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een_input" sheetId="1" r:id="rId4"/>
    <sheet state="visible" name="complete" sheetId="2" r:id="rId5"/>
    <sheet state="visible" name="Progress" sheetId="3" r:id="rId6"/>
    <sheet state="visible" name="Updated confs" sheetId="4" r:id="rId7"/>
  </sheets>
  <definedNames>
    <definedName hidden="1" localSheetId="1" name="_xlnm._FilterDatabase">complete!$K$1:$K$2900</definedName>
    <definedName hidden="1" localSheetId="1" name="Z_2E12DFC8_60E3_48C5_9EA8_5C15A42C2765_.wvu.FilterData">complete!$K$1:$K$2900</definedName>
    <definedName hidden="1" localSheetId="1" name="Z_56968B3C_13D7_4691_9CD8_56F524E39ED5_.wvu.FilterData">complete!$K$1:$K$2900</definedName>
    <definedName hidden="1" localSheetId="1" name="Z_7A60825C_E76E_4E5C_9C04_F18C16DD2FC8_.wvu.FilterData">complete!$K$1:$K$2900</definedName>
    <definedName hidden="1" localSheetId="1" name="Z_75D3D1E6_6242_4EB0_A90F_E48933FD71E1_.wvu.FilterData">complete!$K$1:$K$2900</definedName>
  </definedNames>
  <calcPr/>
  <customWorkbookViews>
    <customWorkbookView activeSheetId="0" maximized="1" tabRatio="600" windowHeight="0" windowWidth="0" guid="{7A60825C-E76E-4E5C-9C04-F18C16DD2FC8}" name="Filter 4"/>
    <customWorkbookView activeSheetId="0" maximized="1" tabRatio="600" windowHeight="0" windowWidth="0" guid="{56968B3C-13D7-4691-9CD8-56F524E39ED5}" name="Filter 2"/>
    <customWorkbookView activeSheetId="0" maximized="1" tabRatio="600" windowHeight="0" windowWidth="0" guid="{75D3D1E6-6242-4EB0-A90F-E48933FD71E1}" name="Filter 3"/>
    <customWorkbookView activeSheetId="0" maximized="1" tabRatio="600" windowHeight="0" windowWidth="0" guid="{2E12DFC8-60E3-48C5-9EA8-5C15A42C2765}" name="Filter 1"/>
  </customWorkbookViews>
</workbook>
</file>

<file path=xl/sharedStrings.xml><?xml version="1.0" encoding="utf-8"?>
<sst xmlns="http://schemas.openxmlformats.org/spreadsheetml/2006/main" count="49954" uniqueCount="14237">
  <si>
    <t>Reference</t>
  </si>
  <si>
    <t>Full Reference</t>
  </si>
  <si>
    <t>title</t>
  </si>
  <si>
    <t>au1</t>
  </si>
  <si>
    <t>journal</t>
  </si>
  <si>
    <t>doi</t>
  </si>
  <si>
    <t>scopus_id</t>
  </si>
  <si>
    <t>url</t>
  </si>
  <si>
    <t>dir</t>
  </si>
  <si>
    <t>R.J. Reynolds Vapor Company (2013)</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</si>
  <si>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</si>
  <si>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NA</t>
  </si>
  <si>
    <t>http://files.shareholder.comreleases/jti-macdonald-corp-reaches-an-agreement-regarding-illicit-trade-of-cigarettes-in-canada-2/._Reynolds_Vapor_Company_to_showcase_VUSE_Digital_Vapor_Cigarette_at_2014_Consumer_Electronics_Show.pdf</t>
  </si>
  <si>
    <t>NHS Digital (2017d)</t>
  </si>
  <si>
    <t>NHS Digital, Statisitcs on NHS Stop Smoking Sevices: England, April 2016 to March 2017, 2017, https://digital.nhs.uk/data-and-information/publications/statistical/statistics-on-nhs-stop-smoking-services-in-england/statistics-on-nhs-stop-smoking-services-england-april-2016-to-march-2017</t>
  </si>
  <si>
    <t>https://digital.nhs.uk/data-and-information/publications/statistical/statistics-on-nhs-stop-smoking-services-in-england/statistics-on-nhs-stop-smoking-services-england-april-2016-to-march-2017</t>
  </si>
  <si>
    <t>South Australia Health (2017)</t>
  </si>
  <si>
    <t>SA Health. Proposed regulation of e-cigarettes in South Australia [updated May 2017. Available from: http://www.sahealth.sa.gov.au/wps/wcm/connect/public+content/sa+health+internet/protecting+public+health/tobacco+laws+and+businesses/proposed+regulation+of+e-cigarettes+in+south+australia</t>
  </si>
  <si>
    <t>http://www.sahealth.sa.gov.au/wps/wcm/connect/public+content/sa+health+internet/protecting+public+health/tobacco+laws+and+businesses/proposed+regulation+of+e-cigarettes+in+south+australia</t>
  </si>
  <si>
    <t>Stanford School of Medicine (2014a)</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</si>
  <si>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</si>
  <si>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http://tobacco.stanford.edu/tobacco_main/images-ecig.php?token2=fm_tn_st286.php&amp;token1=fm_tn_img9656.php&amp;theme_file=fm_tn_mt001.php&amp;theme_name=E-Cigs&amp;subtheme_name=Ecigs%20vs.%20Cigs</t>
  </si>
  <si>
    <t>Health and Safety Executive (2016)</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</si>
  <si>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</si>
  <si>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https://www.gov.uk/government/uploads/system/uploads/attachment_data/file/656493/CLP_Regulation_application_to_e-cigarettes_and_e-liquids_-_Final_Version_-_9_December_2016.pdf</t>
  </si>
  <si>
    <t>Brady, D (2014)</t>
  </si>
  <si>
    <t>Brady D. Booming e-cigarette market in need of greater oversight, studies say. Available at: http://www.washingtonpost.com/national/health-science/booming-e-cigarette-market-largely-unregulated-studies-say/2014/06/16/e2a4c5ee-f589-11e3-a606-946fd632f9f1_story.html. Accessed December 11, 2014.</t>
  </si>
  <si>
    <t>http://www.washingtonpost.com/national/health-science/booming-e-cigarette-market-largely-unregulated-studies-say/2014/06/16/e2a4c5ee-f589-11e3-a606-946fd632f9f1_story.html</t>
  </si>
  <si>
    <t>Parry, L (2015)</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</si>
  <si>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</si>
  <si>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http://www.dailymail.co.uk/health/article-3216879/E-cigarette-warning-One-three-parents-risk-poisoning-children-nicotine-fail-lock-vaping-liquid-away.html</t>
  </si>
  <si>
    <t>Department of Health (ND)</t>
  </si>
  <si>
    <t>Department of Health. Picture warnings on tobacco products: press images. http://webarchivenationalarchives.gov.uk/+/www.dh.gov.uk/en/Publichealth/Healthimprovement/Tobacco/Picturewarningsontobaccoproductspressimages/index.htm [Accessed 5 August 2015].</t>
  </si>
  <si>
    <t>http://webarchivenationalarchives.gov.uk/+/www.dh.gov.uk/en/Publichealth/Healthimprovement/Tobacco/Picturewarningsontobaccoproductspressimages/index.htm</t>
  </si>
  <si>
    <t>Farand, C (2017)</t>
  </si>
  <si>
    <t>Farand C. Euston station evacuated after 'e-cigarette explodes' www.independent.co.uk 2017. Available from: http://www.independent.co.uk/news/uk/home-news/euston-station-evacuated-evacuation-bomb-scare-london-latest-news-updates-police-trains-a7919191.html.</t>
  </si>
  <si>
    <t>http://www.independent.co.uk/news/uk/home-news/euston-station-evacuated-evacuation-bomb-scare-london-latest-news-updates-police-trains-a7919191.html</t>
  </si>
  <si>
    <t>NHS Digital (2018)</t>
  </si>
  <si>
    <t>NHS Digital. Statistics on NHS stop smoking services in England - April 2017 to March 2018. 2018 [cited 2018 17th December]; Available from: https://digital.nhs.uk/data-and-information/publications/statistical/statistics-on-nhs-stop-smoking-services-in-england/april-2017-to-march-2018.</t>
  </si>
  <si>
    <t>https://digital.nhs.uk/data-and-information/publications/statistical/statistics-on-nhs-stop-smoking-services-in-england/april-2017-to-march-2018</t>
  </si>
  <si>
    <t>Public Health England (2016c)</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</si>
  <si>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</si>
  <si>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https://www.gov.uk/government/publications/use-of-e-cigarettes-in-public-places-and-workplaces/e-cigarettes-in-public-places-and-workplaces-a-</t>
  </si>
  <si>
    <t>Office for National Statistics (2016)</t>
  </si>
  <si>
    <t>Office for National Statistics. Dataset: Adult smoking habits in Great Britain 2016. Available from: https://www.ons.gov.uk/peoplepopulationandcommunity/healthandsocialcare/drugusealcoholandsmoking/datasets/adultsmokinghabitsingreatbritain.</t>
  </si>
  <si>
    <t>https://www.ons.gov.uk/peoplepopulationandcommunity/healthandsocialcare/drugusealcoholandsmoking/datasets/adultsmokinghabitsingreatbritain</t>
  </si>
  <si>
    <t>Bauld, L et al. (2014)</t>
  </si>
  <si>
    <t>Bauld L, Angus K, de Andrade M (2014) E-cigarette uptake and marketing: a report commissioned by Public Health England. Available at: https://assets.publishing.service.gov.uk/government/uploads/system/uploads/attachment_data/file/311491/Ecigarette_uptake_and_marketing.pd f</t>
  </si>
  <si>
    <t>https://assets.publishing.service.gov.uk/government/uploads/system/uploads/attachment_data/file/311491/Ecigarette_uptake_and_marketing.pd</t>
  </si>
  <si>
    <t>Committees of Advertising Practice (2014a)</t>
  </si>
  <si>
    <t>Committees of Advertising Practice. Consultation on new advertising rules for electronic cigarettes, 27 February, 2014 (online). https://www.cap.org.uk/News-reports/MediaCentre/2014/Consultation-on-new-advertising-rules-for-electroniccigarettes.aspx#.VdCnsMsU_IU [Accessed 15 August 2015].</t>
  </si>
  <si>
    <t>https://www.cap.org.uk/News-reports/MediaCentre/2014/Consultation-on-new-advertising-rules-for-electroniccigarettes.aspx#.VdCnsMsU_IU</t>
  </si>
  <si>
    <t>NHS Digital (2017a)</t>
  </si>
  <si>
    <t>NHS Digital, Statisitcs on Smoking, England-2017, 2017, https://digital.nhs.uk/data-and-information/publications/statistical/statistics-on-smoking/statistics-on-smoking-england-2017-pas</t>
  </si>
  <si>
    <t>Prescription opioids: Regional variation and socioeconomic status – evidence from primary care in England</t>
  </si>
  <si>
    <t>Chen T.</t>
  </si>
  <si>
    <t>International Journal of Drug Policy</t>
  </si>
  <si>
    <t>10.1016/j.drugpo.2018.10.013</t>
  </si>
  <si>
    <t>SCOPUS_ID:85059740160</t>
  </si>
  <si>
    <t>https://digital.nhs.uk/data-and-information/publications/statistical/statistics-on-smoking/statistics-on-smoking-england-2017-pas</t>
  </si>
  <si>
    <t>Japan Tobacco International (2011)</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</si>
  <si>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</si>
  <si>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http://www.jti.com/media/news-releases/jti-macdonald-corp-reaches-an-agreement-regarding-illicit-trade-of-cigarettes-in-canada-2/</t>
  </si>
  <si>
    <t>Hawkes, S (2013)</t>
  </si>
  <si>
    <t>Hawkes S. Football ground becomes the 'Cigg-E' stadium in controversial sponsorship deal. TheTelegraph; 2013 Apr 21 Available from: http://www.telegraph.co.uk/news/uknews/10257883/Football-ground-becomes-the-Cigg-E-stadium-in-controversial-sponsorship-deal.html.</t>
  </si>
  <si>
    <t>http://www.telegraph.co.uk/news/uknews/10257883/Football-ground-becomes-the-Cigg-E-stadium-in-controversial-sponsorship-deal.html</t>
  </si>
  <si>
    <t>Information Daily (2013)</t>
  </si>
  <si>
    <t>Keating D. Battle over electronic cigarettes dominates negotiations on tobacco legislation. European Voice; 2013 Nov 28 Available from: https://www.europeanvoice.com/article/imported/battle-over-e-cigarettes-dominates-negotiations-on-tobacco-legislation/78896.aspx.</t>
  </si>
  <si>
    <t>https://www.europeanvoice.com/article/imported/battle-over-e-cigarettes-dominates-negotiations-on-tobacco-legislation/78896.aspx</t>
  </si>
  <si>
    <t>Hertfordshire Mercury (2013)</t>
  </si>
  <si>
    <t>Hertfordshire Mercury. Buntingford racer gets sponsorship from e-cigarette company. HertfordshireMercury; 2013 Available from: http://www.hertfordshiremercury.co.uk/Business/Buntingford-racer-gets-sponsorship-from-e-cigarette-company-20130628102757.htm.</t>
  </si>
  <si>
    <t>http://www.hertfordshiremercury.co.uk/Business/Buntingford-racer-gets-sponsorship-from-e-cigarette-company-20130628102757.htm</t>
  </si>
  <si>
    <t>Waxman, H et al. (ND)</t>
  </si>
  <si>
    <t>Waxman H, DeGette D, Pallone F Jr. Letter to Margaret Hamburg, US Food and Drug Administration. Available at: http://democrats.energycommerce.house.gov/sites/default/files/documents/Hamburg-Adolescent-Use-of-E-Cigarette-2013-9-16.pdf. Accessed December 11, 2014.</t>
  </si>
  <si>
    <t>http://democrats.energycommerce.house.gov/sites/default/files/documents/Hamburg-Adolescent-Use-of-E-Cigarette-2013-9-16.pdf</t>
  </si>
  <si>
    <t>Talking Retail (2013)</t>
  </si>
  <si>
    <t>Talking Retail. E-Lites announces partnership with MCE British Superbike Championship. Talking Retail;2013 Mar 25 Available from: http://www.talkingretail.com/products/product-news/e-lites-announces-partnership-with-mce-british-superbike-championship.</t>
  </si>
  <si>
    <t>http://www.talkingretail.com/products/product-news/e-lites-announces-partnership-with-mce-british-superbike-championship</t>
  </si>
  <si>
    <t>Wilson, J (2014)</t>
  </si>
  <si>
    <t>Wilson J. Advertising effects of e-cigarettes on youth: why media psychologists should care. Available at: http://div46amplifier.com/2014/05/16/advertising-effects-of-e-cigarettes-on-youth-why-media-psychologists-should-care/. Accessed December 11, 2014.</t>
  </si>
  <si>
    <t>http://div46amplifier.com/2014/05/16/advertising-effects-of-e-cigarettes-on-youth-why-media-psychologists-should-care/</t>
  </si>
  <si>
    <t>Public Health England (2015a)</t>
  </si>
  <si>
    <t>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</si>
  <si>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https://www.gov.uk/government/uploads/system/uploads/attachment_data/file/454517/Ecigarettes_a_firm_foundation_for_ev</t>
  </si>
  <si>
    <t>European Commission (2017b)</t>
  </si>
  <si>
    <t>European Commission. Special Eurobarometer 458 - Attitudes of Europeans towards tobacco and electronic cigarettes. http://ec.europa.eu/commfrontoffice/publicopinion/index.cfm/Survey/getSurveyDetail/instruments/SPECIAL/surveyKy/2146; 2017.</t>
  </si>
  <si>
    <t>http://ec.europa.eu/commfrontoffice/publicopinion/index.cfm/Survey/getSurveyDetail/instruments/SPECIAL/surveyKy/2146</t>
  </si>
  <si>
    <t>Richtel, M (2014c)</t>
  </si>
  <si>
    <t>Richtel M. Selling a poison by the barrel: liquid nicotine for e-cigarettes. Available at: http://www.nytimes.com/2014/03/24/business/selling-a-poison-by-the-barrel-liquid-nicotine-for-e-cigarettes.html?_r=0. Accessed December 11, 2014.</t>
  </si>
  <si>
    <t>http://www.nytimes.com/2014/03/24/business/selling-a-poison-by-the-barrel-liquid-nicotine-for-e-cigarettes.html?_r=0</t>
  </si>
  <si>
    <t>McNeill, A et al. (2015a)</t>
  </si>
  <si>
    <t>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</si>
  <si>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https://www.gov.uk/government/uploads/system/uploads/attachment_data/file/457102/Ecigarettes_an_evidence_update_A_r</t>
  </si>
  <si>
    <t>Committees of Advertising Practice (ND)</t>
  </si>
  <si>
    <t>Committees of Advertising Practice. Electronic cigarettes (online). https://www.cap.org.uk/Advice-Training-on-the-rules/Advice-Online-Database/Electroniccigarettes.aspx#.VdCl3csU_IU [Accessed 12 August 2015].</t>
  </si>
  <si>
    <t>https://www.cap.org.uk/Advice-Training-on-the-rules/Advice-Online-Database/Electroniccigarettes.aspx#.VdCl3csU_IU</t>
  </si>
  <si>
    <t>Moyo, L (2014)</t>
  </si>
  <si>
    <t>Moyo L. E-Cigarette smoking indoors – a grey area in Manchester nightlife. Manchester Evening News; 2014 Mar 12 Available from: http://www.manchestereveningnews.co.uk/whats-on/music-nightlife-news/e-cigarette-smoking-indoors--grey-6808101.</t>
  </si>
  <si>
    <t>http://www.manchestereveningnews.co.uk/whats-on/music-nightlife-news/e-cigarette-smoking-indoors--grey-6808101</t>
  </si>
  <si>
    <t>Chapman, M (2013)</t>
  </si>
  <si>
    <t>Chapman M. E-Lites secures product placement 'first' in Lily Allen's 'Hard Out Here' video. BrandRepublic; 2013 Nov 13 Available from: http://www.brandrepublic.com/news/1220802/e-lites-secures-product-placement-first-lily-allens-hard-here-video/.</t>
  </si>
  <si>
    <t>http://www.brandrepublic.com/news/1220802/e-lites-secures-product-placement-first-lily-allens-hard-here-video/</t>
  </si>
  <si>
    <t>British Medical Association (2018)</t>
  </si>
  <si>
    <t>British Medical Association, E-cigarettes, 2018, https://www.bma.org.uk/collective-voice/policy-and-research/public-and-population-health/tobacco/e-cigarettes</t>
  </si>
  <si>
    <t>https://www.bma.org.uk/collective-voice/policy-and-research/public-and-population-health/tobacco/e-cigarettes</t>
  </si>
  <si>
    <t>Chellel, K (2014)</t>
  </si>
  <si>
    <t>Chellel K. Imperial Tobacco unit sparks e-cig patent dispute in US suits. Bloomberg; 2014 Mar 11Available from: http://www.bloomberg.com/news/2014-03-11/imperial-tobacco-unit-sparks-e-cig-patent-dispute-in-u-s-suits.html</t>
  </si>
  <si>
    <t>http://www.bloomberg.com/news/2014-03-11/imperial-tobacco-unit-sparks-e-cig-patent-dispute-in-u-s-suits.html</t>
  </si>
  <si>
    <t>Australian Capital Territory (2016)</t>
  </si>
  <si>
    <t>ACT Health. Electronic Cigarettes [updated August 2016. Available from: http://www.health.act.gov.au/public-information/public-health/tobacco-and-smoke-free/electronic-cigarettes</t>
  </si>
  <si>
    <t>http://www.health.act.gov.au/public-information/public-health/tobacco-and-smoke-free/electronic-cigarettes</t>
  </si>
  <si>
    <t>Evans, P (2014)</t>
  </si>
  <si>
    <t>Evans P. E-cigarettes are the future? Not so fast, says BAT’s boss. Wall Street Journal. 30 July 2014 (http://blogs.wsj.com/corporate-intelligence/2014/07/30/e-cigs-are-the-future-not-so-fast-says-bats-boss/)</t>
  </si>
  <si>
    <t>http://blogs.wsj.com/corporate-intelligence/2014/07/30/e-cigs-are-the-future-not-so-fast-says-bats-boss/</t>
  </si>
  <si>
    <t>Philip Morris International (2017)</t>
  </si>
  <si>
    <t>Philip Morris International. 2017 Second-quarter results 2017. Available from: http://phx.corporate-ir.net/External.File?item=UGFyZW50SUQ9Njc1NjE3fENoaWxkSUQ9MzgzNzY5fFR5cGU9MQ==&amp;t=1.</t>
  </si>
  <si>
    <t>http://phx.corporate-ir.net/External.File?item=UGFyZW50SUQ9Njc1NjE3fENoaWxkSUQ9MzgzNzY5fFR5cGU9MQ==&amp;t=1</t>
  </si>
  <si>
    <t>The Department of Health (AU) (2016)</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</si>
  <si>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</si>
  <si>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http://www.health.gov.au/internet/publications/publishing.nsf/Content/tobacco-control-toc~smoking-rates</t>
  </si>
  <si>
    <t>Britton, J and Bogdanovica, I (2014)</t>
  </si>
  <si>
    <t>Britton  J, Bogdanovica I. Electronic cigarettes: A report commissioned    by   Public   Health   England,   2014; &lt;https://www.gov.uk/government/uploads/system/uploads/attachment_data/file/311887/Ecigarettes_report.pdf&gt;; accessed: May 6, 2015.</t>
  </si>
  <si>
    <t>https://www.gov.uk/government/uploads/system/uploads/attachment_data/file/311887/Ecigarettes_report.pdf</t>
  </si>
  <si>
    <t>The Department of Health (2017)</t>
  </si>
  <si>
    <t>The Department of Health. E-cigarettes [updated 19 October 2017. Available from: http://www.health.gov.au/internet/main/publishing.nsf/Content/mc16-031907-reduce-the-harm-from-tobacco</t>
  </si>
  <si>
    <t>http://www.health.gov.au/internet/main/publishing.nsf/Content/mc16-031907-reduce-the-harm-from-tobacco</t>
  </si>
  <si>
    <t>Australian Institute of Health and Welfare (2016b)</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</si>
  <si>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</si>
  <si>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https://www.aihw.gov.au/reports/illicit-use-of-drugs/ndshs-2016-key-findings/contents/tobacco-smoking</t>
  </si>
  <si>
    <t>YouGov/Action on Smoking and Health Survey (2014)</t>
  </si>
  <si>
    <t>YouGov/ASH Survey (online), March 2014. https://d25d2506sfb94s.cloudfront.net/cumulus_uploads/document/54rk5hfg5x/YG-Archive-140314-ASH-.pdf [Accessed 19 February 2016].</t>
  </si>
  <si>
    <t>https://d25d2506sfb94s.cloudfront.net/cumulus_uploads/document/54rk5hfg5x/YG-Archive-140314-ASH-.pdf</t>
  </si>
  <si>
    <t>Farsalinos, KE et al. (2013d)</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</si>
  <si>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</si>
  <si>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http://www.pubmedcentral.nih.gov/articlerender.fcgi?artid=3823305&amp;tool=pmcentrez&amp;rendertype=abstract</t>
  </si>
  <si>
    <t>Fletcher, N (2014)</t>
  </si>
  <si>
    <t>Fletcher N. Imperial Tobacco shares lifted by deal to sell its e-cigarettes in Boots. The Guardian; 2014Feb 21 Available from: http://www.theguardian.com/business/marketforceslive/2014/feb/21/imperial-tobacco-e-cigarettes-boots.</t>
  </si>
  <si>
    <t>http://www.theguardian.com/business/marketforceslive/2014/feb/21/imperial-tobacco-e-cigarettes-boots</t>
  </si>
  <si>
    <t>Keating, D (2013)</t>
  </si>
  <si>
    <t>Keating D. Parliament adopts new EU tobacco rules. European Voice; 2014 Feb 26 Available from:http://www.europeanvoice.com/article/2014/february/parliament-adopts-new-eu-tobacco-rules/79824.aspx</t>
  </si>
  <si>
    <t>http://www.europeanvoice.com/article/2014/february/parliament-adopts-new-eu-tobacco-rules/79824.aspx</t>
  </si>
  <si>
    <t>NHS Digital (2017c)</t>
  </si>
  <si>
    <t>NHS Digital. Health survey for England 2017. 2017 [cited 2018 17th December]; Available from: https://digital.nhs.uk/data-and-information/publications/statistical/health-survey-for-england/2017.</t>
  </si>
  <si>
    <t>https://digital.nhs.uk/data-and-information/publications/statistical/health-survey-for-england/2017</t>
  </si>
  <si>
    <t>Public Health Engand (2018)</t>
  </si>
  <si>
    <t>Public Health Engand, E-cigarettes and heated tobacco products: an evidence review, 2018 https://www.gov.uk/government/publications/e-cigarettes-and-heated-tobacco-products-evidence-review</t>
  </si>
  <si>
    <t>https://www.gov.uk/government/publications/e-cigarettes-and-heated-tobacco-products-evidence-review</t>
  </si>
  <si>
    <t>Bauld, L et al. (2016a)</t>
  </si>
  <si>
    <t>Bauld L. Angus K. de Andrade M. Ford A. Electronic Cigarette Marketing: Current Research and Policy. A report to Cancer Research UK. October 2016.  http://www.cancerresearchuk.org/sites/default/files/electronic_cigarette_marketing_report_final.pdf</t>
  </si>
  <si>
    <t>http://www.cancerresearchuk.org/sites/default/files/electronic_cigarette_marketing_report_final.pdf</t>
  </si>
  <si>
    <t>Diebelius, G (2017)</t>
  </si>
  <si>
    <t>Diebelius G. Entire bedroom destroyed in fire after e-cigarette explodes www.metro.co.uk 2017 [updated 24/02/17]. Available from: http://metro.co.uk/2017/02/24/entire-bedroom-destroyed-in-fire-after-e-cigarette-explodes-6471620/.</t>
  </si>
  <si>
    <t>http://metro.co.uk/2017/02/24/entire-bedroom-destroyed-in-fire-after-e-cigarette-explodes-6471620/</t>
  </si>
  <si>
    <t>NHS Digital (2016)</t>
  </si>
  <si>
    <t>NHS Digital, Statistics on Smoking, England-2016, 2016, https://webarchive.nationalarchives.gov.uk/20180328133918/http://digital.nhs.uk/catalogue/PUB20781</t>
  </si>
  <si>
    <t>https://webarchive.nationalarchives.gov.uk/20180328133918/http://digital.nhs.uk/catalogue/PUB20781</t>
  </si>
  <si>
    <t>Committee of Advertising Practice (2015b)</t>
  </si>
  <si>
    <t>Committee of Advertising Practice. The BCAP code: The UK code of broadcast advertising. London: Committee of Advertising Practice, 2015. https://www.cap.org.uk/Advertisingodes/~/media/Files/CAP/Codes%20BCAP%20pdf/The%20BCAP%20Code.ashx [Accessed 25 February 2016].</t>
  </si>
  <si>
    <t>https://www.cap.org.uk/Advertisingodes/~/media/Files/CAP/Codes%20BCAP%20pdf/The%20BCAP%20Code.ashx</t>
  </si>
  <si>
    <t>Spencer, B (2016)</t>
  </si>
  <si>
    <t>Spencer B. The iFuse 'hybrid' cigarette combines e-cig technology with tobacco [Internet]. Mail Online. 2015 [cited 3 June 2016]. Available from: http://www.dailymail.co.uk/sciencetech/article-3330238/The-iFuse-hybrid-cigarette-combines-e-cig- technology-tobacco-improve-flavour-vapour.html</t>
  </si>
  <si>
    <t>http://www.dailymail.co.uk/sciencetech/article-3330238/The-iFuse-hybrid-cigarette-combines-e-cig-</t>
  </si>
  <si>
    <t>US Army (1996)</t>
  </si>
  <si>
    <t>U.S.  Army.  Army  Health   Promotion,   1996;  &lt;http://ndri.org/docs/Army%20Regulation%20600-63%20Army%20Health%20Promotion%2028%20May%201996.rtf&gt;; accessed: September 28, 2015.</t>
  </si>
  <si>
    <t>Factors associated with institutional delivery service utilization in Ethiopia</t>
  </si>
  <si>
    <t>Kebede A.</t>
  </si>
  <si>
    <t>International Journal of Women's Health</t>
  </si>
  <si>
    <t>10.2147/IJWH.S109498</t>
  </si>
  <si>
    <t>SCOPUS_ID:84988025250</t>
  </si>
  <si>
    <t>http://ndri.org/docs/Army%20Regulation%20600-63%20Army%20Health%20Promotion%2028%20May%201996.rtf</t>
  </si>
  <si>
    <t>Cancer Research UK (2016)</t>
  </si>
  <si>
    <t>CRUK Second-hand Smoke Statistics  http://www.cancerresearchuk.org/health-professional/cancer-statistics/risk/tobacco#heading-Seven Accessed October 28, 2016</t>
  </si>
  <si>
    <t>Predictors of smoke-free policies in affordable multiunit housing, North Carolina, 2013</t>
  </si>
  <si>
    <t>Stein A.</t>
  </si>
  <si>
    <t>Preventing Chronic Disease</t>
  </si>
  <si>
    <t>10.5888/pcd12.140506</t>
  </si>
  <si>
    <t>SCOPUS_ID:84931296627</t>
  </si>
  <si>
    <t>http://www.cancerresearchuk.org/health-professional/cancer-statistics/risk/tobacco#heading-Seven</t>
  </si>
  <si>
    <t>US Food and Drug Administration (2016a)</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</si>
  <si>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</si>
  <si>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Deeming Tobacco Products To Be Subject to the Federal Food, Drug, and Cosmetic Act, as Amended by the Family Smoking Prevention and Tobacco Control Act; Restrictions on the Sale and Distribution of Tobacco Products and Required Warning Statements for Tobacco Products. Final rule</t>
  </si>
  <si>
    <t>Federal register</t>
  </si>
  <si>
    <t>SCOPUS_ID:84971546997</t>
  </si>
  <si>
    <t>http://www.fda.gov/downloads/AboutFDA/ReportsManualsForms/Reports/EconomicAnalyses/UCM394933.pdf</t>
  </si>
  <si>
    <t>Maguire, M (2014)</t>
  </si>
  <si>
    <t>Maguire M. North Carolina lawmakers adopt tax on electronic cigarettes. Available at: http://www.reuters.com/article/2014/05/29/us-usa-cigarettes-north-carolina-idUSKBN0E92C020140529. Accessed December 11, 2014.</t>
  </si>
  <si>
    <t>http://www.reuters.com/article/2014/05/29/us-usa-cigarettes-north-carolina-idUSKBN0E92C020140529</t>
  </si>
  <si>
    <t>Parr, V and Gagg, K (2010)</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</si>
  <si>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</si>
  <si>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http://www.health.gov.au/internet/main/publishing.nsf/Content/C5E90158113E0DC6CA257D120011725C/</t>
  </si>
  <si>
    <t>Snowdon, C (2015)</t>
  </si>
  <si>
    <t>Snowdon C. E-cigarettes and Article 20 of the Tobacco Products Directive [Internet]. Epicenter. [cited 31 July 2016]. Available from: http://www.epicenternetwork.eu/wp-content/uploads/2015/09/EPICENTER-Briefing-E-cigarettes-and- Article-20-14th-September-2015.pdf</t>
  </si>
  <si>
    <t>http://www.epicenternetwork.eu/wp-content/uploads/2015/09/EPICENTER-Briefing-E-cigarettes-and-</t>
  </si>
  <si>
    <t>Office of National Statistics (2013)</t>
  </si>
  <si>
    <t>Office of National Statistics. Adult Smoking Habits in Great Britain, 2013. 2014 23 July 2015]; Available from: http://www.ons.gov.uk/ons/rel/ghs/opinions-and-lifestyle-survey/adult-smoking-habits-in-great- britain--2013/stb-opn-smoking-2013.html#tab-background-notes ).</t>
  </si>
  <si>
    <t>Depression and ischemic heart disease mortality: Evidence from the EPIC-Norfolk United Kingdom prospective cohort study</t>
  </si>
  <si>
    <t>Surtees P.</t>
  </si>
  <si>
    <t>American Journal of Psychiatry</t>
  </si>
  <si>
    <t>10.1176/appi.ajp.2007.07061018</t>
  </si>
  <si>
    <t>SCOPUS_ID:43349091003</t>
  </si>
  <si>
    <t>http://www.ons.gov.uk/ons/rel/ghs/opinions-and-lifestyle-survey/adult-smoking-habits-in-great-</t>
  </si>
  <si>
    <t>Lindsay, B (2014)</t>
  </si>
  <si>
    <t>Lindsay B. Glasgow 2014: E-Cigarettes banned from all venues. The Scotsman; 2014 Jan 29 Available from: http://www.scotsman.com/news/health/glasgow-2014-e-cigarettes-banned-from-all-venues-1-3285053</t>
  </si>
  <si>
    <t>http://www.scotsman.com/news/health/glasgow-2014-e-cigarettes-banned-from-all-venues-1-3285053</t>
  </si>
  <si>
    <t>Whitcomb, D and Gorman, S (2014)</t>
  </si>
  <si>
    <t>Whitcomb D, Gorman S. Los Angeles moves to ban e-cigarettes, joining NY, others. Rueters; 2014 Mar 4 Available from: http://www.reuters.com/article/2014/03/05/us-usa-ecigarettes-california-idUSBREA2324920140305.</t>
  </si>
  <si>
    <t>http://www.reuters.com/article/2014/03/05/us-usa-ecigarettes-california-idUSBREA2324920140305</t>
  </si>
  <si>
    <t>Philip Morris International (2016b)</t>
  </si>
  <si>
    <t>Philip Morris International. Reduced-Risk Product Development [Internet]. Pmi.com. [cited 19 July 2016]. Available from: http://www.pmi.com/eng/research_and_development/Pages/reduced_risk_product_development.aspx#</t>
  </si>
  <si>
    <t>http://www.pmi.com/eng/research_and_development/Pages/reduced_risk_product_development.aspx#</t>
  </si>
  <si>
    <t>American Heart Association (2014)</t>
  </si>
  <si>
    <t>American Heart Association. American Heart Association issues e-cigarette recommendations. Available at: http://newsroom.heart.org/news/american-heart-association-issues-e-cigarette-recommendations. Accessed December 11, 2014.</t>
  </si>
  <si>
    <t>Erratum: 2014 AHA/ACC/HRS guideline for the management of patients with atrial fibrillation: Executive summary: A report of the American College of Cardiology/ American Heart Association Task Force on Practice Guidelines and the Heart Rhythm Society (Circulation (2014) 130 (2071-2104))</t>
  </si>
  <si>
    <t>Circulation</t>
  </si>
  <si>
    <t>10.1161/CIR.0000000000000142</t>
  </si>
  <si>
    <t>SCOPUS_ID:84983650304</t>
  </si>
  <si>
    <t>http://newsroom.heart.org/news/american-heart-association-issues-e-cigarette-recommendations</t>
  </si>
  <si>
    <t>Philip Morris International (2015)</t>
  </si>
  <si>
    <t>Philip Morris International. Heat-not-burn platform portfolio 2015. Available from: https://www.pmiscience.com/platform-development/platform-portfolio/heat-not-burn/platform-1</t>
  </si>
  <si>
    <t>Philip Morris International: time for a new conversation</t>
  </si>
  <si>
    <t>Salzman M.</t>
  </si>
  <si>
    <t>The Lancet</t>
  </si>
  <si>
    <t>10.1016/S0140-6736(19)32126-9</t>
  </si>
  <si>
    <t>SCOPUS_ID:85074463574</t>
  </si>
  <si>
    <t>https://www.pmiscience.com/platform-development/platform-portfolio/heat-not-burn/platform-1</t>
  </si>
  <si>
    <t>Chapman, S (2014b)</t>
  </si>
  <si>
    <t>Chapman S. Why is big tobacco investing in electronic cigarettes? BMJ blog 2014. http://blogs.bmj.com/bmj/2014/03/20/simon-chapman-why-is-big-tobacco-investing-inelectronic cigarettes [Accessed 15 August 2015].</t>
  </si>
  <si>
    <t>http://blogs.bmj.com/bmj/2014/03/20/simon-chapman-why-is-big-tobacco-investing-inelectronic</t>
  </si>
  <si>
    <t>Goverment of Canada (2015)</t>
  </si>
  <si>
    <t>Canadian Tobacco, Alcohol and Drugs Survey. Summary of results for 2013 (online). http://healthycanadians.gc.ca/science-research-sciences-recherches/data-donnees/ctadsectad/ summary-sommaire-2013-eng.php [Accessed 25 February 2016].</t>
  </si>
  <si>
    <t>http://healthycanadians.gc.ca/science-research-sciences-recherches/data-donnees/ctadsectad/</t>
  </si>
  <si>
    <t>Siegel, J (2014)</t>
  </si>
  <si>
    <t>Siegel J. E-cig bill moves despite anti-smoking concerns. The Columbus Dispatch; 2014 Feb 11 Available from: http://dispatchpolitics.dispatch.com/content/blogs/the-daily-briefing/2014/02/2-11-14-ecig- bill.html.</t>
  </si>
  <si>
    <t>http://dispatchpolitics.dispatch.com/content/blogs/the-daily-briefing/2014/02/2-11-14-ecig-</t>
  </si>
  <si>
    <t>Sweney, M (2013)</t>
  </si>
  <si>
    <t>Sweney M. E-cigarette company to launch TV advertising campaign. The Guardian; 2013 Jan 15 Available from: http://www.theguardian.com/media/2013/jan/15/ecigarette-advertising-campaign-uk-ban-smoking.</t>
  </si>
  <si>
    <t>http://www.theguardian.com/media/2013/jan/15/ecigarette-advertising-campaign-uk-ban-smoking</t>
  </si>
  <si>
    <t>McNeill, A et al. (2015b)</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</si>
  <si>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</si>
  <si>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https://www.gov.uk/government/uploads/system/uploads/attachment_data/file/456704/McNeill-</t>
  </si>
  <si>
    <t>Health and Social Care Information Centre (2014)</t>
  </si>
  <si>
    <t>HSCIC. Smoking, Drinking and Drug Use among Young people in England. 2014 18 May 2015]; Available from: http://www.hscic.gov.uk/article/3743/Smoking-Drinking-and-Drug-Use-among-Young-People-in- England.</t>
  </si>
  <si>
    <t>Talk about alcohol: Impact of a school-based alcohol intervention on early adolescents</t>
  </si>
  <si>
    <t>Lynch S.</t>
  </si>
  <si>
    <t>International Journal of Health Promotion and Education</t>
  </si>
  <si>
    <t>10.1080/14635240.2014.915759</t>
  </si>
  <si>
    <t>SCOPUS_ID:84907521903</t>
  </si>
  <si>
    <t>http://www.hscic.gov.uk/article/3743/Smoking-Drinking-and-Drug-Use-among-Young-People-in-</t>
  </si>
  <si>
    <t>Altria (2013)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</si>
  <si>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</si>
  <si>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http://investor.altria.com/phoenix.zhtml?c=80855&amp;p=irol-newsArticle&amp;ID=1828778&amp;highlight=</t>
  </si>
  <si>
    <t>Centers for Disease Control and Prevention (2017a)</t>
  </si>
  <si>
    <t>Centers for Disease Control and Prevention (CDC). Smoking and tobacco use: Youth and tobacco use 2017. Available from: https://www.cdc.gov/tobacco/data_statistics/fact_sheets/youth_data/tobacco_use/index.htm.</t>
  </si>
  <si>
    <t>Exposure to secondhand smoke and secondhand e-cigarette aerosol among middle and high school students</t>
  </si>
  <si>
    <t>Gentzke A.</t>
  </si>
  <si>
    <t>10.5888/pcd16.180531</t>
  </si>
  <si>
    <t>SCOPUS_ID:85064321887</t>
  </si>
  <si>
    <t>https://www.cdc.gov/tobacco/data_statistics/fact_sheets/youth_data/tobacco_use/index.htm</t>
  </si>
  <si>
    <t>Public Health England (2017)</t>
  </si>
  <si>
    <t>Public Health England, Public health outcomes framework 2016 to 2019, 2017, https://www.gov.uk/government/publications/public-health-outcomes-framework-2016-to-2019</t>
  </si>
  <si>
    <t>Long-term mortality in mothers of infants with neonatal abstinence syndrome: A population-based parallel-cohort study in England and Ontario, Canada</t>
  </si>
  <si>
    <t>Guttmann A.</t>
  </si>
  <si>
    <t>PLoS medicine</t>
  </si>
  <si>
    <t>10.1371/journal.pmed.1002974</t>
  </si>
  <si>
    <t>SCOPUS_ID:85075701540</t>
  </si>
  <si>
    <t>https://www.gov.uk/government/publications/public-health-outcomes-framework-2016-to-2019</t>
  </si>
  <si>
    <t>Bond, B (2013)</t>
  </si>
  <si>
    <t>Bond B. Ad watchdog warns e-cigarette brands over 'unclear' ads. Marketing; 2013 Oct 25 Available from: http://www.marketingmagazine.co.uk/article/1213256/ad-watchdog-warns-e-cigarette-brands- unclear-ads.</t>
  </si>
  <si>
    <t>http://www.marketingmagazine.co.uk/article/1213256/ad-watchdog-warns-e-cigarette-brands-</t>
  </si>
  <si>
    <t>Centers for Disease Control and Prevention (2017b)</t>
  </si>
  <si>
    <t>Centers for Disease Control and Prevention. Fast Facts and Fact Sheets: Youth and Tobacco Use 2017 [Available from: https://www.cdc.gov/tobacco/data_statistics/fact_sheets/youth_data/tobacco_use/index.htm</t>
  </si>
  <si>
    <t>Community-based intervention to improve dietary habits and promote physical activity among older adults: a cluster randomized trial.</t>
  </si>
  <si>
    <t>Kimura M.</t>
  </si>
  <si>
    <t>BMC geriatrics</t>
  </si>
  <si>
    <t>10.1186/1471-2318-13-8</t>
  </si>
  <si>
    <t>SCOPUS_ID:84872521314</t>
  </si>
  <si>
    <t>Japan Tobacco International (2015)</t>
  </si>
  <si>
    <t>Japan Tobacco International. JTI acquires “Ploom” Intellectual Property Rights from Ploom, Inc. [Internet]. Jti.com. 2015 [cited 2 June 2016]. Available from: http://www.jti.com/media/news-releases/jti-acquires-ploom-intellectual-property-rights- ploom-inc/</t>
  </si>
  <si>
    <t>http://www.jti.com/media/news-releases/jti-acquires-ploom-intellectual-property-rights-</t>
  </si>
  <si>
    <t>US Food and Drug Adminstration (2009)</t>
  </si>
  <si>
    <t>FDA, 2009. Guidance for Industry: Listing of Ingredients in Tobacco Products. http://www.fda.gov/downloads/TobaccoProducts/GuidanceComplianceRegulatoryInformation/U CM192053.pdf</t>
  </si>
  <si>
    <t>Brief introduction for application of USA authorized generic drugs</t>
  </si>
  <si>
    <t>Yang D.</t>
  </si>
  <si>
    <t>Journal of Chinese Pharmaceutical Sciences</t>
  </si>
  <si>
    <t>10.5246/JCPS.2019.06.043</t>
  </si>
  <si>
    <t>SCOPUS_ID:85072645335</t>
  </si>
  <si>
    <t>http://www.fda.gov/downloads/TobaccoProducts/GuidanceComplianceRegulatoryInformation/U</t>
  </si>
  <si>
    <t>US Food and Drug Adminstration (2010)</t>
  </si>
  <si>
    <t>FDA, 2010. Guidance for Industry: Tobacco Health Document Submission. http://www.fda.gov/downloads/TobaccoProducts/GuidanceComplianceRegulatoryInformation/U CM208916.pdf</t>
  </si>
  <si>
    <t>FDA’s misplaced priorities: Premarket review under the Family Smoking Prevention and Tobacco Control Act</t>
  </si>
  <si>
    <t>Jenson D.</t>
  </si>
  <si>
    <t>Tobacco Control</t>
  </si>
  <si>
    <t>10.1136/tobaccocontrol-2015-052391</t>
  </si>
  <si>
    <t>SCOPUS_ID:84964344425</t>
  </si>
  <si>
    <t>US Food and Drug Adminstration (2011)</t>
  </si>
  <si>
    <t>FDA, 2011. Draft Guidance for Industry and FDA Staff: Section 905(j) Reports: Demonstrating Substantial Equivalence for Tobacco Products. http://www.fda.gov/downloads/TobaccoProducts/GuidanceComplianceRegulatoryInformation/U CM239021.pdf</t>
  </si>
  <si>
    <t>National Health Performance Authority (2013)</t>
  </si>
  <si>
    <t>National Health Performance Authority. (2013). Health Communities: Tobacco smoking rates across Australia, 2011-12. Available from: http://www.myhealthycommunities.gov.au/our-reports/tobacco-smoking-rates/october-2013.</t>
  </si>
  <si>
    <t>http://www.myhealthycommunities.gov.au/our-reports/tobacco-smoking-rates/october-2013</t>
  </si>
  <si>
    <t>Medicines and Healthcare Products Regulatory Agency (2010b)</t>
  </si>
  <si>
    <t>Medicines and Healthcare products Regulatory Agency. Nicotine replacement therapy and harm reduction. London: MHRA, 2010. https://www.gov.uk/drug-safety-update/nicotinereplacement-therapy-and-harm-reduction [Accessed 16 December 2015].</t>
  </si>
  <si>
    <t>The San Francisco Ban and the Future of e-Cigarettes</t>
  </si>
  <si>
    <t>Koh H.</t>
  </si>
  <si>
    <t>JAMA - Journal of the American Medical Association</t>
  </si>
  <si>
    <t>10.1001/jama.2019.16181</t>
  </si>
  <si>
    <t>SCOPUS_ID:85073113918</t>
  </si>
  <si>
    <t>https://www.gov.uk/drug-safety-update/nicotinereplacement-therapy-and-harm-reduction</t>
  </si>
  <si>
    <t>European Parliament and the Council (2007)</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</si>
  <si>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</si>
  <si>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http://eur-lex.europa.eu/LexUriServ/LexUriServ.do?uri=OJ:L:2007:332:0027:0045:EN:PDF</t>
  </si>
  <si>
    <t>Stanford School of Medicine (2014b)</t>
  </si>
  <si>
    <t>Stanford School of Medicine. Helps you quit. [homepage on the internet] Stanford School of Medicine;2019 Mar 26 Available from: http://tobacco.stanford.edu/tobacco_main/subtheme_ecigs.php?token=fm_ecigs_mt043.php.</t>
  </si>
  <si>
    <t>http://tobacco.stanford.edu/tobacco_main/subtheme_ecigs.php?token=fm_ecigs_mt043.php</t>
  </si>
  <si>
    <t>Government of Canada (2019)</t>
  </si>
  <si>
    <t>Government of Canada. Vaping and quitting smoking 2019 [cited 2019 4th February]; Available from: https://www.canada.ca/en/health-canada/services/smoking-tobacco/vaping/smokers.html.</t>
  </si>
  <si>
    <t>https://www.canada.ca/en/health-canada/services/smoking-tobacco/vaping/smokers.html</t>
  </si>
  <si>
    <t>Public Health England (2015b)</t>
  </si>
  <si>
    <t>Public Health England, 2015. E-cigarettes: an emerging public health consensus (online). https://www.gov.uk/government/news/e-cigarettes-an-emerging-public-health-consensus [Accessed 25 February 2016].</t>
  </si>
  <si>
    <t>https://www.gov.uk/government/news/e-cigarettes-an-emerging-public-health-consensus</t>
  </si>
  <si>
    <t>SANE Australia (ND)</t>
  </si>
  <si>
    <t>Sane Australia. Available: https://www.sane.org/information/factsheets-podcasts/210-smoking-and-mental-illness.</t>
  </si>
  <si>
    <t>Fifth European Congress on eCardiology and eHealth, Moscow 2018</t>
  </si>
  <si>
    <t>Saner H.</t>
  </si>
  <si>
    <t>European Heart Journal</t>
  </si>
  <si>
    <t>10.1093/eurheartj/ehz624</t>
  </si>
  <si>
    <t>SCOPUS_ID:85072510357</t>
  </si>
  <si>
    <t>https://www.sane.org/information/factsheets-podcasts/210-smoking-and-mental-illness</t>
  </si>
  <si>
    <t>National Conference of State Legislatures (2014)</t>
  </si>
  <si>
    <t>N ational Conference of State Legislatures. Alternative nicotine products: electronic cigarettes. Available at: http://www.ncsl.org/research/health/alternative-nicotine-products-e-cigarettes.aspx. Accessed December 11, 2014.</t>
  </si>
  <si>
    <t>http://www.ncsl.org/research/health/alternative-nicotine-products-e-cigarettes.aspx</t>
  </si>
  <si>
    <t>National Association of Attorneys General (2013)</t>
  </si>
  <si>
    <t>National Association of Attorneys General. FDA should regulate sales and advertising of e-Cigarettes. NAAG; 2013 Sep 24 Available from: http://www.naag.org/fda-should-regulate-sales-and-advertising-of-e-cigarettes1.php.</t>
  </si>
  <si>
    <t>http://www.naag.org/fda-should-regulate-sales-and-advertising-of-e-cigarettes1.php</t>
  </si>
  <si>
    <t>Kelland, K (2015)</t>
  </si>
  <si>
    <t>Kelland K. GSK’s nicotine patches and gum feel the heat from e-cigarettes, 16 January 2015 (online). Reuters. http://uk.reuters.com/article/2015/01/16/gsk-ceo-ecigarettesidUKL6N0UU3TU20150116 [Accessed 15 August 2015].</t>
  </si>
  <si>
    <t>http://uk.reuters.com/article/2015/01/16/gsk-ceo-ecigarettesidUKL6N0UU3TU20150116</t>
  </si>
  <si>
    <t>Institute for Global Tobacco Control (2017)</t>
  </si>
  <si>
    <t>Institute for Global Tobacco Control, John Hopkins Bloomberg School of Public Health. Country laws regulating e-cigarette: Policy scan. 2017. Available from: http://globaltobaccocontrol.org/e-cigarette/country-laws-regulating-e-cigarettes [October 31, 2017].</t>
  </si>
  <si>
    <t>http://globaltobaccocontrol.org/e-cigarette/country-laws-regulating-e-cigarettes</t>
  </si>
  <si>
    <t>Institute for Global Tobacco Control (2018)</t>
  </si>
  <si>
    <t>Institute for Global Tobacco Control. Country laws regulating e-cigarettes: A policy scan 2018 [cited 2018 12th December]; Available from: http://globaltobaccocontrol.org/e-cigarette/country-laws-regulating-e-cigarettes.</t>
  </si>
  <si>
    <t>HM Revenue and Customs (2008)</t>
  </si>
  <si>
    <t>HM Revenue &amp; Customs. VAT: reduced rate for smoking cessation products. London: HMRC, 2008. http://webarchive.nationalarchives.gov.uk/20090108152639/http://www.hmrc.gov.uk/ budget2008/bn77.pdf [Accessed 25 February 2016].</t>
  </si>
  <si>
    <t>http://webarchive.nationalarchives.gov.uk/20090108152639/http://www.hmrc.gov.uk/</t>
  </si>
  <si>
    <t>National Institute for Health Care and Excellence (2013b)</t>
  </si>
  <si>
    <t>National Institute for Health Care and Excellence. Tobacco: harm-reduction approaches to smoking. 2013; Available from: https://www.nice.org.uk/guidance/ph45/resources/guidance-tobacco-harmreduction- approaches-to-smoking-pdf.</t>
  </si>
  <si>
    <t>https://www.nice.org.uk/guidance/ph45/resources/guidance-tobacco-harmreduction-</t>
  </si>
  <si>
    <t>Fire Statistics (2017)</t>
  </si>
  <si>
    <t>UK Government. Fire statistics data tables London: UK Government; 2017. Available from: https://www.gov.uk/government/statistical-data-sets/fire-statistics-data-tables.</t>
  </si>
  <si>
    <t>Comparative economic and financial statistics on London and the rest of England.</t>
  </si>
  <si>
    <t>Stonefrost M.</t>
  </si>
  <si>
    <t>Greater London Council, Statistical Series</t>
  </si>
  <si>
    <t>SCOPUS_ID:0021016651</t>
  </si>
  <si>
    <t>https://www.gov.uk/government/statistical-data-sets/fire-statistics-data-tables</t>
  </si>
  <si>
    <t>Geller, M (2014)</t>
  </si>
  <si>
    <t>Geller M. Update 1-Marlboro HeatSticks on sale in Milan this week, Reuters, 19 November, 2014 (online). http://uk.reuters.com/article/2014/11/19/philipmorris-iqosidUSL6N0T94H820141119 [Accessed 22 October 2015].</t>
  </si>
  <si>
    <t>http://uk.reuters.com/article/2014/11/19/philipmorris-iqosidUSL6N0T94H820141119</t>
  </si>
  <si>
    <t>Stanford School of Medicine (2014)</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</si>
  <si>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</si>
  <si>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http://tobacco.stanford.edu/tobacco_main/images_ecigs.php?token2=fm_ecigs_st379</t>
  </si>
  <si>
    <t>Hooper, R and Walker, M (2016)</t>
  </si>
  <si>
    <t>Hooper R, Walker M. E-cigarette battery explodes in man's pocket inches from baby's pram as shoppers sent scrambling for cover www.mirror.co.uk 2016 [updated 22/12/2016]. Available from: http://www.mirror.co.uk/news/uk-news/e-cigarette-battery-explodes-mans-9498937.</t>
  </si>
  <si>
    <t>http://www.mirror.co.uk/news/uk-news/e-cigarette-battery-explodes-mans-9498937</t>
  </si>
  <si>
    <t>Philip Morris International (2014a)</t>
  </si>
  <si>
    <t>Philip Morris international Inc. 2014 Annual report: A successful investment year (online). http://media.corporate-ir.net/media_files/IROL/14/146476/PM_AR_2014/index.html [Accessed 22 October 2015].</t>
  </si>
  <si>
    <t>http://media.corporate-ir.net/media_files/IROL/14/146476/PM_AR_2014/index.html</t>
  </si>
  <si>
    <t>Canada Gazette (2000)</t>
  </si>
  <si>
    <t>“Tobacco Products Information Regulations,” Canada Gazette 134(15): July 19, 2000, http://www.gazette.gc.ca/archives/p2/2000/2000-07-19/html/sor-dors272-eng.html, accessed September 22, 2011.</t>
  </si>
  <si>
    <t>Ontology-based information extraction for residential land use suitability: A case study of the city of Regina, Canada</t>
  </si>
  <si>
    <t>Al-Ageili M.</t>
  </si>
  <si>
    <t>Lecture Notes in Computer Science (including subseries Lecture Notes in Artificial Intelligence and Lecture Notes in Bioinformatics)</t>
  </si>
  <si>
    <t>10.1007/978-3-319-26561-2_43</t>
  </si>
  <si>
    <t>SCOPUS_ID:84951870549</t>
  </si>
  <si>
    <t>http://www.gazette.gc.ca/archives/p2/2000/2000-07-19/html/sor-dors272-eng.html</t>
  </si>
  <si>
    <t>European Commission (2014a)</t>
  </si>
  <si>
    <t>European Union Tobacco Products Directive, 2014,  https://ec.europa.eu/health/sites/health/files/tobacco/docs/dir_201440_en.pdf</t>
  </si>
  <si>
    <t>Communicating the relative health risks of E-cigarettes: An online experimental study exploring the effects of a comparative health message versus the EU nicotine addiction warnings on smokers’ and non-smokers’ risk perceptions and behavioural intentions</t>
  </si>
  <si>
    <t>Kimber C.</t>
  </si>
  <si>
    <t>Addictive Behaviors</t>
  </si>
  <si>
    <t>10.1016/j.addbeh.2019.106177</t>
  </si>
  <si>
    <t>SCOPUS_ID:85075406371</t>
  </si>
  <si>
    <t>https://ec.europa.eu/health/sites/health/files/tobacco/docs/dir_201440_en.pdf</t>
  </si>
  <si>
    <t>Committee of Advertising Practice (2015a)</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</si>
  <si>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</si>
  <si>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https://www.cap.org.uk/Advertising-odes/~/media/Files/CAP/Codes%20BCAP%20pdf/</t>
  </si>
  <si>
    <t>European Union Tobacco Products Directive (2014b)</t>
  </si>
  <si>
    <t>Department of Health and Human Services (2017)</t>
  </si>
  <si>
    <t>Department of Health and Human Services. Have your say: Electronic Cigarette and Tobacco Control Laws 2017 [Available from: http://www.dhhs.tas.gov.au/publichealth/tobacco_control/electronic-cigarettes</t>
  </si>
  <si>
    <t>Frequency of tobacco use among middle and high school students — United States, 2014</t>
  </si>
  <si>
    <t>Neff L.</t>
  </si>
  <si>
    <t>Morbidity and Mortality Weekly Report</t>
  </si>
  <si>
    <t>10.15585/mmwr.mm6438a1</t>
  </si>
  <si>
    <t>SCOPUS_ID:84944323010</t>
  </si>
  <si>
    <t>http://www.dhhs.tas.gov.au/publichealth/tobacco_control/electronic-cigarettes</t>
  </si>
  <si>
    <t>US National Institute on Drug Abuse (2016)</t>
  </si>
  <si>
    <t>US National Institute on Drug Abuse (NIH). Monitoring the future survey, National Institute on Drug Abuse 2016. Available from: https://www.drugabuse.gov/related-topics/trends-statistics/monitoring-future.</t>
  </si>
  <si>
    <t>Epidemiology of substance use disorders</t>
  </si>
  <si>
    <t>Merikangas K.</t>
  </si>
  <si>
    <t>Human Genetics</t>
  </si>
  <si>
    <t>10.1007/s00439-012-1168-0</t>
  </si>
  <si>
    <t>SCOPUS_ID:84862703200</t>
  </si>
  <si>
    <t>https://www.drugabuse.gov/related-topics/trends-statistics/monitoring-future</t>
  </si>
  <si>
    <t>World Health Organization (2014c)</t>
  </si>
  <si>
    <t>World Health Organization. Electronic cigarettes or electronic nicotine delivery systems. Available at: http://www.who.int/tobacco/communications/statements/eletronic_cigarettes/en. Accessed December 11, 2014.</t>
  </si>
  <si>
    <t>http://www.who.int/tobacco/communications/statements/eletronic_cigarettes/en</t>
  </si>
  <si>
    <t>Cancer Council Australia (2017)</t>
  </si>
  <si>
    <t>Cancer Council Australia. Position statement - Electronic cigarettes [Available from: http://wiki.cancer.org.au/policy/Position_statement_-_Electronic_cigarettes</t>
  </si>
  <si>
    <t>Osteopaths in the United Kingdom and Australia: Attitudes, practice, confidence and knowledge with regard to melanoma recognition - An observational questionnaire study</t>
  </si>
  <si>
    <t>Jelineck S.</t>
  </si>
  <si>
    <t>International Journal of Osteopathic Medicine</t>
  </si>
  <si>
    <t>10.1016/j.ijosm.2016.01.001</t>
  </si>
  <si>
    <t>SCOPUS_ID:84969247756</t>
  </si>
  <si>
    <t>http://wiki.cancer.org.au/policy/Position_statement_-_Electronic_cigarettes</t>
  </si>
  <si>
    <t>Cancer Council Australia (2015)</t>
  </si>
  <si>
    <t>Cancer Council Australia &amp; Heart Foundation.(2015) Position Statement - Electronic cigarettes. Available from: http://wiki.cancer.org.au/policy/Position_statement_-_Electronic_cigarettes.</t>
  </si>
  <si>
    <t>Alcohol and cancer: A position statement from Cancer Council Australia</t>
  </si>
  <si>
    <t>Winstanley M.</t>
  </si>
  <si>
    <t>Medical Journal of Australia</t>
  </si>
  <si>
    <t>SCOPUS_ID:79955748278</t>
  </si>
  <si>
    <t>McNeill, A (2015a)</t>
  </si>
  <si>
    <t>McNeill A, Brose L, Calder R, Hitchman S, Hajek P, McRobbie H. E-Cigarettes : An Evidence Update. Comissioned by Public Health England.; 2015. https://www.gov.uk/government/publications/e-cigarettes-an-evidence-update.</t>
  </si>
  <si>
    <t>https://www.gov.uk/government/publications/e-cigarettes-an-evidence-update</t>
  </si>
  <si>
    <t>World Health Organization (2014d)</t>
  </si>
  <si>
    <t>World Health Organization. WHO tobacco treaty makes significant progress despite mounting pressure from tobacco industry. Available at: http://www.who.int/mediacentre/news/releases/2014/cop6-tobacco-control/en/. Accessed December 11, 2014.</t>
  </si>
  <si>
    <t>http://www.who.int/mediacentre/news/releases/2014/cop6-tobacco-control/en/</t>
  </si>
  <si>
    <t>Burrus, T (2016)</t>
  </si>
  <si>
    <t>Burrus T. Why Big Tobacco Loves the New FDA E-Cig Regulations [Internet]. Cato Institute. 2016 [cited 31 July 2016]. Available from: http://www.cato.org/blog/why-big-tobacco-loves-new-fda-e-cig-regulations</t>
  </si>
  <si>
    <t>http://www.cato.org/blog/why-big-tobacco-loves-new-fda-e-cig-regulations</t>
  </si>
  <si>
    <t>US Census Bureau (2010c)</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</si>
  <si>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</si>
  <si>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http://factfinder.census.gov/servlet/IBQTable?_bm=y&amp;-ds_name=EC0731SG3&amp;-</t>
  </si>
  <si>
    <t>The Royal College of Physicians (2008)</t>
  </si>
  <si>
    <t>Advisory Group of the Royal College of Physicians. Ending tobacco smoking in Britain: radical strategies for prevention and harm reduction in nicotine addiction. London: RCP; 2008. https://www.rcplondon.ac.uk/publications/ending-tobacco-smoking-britain [Accessed 5 August 2015].</t>
  </si>
  <si>
    <t>https://www.rcplondon.ac.uk/publications/ending-tobacco-smoking-britain</t>
  </si>
  <si>
    <t>West, R (2018)</t>
  </si>
  <si>
    <t>Electronic cigarettes in England – latest trends. Smoking Toolkit Study, April 2018: Professor Robert West, University College London. Available at: http://www.smokinginengland.info/downloadfile/?type=latest-stats&amp;src=11</t>
  </si>
  <si>
    <t>http://www.smokinginengland.info/downloadfile/?type=latest-stats&amp;src=11</t>
  </si>
  <si>
    <t>Centers for Disease Control and Prevention (2014a)</t>
  </si>
  <si>
    <t>Centers for Disease Control and Prevention. Calls to Poison Centers for Exposures to Electronic Cigarettes — United States, September 2010–February 2014 2014 [Available from: https://www.cdc.gov/mmwr/preview/mmwrhtml/mm6313a4.htm?s_cid=mm6313a4_w</t>
  </si>
  <si>
    <t>An Overview of Trends in Animal Poisoning Cases in the United States: 2011 to 2017</t>
  </si>
  <si>
    <t>Means C.</t>
  </si>
  <si>
    <t>Veterinary Clinics of North America - Small Animal Practice</t>
  </si>
  <si>
    <t>10.1016/j.cvsm.2018.07.010</t>
  </si>
  <si>
    <t>SCOPUS_ID:85054925038</t>
  </si>
  <si>
    <t>https://www.cdc.gov/mmwr/preview/mmwrhtml/mm6313a4.htm?s_cid=mm6313a4_w</t>
  </si>
  <si>
    <t>US Census Bureau (2005)</t>
  </si>
  <si>
    <t>U.S. Census Bureau, Population Division, Interim State Population Projections, 2005, available at http://www.census.gov/population/www/projections/projectionsagesex.html.</t>
  </si>
  <si>
    <t>Black senior women and sexuality</t>
  </si>
  <si>
    <t>Dickerson B.</t>
  </si>
  <si>
    <t>Black Sexualities: Probing Powers, Passions, Practices, and Policies</t>
  </si>
  <si>
    <t>SCOPUS_ID:84898097120</t>
  </si>
  <si>
    <t>http://www.census.gov/population/www/projections/projectionsagesex.html</t>
  </si>
  <si>
    <t>The Japan Times (2014)</t>
  </si>
  <si>
    <t>The Japan Times. E-cigs pose much higher cancer risk than thought: Japanese study. 28 November 2014 01/05/15]; Available from: http://www.japantimes.co.jp/news/2014/11/28/national/science-health/e- cigarettes-contain-10-times-carcinogens-regular-tobacco-japan-research/#.VOOJbiyMjdU.</t>
  </si>
  <si>
    <t>http://www.japantimes.co.jp/news/2014/11/28/national/science-health/e-</t>
  </si>
  <si>
    <t>US Department of Agriculture (2013)</t>
  </si>
  <si>
    <t>U.S. Department of Agriculture, Farm Service Agency. FY 2013 TTPP Assessments: Class Allocations, Accessed October 2012. http://www.fsa.usda.gov/FSA/webapp?area=home&amp;subject=ecpa&amp;topic=fta-ta</t>
  </si>
  <si>
    <t>http://www.fsa.usda.gov/FSA/webapp?area=home&amp;subject=ecpa&amp;topic=fta-ta</t>
  </si>
  <si>
    <t>Mickle, T (2016)</t>
  </si>
  <si>
    <t>Mickle T. E-Cigarette Sales Rapidly Lose Steam [Internet]. WSJ. 2016 [cited 2 June 2016]. Available from: http://www.wsj.com/articles/e-cig-sales-rapidly-lose-steam-1447798921</t>
  </si>
  <si>
    <t>http://www.wsj.com/articles/e-cig-sales-rapidly-lose-steam-1447798921</t>
  </si>
  <si>
    <t>Niaura, R (2017)</t>
  </si>
  <si>
    <t>Niaura R. Re-thinking nicotine and its effects 2017. Available from: https://truthinitiative.org/news/re-thinking-nicotine-and-its-effects.</t>
  </si>
  <si>
    <t>https://truthinitiative.org/news/re-thinking-nicotine-and-its-effects</t>
  </si>
  <si>
    <t>Stanford Research into the Impact of Tobacco Advertising (Nab)</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</si>
  <si>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</si>
  <si>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http://tobacco.stan-ford.edu/tobacco_main/images_ecigs.php?token2=fm_</t>
  </si>
  <si>
    <t>Committee of Advertising Practice and the Broadcast Committee of Advertising Practice (2014)</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</si>
  <si>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</si>
  <si>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https://www.cap.org.uk/News-reports/Media-Centre/2014/_/media/Files/</t>
  </si>
  <si>
    <t>Tindall, JE (1992)</t>
  </si>
  <si>
    <t>Tindall JE. Cigarette Market History and Interpretation and  and  Consumer    Research.    1992.    Philip    Morris Collection.  Bates    No.    2057041153-2057041196. &lt;https://www.industrydocumentslibrary.ucsf.edu/tobacco/docs/glbn0130&gt;.</t>
  </si>
  <si>
    <t>https://www.industrydocumentslibrary.ucsf.edu/tobacco/docs/glbn0130</t>
  </si>
  <si>
    <t>Substance Abuse and Mental Health Services Administration (2011)</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</si>
  <si>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</si>
  <si>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http://oas.samhsa.gov/NSDUH/2k10NSDUH/tabs/LOTSect4pe.htm#TopOfPage</t>
  </si>
  <si>
    <t>Wile, R (2014)</t>
  </si>
  <si>
    <t>Wile R. Citi e-cigarettes: the e-cigarette boom is over. Business Insider. 15 May 2014 (http://www.businessinsider.com/citi-ecigarette-growth-slows-2014-5)</t>
  </si>
  <si>
    <t>http://www.businessinsider.com/citi-ecigarette-growth-slows-2014-5</t>
  </si>
  <si>
    <t>Minnesota Department of Revenue (ND)</t>
  </si>
  <si>
    <t>Minnesota Department of Revenue. E-cigarettes are taxable in Minnesota. Available at: http://www.revenue.state.mn.us/businesses/tobacco/Pages/e-Cig.aspx. Accessed December 11, 2014.</t>
  </si>
  <si>
    <t>http://www.revenue.state.mn.us/businesses/tobacco/Pages/e-Cig.aspx</t>
  </si>
  <si>
    <t>Burstyn, I (2014)</t>
  </si>
  <si>
    <t>Burstyn I. Peering through the mist: what does the chemistry of contaminants in electronic cigarettes tell us about health risks? Available at: http://publichealth.drexel.edu/~/media/Files/publichealth/ms08.pdf. Accessed December 11, 2014.</t>
  </si>
  <si>
    <t>http://publichealth.drexel.edu/~/media/Files/publichealth/ms08.pdf</t>
  </si>
  <si>
    <t>EU Tobacco Directive Revision of the Tobacco Products Directive (2014)</t>
  </si>
  <si>
    <t>EU Tobacco Directive. Revision of the Tobacco Products Directive. 2014 15 April 2015]; Available from: http://ec.europa.eu/health/tobacco/products/revision/index_en.htm.</t>
  </si>
  <si>
    <t>http://ec.europa.eu/health/tobacco/products/revision/index_en.htm</t>
  </si>
  <si>
    <t>Action on Smoking and Health (ND)</t>
  </si>
  <si>
    <t>Action on Smoking and Health, Fact sheets, ND, http://ash.org.uk/category/information-and-resources/fact-sheets/</t>
  </si>
  <si>
    <t>Editorial input for the right price: Tobacco industry support for a sheet metal indoor air quality manual</t>
  </si>
  <si>
    <t>Campbell R.</t>
  </si>
  <si>
    <t>New Solutions</t>
  </si>
  <si>
    <t>10.2190/NS.23.3.c</t>
  </si>
  <si>
    <t>SCOPUS_ID:84907016141</t>
  </si>
  <si>
    <t>http://ash.org.uk/category/information-and-resources/fact-sheets/</t>
  </si>
  <si>
    <t>European Parliament and the Council (2014)</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</si>
  <si>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</si>
  <si>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EU Tobacco Directive (2015)</t>
  </si>
  <si>
    <t>EU Tobacco Directive. Revision of the Tobacco Products Directive, 15 April 2015 (online). http://ec.europa.eu/health/tobacco/products/revision/index_en.htm [Accessed 25 February 2016].</t>
  </si>
  <si>
    <t>World Health Organization (2014a)</t>
  </si>
  <si>
    <t>WHO (2016). Electronic nicotine delivery systems.  http://apps.who.int/gb/fctc/PDF/cop6/FCTC_COP6_10Rev1-en.pdf?ua=1</t>
  </si>
  <si>
    <t>Will Electronic Nicotine Delivery System (ENDS) use reduce smoking disparities? Prevalence of daily ENDS use among cigarette smokers</t>
  </si>
  <si>
    <t>Choi K.</t>
  </si>
  <si>
    <t>Preventive Medicine Reports</t>
  </si>
  <si>
    <t>10.1016/j.pmedr.2019.101020</t>
  </si>
  <si>
    <t>SCOPUS_ID:85075566487</t>
  </si>
  <si>
    <t>http://apps.who.int/gb/fctc/PDF/cop6/FCTC_COP6_10Rev1-en.pdf?ua=1</t>
  </si>
  <si>
    <t>Fant, RV and  Henningfield, JE (1998)</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</si>
  <si>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</si>
  <si>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http://cancercontrol.cancer.gov/tcrb/monographs/9/m9_complete.PDF</t>
  </si>
  <si>
    <t>Burns, D et al. (1998)</t>
  </si>
  <si>
    <t>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</si>
  <si>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Consultation on implementation of the revised Tobacco Products Directive (2014/40/EU) (2015)</t>
  </si>
  <si>
    <t>Consultation on implementation of the revised Tobacco Products Directive (2014/40/EU)(online). https://www.gov.uk/government/uploads/system/uploads/attachment_ data/file/440991/TPD_Consultation_Doc.pdf [Accessed 25 February 2016].</t>
  </si>
  <si>
    <t>https://www.gov.uk/government/uploads/system/uploads/attachment_</t>
  </si>
  <si>
    <t>Therapeutic Goods Regulations (1990)</t>
  </si>
  <si>
    <t>Therapeutic Goods Regulations. 1990 (Cth) reg 12(1) and Schedule 5, item 1(d).  Therapeutic Goods Administration. Personal Importation Scheme. Canberra: Australian Government Department of Health; 2013 Available from: http://www.tga.gov.au/consumers/personal-importation-scheme.htm.</t>
  </si>
  <si>
    <t>http://www.tga.gov.au/consumers/personal-importation-scheme.htm</t>
  </si>
  <si>
    <t>Phend, C (2013)</t>
  </si>
  <si>
    <t>Phend C. FDA: No Suprises Planned for E-Cigarette Regs. MedPage Today; 2013 Oct 27 Available from:http://www.medpagetoday.com/PublicHealthPolicy/FDAGeneral/42506.</t>
  </si>
  <si>
    <t>http://www.medpagetoday.com/PublicHealthPolicy/FDAGeneral/42506</t>
  </si>
  <si>
    <t>US Department of Health and Human Services (1988)</t>
  </si>
  <si>
    <t>US Department of Health and Human Services (1988) The health consequences of smoking: nicotine addiction. A Report of the Surgeon General. Office on Smoking and Health, Rockville, Maryland. &lt;http://profiles.nlm.nih.gov/ps/retrieve/ResourceMetadata/NNBBZD&gt; Accessed July 2011.</t>
  </si>
  <si>
    <t>http://profiles.nlm.nih.gov/ps/retrieve/ResourceMetadata/NNBBZD</t>
  </si>
  <si>
    <t>Information Services Division Scotland (2014)</t>
  </si>
  <si>
    <t>ISD Scotland. Scottish School's Adolescent Lifestyle and Substance Use Survey (SALSUS). 2014 18 May 2015]; Available from: http://www.isdscotland.org/Health-Topics/Public-Health/SALSUS/.</t>
  </si>
  <si>
    <t>Epidemiological trends and risk factors for tobacco, alcohol and drug use among adolescents in Scotland, 2002-13</t>
  </si>
  <si>
    <t>Petrou S.</t>
  </si>
  <si>
    <t>Journal of Public Health (United Kingdom)</t>
  </si>
  <si>
    <t>10.1093/pubmed/fdy006</t>
  </si>
  <si>
    <t>SCOPUS_ID:85064723308</t>
  </si>
  <si>
    <t>http://www.isdscotland.org/Health-Topics/Public-Health/SALSUS/</t>
  </si>
  <si>
    <t>Lavigueur, N (2013)</t>
  </si>
  <si>
    <t>Lavigueur, N. Fire Warning After E-Cigarette Explodes While Being Charged. 2013 21st December 2013 [cited 2015 1st May]; Available from: http://www.mirror.co.uk/news/uk-news/e-cigarette-dangers-fire- chiefs-warning-2949094.</t>
  </si>
  <si>
    <t>http://www.mirror.co.uk/news/uk-news/e-cigarette-dangers-fire-</t>
  </si>
  <si>
    <t>Advertising Standards Authority (2018)</t>
  </si>
  <si>
    <t>Advertising Standards Authority. CAP Code 22: Electronic cigarettes. 2018 [cited 2019 5th February]; Available from: https://www.asa.org.uk/type/non_broadcast/code_section/22.html.</t>
  </si>
  <si>
    <t>https://www.asa.org.uk/type/non_broadcast/code_section/22.html</t>
  </si>
  <si>
    <t>World Bank (2003)</t>
  </si>
  <si>
    <t>World Bank. Public health at a glance: Tobacco. Washington DC: World Bank, 2003.http://web.worldbank.org/archive/website01213/WEB/0__CON-8.HTM [Accessed 25February 2015].</t>
  </si>
  <si>
    <t>http://web.worldbank.org/archive/website01213/WEB/0__CON-8.HTM</t>
  </si>
  <si>
    <t>Therapeutic Goods Administration (2018)</t>
  </si>
  <si>
    <t>Therapeutic Goods Administration. The poisons standard: Commonwealth of Australia; [Available from: http://www.tga.gov.au/publication/poisons-standard-susmp#susmp</t>
  </si>
  <si>
    <t>http://www.tga.gov.au/publication/poisons-standard-susmp#susmp</t>
  </si>
  <si>
    <t>US Small Business Administration (2013)</t>
  </si>
  <si>
    <t>U.S. Small Business Administration, 2013, Table of Size Standards.  &lt;http://www.sba.gov/content/table-small-business-size-standards&gt; Accessed November 2013.</t>
  </si>
  <si>
    <t>http://www.sba.gov/content/table-small-business-size-standards</t>
  </si>
  <si>
    <t>The Royal College of Physicians (2016)</t>
  </si>
  <si>
    <t>Royal College of Physicians. Nicotine without smoke: Tobacco harm reduction [Internet]. Rcplondon.ac.uk. 2016 [cited 31 July 2016]. Available from: https://www.rcplondon.ac.uk/file/3563/download?token=uV0R0Twz</t>
  </si>
  <si>
    <t>https://www.rcplondon.ac.uk/file/3563/download?token=uV0R0Twz</t>
  </si>
  <si>
    <t>BBC News (2015b)</t>
  </si>
  <si>
    <t>BBC. 18 February 2015. Available at http://www.bbc.co.uk/news/uk-scotland-south-scotland-31360682</t>
  </si>
  <si>
    <t>A reflection on the translation of sex-related language in audio-visual texts: the Spanish version of J.K. Rowling’s The Casual Vacancy</t>
  </si>
  <si>
    <t>Santaemilia J.</t>
  </si>
  <si>
    <t>Perspectives: Studies in Translation Theory and Practice</t>
  </si>
  <si>
    <t>10.1080/0907676X.2018.1476563</t>
  </si>
  <si>
    <t>SCOPUS_ID:85060315784</t>
  </si>
  <si>
    <t>http://www.bbc.co.uk/news/uk-scotland-south-scotland-31360682</t>
  </si>
  <si>
    <t>US Food and Drug Administration (2009a)</t>
  </si>
  <si>
    <t>US Food and Drug Administration. Summary of Results: Laboratory Analysis of Electronic Cigarettes Conducted By FDA. Silver Spring, Maryland: Department of Health and Human Services; 2009 Available from: http://www.fda.gov/NewsEvents/PublicHealthFocus/ucm173146.htm.</t>
  </si>
  <si>
    <t>http://www.fda.gov/NewsEvents/PublicHealthFocus/ucm173146.htm</t>
  </si>
  <si>
    <t>New South Wales Department of Health (2013)</t>
  </si>
  <si>
    <t>New South Wales Department of Health. NSW Health Alert - Warning on e-liquids. Sydney: NSW Government; 2013 Oct Available from: http://www.health.nsw.gov.au/campaigns/quitting_smoking/Pages /e-liquid.aspx.</t>
  </si>
  <si>
    <t>http://www.health.nsw.gov.au/campaigns/quitting_smoking/Pages</t>
  </si>
  <si>
    <t>Lorillard (2012)</t>
  </si>
  <si>
    <t>Lorillard. Lorillard Inc. reports first quarter 2012 results and acquisition of blu ecigs. Lorillard Inc; 2012 Apr 25 Available from: http://investors.lorillard.com/phoenix.zhtml?c=134955&amp;p=irol- newsArticle&amp;ID=1687024&amp;highlight=.</t>
  </si>
  <si>
    <t>http://investors.lorillard.com/phoenix.zhtml?c=134955&amp;p=irol-</t>
  </si>
  <si>
    <t>Institute of Medicine of the National Academies (2007)</t>
  </si>
  <si>
    <t>Institute of Medicine of the National Academies, “Ending the Tobacco Problem: A Blueprint for the Nation,” 2007. http://www.iom.edu/Reports/2007/Ending-the-Tobacco-Problem-A- Blueprint-for-the-Nation.aspx.</t>
  </si>
  <si>
    <t>http://www.iom.edu/Reports/2007/Ending-the-Tobacco-Problem-A-</t>
  </si>
  <si>
    <t>NHS Smokefree (ND)</t>
  </si>
  <si>
    <t>NHS. NHS Smokefree ‘Toxic cycle’ health harms campaign. http://resources.smokefree.nhs.uk/news/campaigns/toxic-cycle [Accessed 15 June 2015].</t>
  </si>
  <si>
    <t>http://resources.smokefree.nhs.uk/news/campaigns/toxic-cycle</t>
  </si>
  <si>
    <t>RJ Reynolds Vapor Company (2014)</t>
  </si>
  <si>
    <t>RJ Reynolds Vapor. VUSE makes South by Southwest debut as official e-cigarette sponsor. ReynoldsAmerican Inc.; 2014 Mar 3 Available from: http://reynoldsamerican.com/releases.cfm?ReleasesType=&amp;Year=.</t>
  </si>
  <si>
    <t>http://reynoldsamerican.com/releases.cfm?ReleasesType=&amp;Year=</t>
  </si>
  <si>
    <t>Abrams, D et al. (2014b)</t>
  </si>
  <si>
    <t>Abrams D, Drucker E, Kozlowski L, et al. Statement from specialists in nicotine science and public health policy. Available at: http://nicotinepolicy.net/documents/letters/MargaretChan.pdf. Accessed December 11, 2014.</t>
  </si>
  <si>
    <t>http://nicotinepolicy.net/documents/letters/MargaretChan.pdf</t>
  </si>
  <si>
    <t>Advertising Standards Authority (2015)</t>
  </si>
  <si>
    <t>Advertising Standards Authority. Ruling on Mirage Cigarettes Ltd - Advertising Standards Authority [Internet]. Asa.org.uk. 2015 [cited 20 July 2016]. Available from: https://www.asa.org.uk/Rulings/Adjudications/2015/4/Mirage- Cigarettes-Ltd/SHP_ADJ_292291.aspx#.V4-DZrjhDIU</t>
  </si>
  <si>
    <t>https://www.asa.org.uk/Rulings/Adjudications/2015/4/Mirage-</t>
  </si>
  <si>
    <t>European Commission (2017a)</t>
  </si>
  <si>
    <t>European Commission. Public opinion: Eurobarometer. http://ec.europa.eu/commfrontoffice/publicopinion/index.cfm; 2017. Contract No.: 8 September.</t>
  </si>
  <si>
    <t>Slowly but surely: How the European union promotes science communication</t>
  </si>
  <si>
    <t>Claessens M.</t>
  </si>
  <si>
    <t>Science Communication in the World: Practices, Theories and Trends</t>
  </si>
  <si>
    <t>10.1007/978-94-007-4279-6_15</t>
  </si>
  <si>
    <t>SCOPUS_ID:84956528134</t>
  </si>
  <si>
    <t>http://ec.europa.eu/commfrontoffice/publicopinion/index.cfm</t>
  </si>
  <si>
    <t>UK Parliament (2014)</t>
  </si>
  <si>
    <t>UK Parliament. Written answers to questions 28 February 2014. [homepage on the internet] UK Parliament; 2014 Available from: http://www.publications.parliament.uk/pa/cm201314/cmhansrd /cm140228/text/140228w0003.htm#140228w0003.htm_spnew43.</t>
  </si>
  <si>
    <t>http://www.publications.parliament.uk/pa/cm201314/cmhansrd</t>
  </si>
  <si>
    <t>World Health Organization (2014b)</t>
  </si>
  <si>
    <t>WHO  Framework   Convention   on   Tobacco   Control.European    Union:   Revised   EU   Tobacco   ProductsDirective approved by the European Parliament, 2014; &lt;http://www.who.int/fctc/implementation/news/news_eu_14/en/&gt;; accessed: October 22, 2015.</t>
  </si>
  <si>
    <t>http://www.who.int/fctc/implementation/news/news_eu_14/en/</t>
  </si>
  <si>
    <t>Perelman, RB (2010)</t>
  </si>
  <si>
    <t>Perelman's Pocket Cyclopedia of Cigars, 2010 Edition. Richard B. Perelman (Author), Ed Pioneer (Editor) &lt;http://www.cigarcyclopedia.com/webapp/content/view/930/36/&gt; Accessed January 2010.</t>
  </si>
  <si>
    <t>http://www.cigarcyclopedia.com/webapp/content/view/930/36/</t>
  </si>
  <si>
    <t>Selous, A (MP) (2015)</t>
  </si>
  <si>
    <t>Ministry of Justice, Andrew Selous MP and National Offender Management Service. Smoking in prisons (online). https://www.gov.uk/government/speeches/smoking-in-prisons [Accessed 25 February 2016].</t>
  </si>
  <si>
    <t>https://www.gov.uk/government/speeches/smoking-in-prisons</t>
  </si>
  <si>
    <t>US Census Bureau (2009)</t>
  </si>
  <si>
    <t>U.S. Census Bureau. 2009 Nonemployer Statistics. Retail Trade and Accommodation and Food Services. Available at &lt; http://censtats.census.gov/cgi-bin/nonemployer/nonsect.pl&gt;</t>
  </si>
  <si>
    <t>http://censtats.census.gov/cgi-bin/nonemployer/nonsect.pl</t>
  </si>
  <si>
    <t>ProVape (2014)</t>
  </si>
  <si>
    <t>ProVape. Premium e-liquid. Available at: http://www.provape.com/premium-ecigarette-liquid-s/44.htm. Accessed December 11, 2014.</t>
  </si>
  <si>
    <t>http://www.provape.com/premium-ecigarette-liquid-s/44.htm</t>
  </si>
  <si>
    <t>BBC News (2014b)</t>
  </si>
  <si>
    <t>BBC News. Man Killed as E-Cigarette 'Explodes' Merseyside Fire Service Says. 2014 8th August 2014 [cited 2015 20th March]; Available from: http://www.bbc.co.uk/news/uk-england-merseyside-28701515.</t>
  </si>
  <si>
    <t>http://www.bbc.co.uk/news/uk-england-merseyside-28701515</t>
  </si>
  <si>
    <t>Government of Canada (2015)</t>
  </si>
  <si>
    <t>Government of Canada. Canadian Tobacco, Alcohol and Drugs Survey (CTADS): Summary of results for 2013. 2015 5 Jun 2015]; Available from: http://healthycanadians.gc.ca/science-research-sciences- recherches/data-donnees/ctads-ectad/summary-sommaire-2013-eng.php.</t>
  </si>
  <si>
    <t>http://healthycanadians.gc.ca/science-research-sciences-</t>
  </si>
  <si>
    <t>Bamford V (2014)</t>
  </si>
  <si>
    <t>Bamford, V, Philip Morris buys e-cigarette maker Nicocigs. The Grocer 27th June 2014. http://m.thegrocer.co.uk/companies/philip-morris-buys-e- cigarette-maker-nicocigs/359043.article</t>
  </si>
  <si>
    <t>http://m.thegrocer.co.uk/companies/philip-morris-buys-e-</t>
  </si>
  <si>
    <t>US Census Bureau (2007c)</t>
  </si>
  <si>
    <t>U.S. Census Bureau. 2007 Economic Census Methodology: Manufacturing (sector 31-33). &lt;http://www.census.gov/econ/census07/pdf/meth/meth_31.pdf&gt; Accessed July 2011.</t>
  </si>
  <si>
    <t>http://www.census.gov/econ/census07/pdf/meth/meth_31.pdf</t>
  </si>
  <si>
    <t>United Nations (2011)</t>
  </si>
  <si>
    <t>https://www.un.org/en/ga/ncdmeeting2011/documents.shtml</t>
  </si>
  <si>
    <t>Keating, D (2014)</t>
  </si>
  <si>
    <t>European Commission. Questions &amp; Answers: New rules for tobacco products.[homepage on the internet] European Commission; 2019 Mar 26 Available from: http://europa.eu/rapid/press-release_MEMO-14-134_en.htm.</t>
  </si>
  <si>
    <t>http://europa.eu/rapid/press-release_MEMO-14-134_en.htm</t>
  </si>
  <si>
    <t>Visser, W et al. (2015)</t>
  </si>
  <si>
    <t>Visser W, Geraets L, Klerx W, Hernandez L, Stephens E, Croes E et al. The health risks of using e-cigarettes. [Internet]. Bilthoven The Netherlands: National Institute for Public Health and the Environment; 2015. Available from: http://www.rivm.nl/bibliotheek/rapporten/2015-0144.pdf</t>
  </si>
  <si>
    <t>http://www.rivm.nl/bibliotheek/rapporten/2015-0144.pdf</t>
  </si>
  <si>
    <t>International Agency for Research on Cancer (2017)</t>
  </si>
  <si>
    <t>International Agency for Research on Cancer. IARC monographs on the evaluation of carcinogenic risks to humans www.monographs.iarc.fr 2017. Available from: http://monographs.iarc.fr/ENG/Classification/index.php.</t>
  </si>
  <si>
    <t>http://monographs.iarc.fr/ENG/Classification/index.php</t>
  </si>
  <si>
    <t>Peitsch, M (2017)</t>
  </si>
  <si>
    <t>Peitsch M. PubMed commons: Commentary on “Heat-not-burn tobacco cigarettes: Smoke by any other name.” 2017 [updated 31st May]. Available from: https://www.ncbi.nlm.nih.gov/pubmed/28531246/#comments.</t>
  </si>
  <si>
    <t>https://www.ncbi.nlm.nih.gov/pubmed/28531246/#comments</t>
  </si>
  <si>
    <t>International Agency for Research on Cancer (2012)</t>
  </si>
  <si>
    <t>International Agency for Research on Cancer. Evaluation of carcinogenic risks to humans: agents. IARC Monograph. Lyon, France: IARC, 2012. http://monographs.iarc.fr/ENG/Classification/index.php [Accessed 12 November 2014].</t>
  </si>
  <si>
    <t>Education and Health Standing Committee (2017)</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</si>
  <si>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</si>
  <si>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http://www.parliament.wa.gov.au/Parliament/commit.nsf/</t>
  </si>
  <si>
    <t>ChangeLab Solutions (2012)</t>
  </si>
  <si>
    <t>ChangeLab Solutions. Licensing &amp; Zoning: Tools for Public Health.  Oakland  (CA): ChangeLab  Solutions,  2012; &lt;http://www.changelabsolutions.org/sites/default/files/ Licensing&amp;Zoning_FINAL_20120703.pdf&gt;; accessed: October 20, 2015.</t>
  </si>
  <si>
    <t>http://www.changelabsolutions.org/sites/default/files/</t>
  </si>
  <si>
    <t>Bank of England (2017)</t>
  </si>
  <si>
    <t>Bank of England. Statistical interactive database - daily spot exchange rates against Sterling 2017. Available from: http://www.bankofengland.co.uk/boeapps/iadb/Rates.asp.</t>
  </si>
  <si>
    <t>http://www.bankofengland.co.uk/boeapps/iadb/Rates.asp</t>
  </si>
  <si>
    <t>Public Health England (ND)</t>
  </si>
  <si>
    <t>Public Health England, Local Tobacco Control Profiles, ND, https://fingertips.phe.org.uk/profile/tobacco-control</t>
  </si>
  <si>
    <t>Geospatial mapping and resource utilization tool in support of a national smoke-free public housing rule</t>
  </si>
  <si>
    <t>Tetlow S.</t>
  </si>
  <si>
    <t>BMC Research Notes</t>
  </si>
  <si>
    <t>10.1186/s13104-019-4815-x</t>
  </si>
  <si>
    <t>SCOPUS_ID:85075581114</t>
  </si>
  <si>
    <t>https://fingertips.phe.org.uk/profile/tobacco-control</t>
  </si>
  <si>
    <t>Ngo, M (2014)</t>
  </si>
  <si>
    <t>Ngo M. Legislators focus on e-cigarettes. Iowa: The Daily Iowan; 2014 Feb 6 Available from: http://www.dailyiowan.com/2014/02/06/Metro/36491.html.</t>
  </si>
  <si>
    <t>http://www.dailyiowan.com/2014/02/06/Metro/36491.html</t>
  </si>
  <si>
    <t>The New York City Council (2013)</t>
  </si>
  <si>
    <t>The New York City Council. City votes to prohibit the use of electronic cigarettes in places where smoking is banned. New York, New York: The New York City Council; 2013 Dec 19 Available from:http://www.council.nyc.gov/html/pr/121913stated.shtml.</t>
  </si>
  <si>
    <t>http://www.council.nyc.gov/html/pr/121913stated.shtml</t>
  </si>
  <si>
    <t>Cancer Council Tobacco related disparities Position Statement (ND)</t>
  </si>
  <si>
    <t>Cancer Council. Position Statement. Tobacco related disparities. Available from:http://wiki.cancer.org.au/policy/Position_statement_-</t>
  </si>
  <si>
    <t>Teaching Health-Care Providers to Query Patients With Cancer About Sexual and Gender Minority (SGM) Status and Sexual Health</t>
  </si>
  <si>
    <t>Cathcart-Rake E.</t>
  </si>
  <si>
    <t>American Journal of Hospice and Palliative Medicine</t>
  </si>
  <si>
    <t>10.1177/1049909118820874</t>
  </si>
  <si>
    <t>SCOPUS_ID:85059582730</t>
  </si>
  <si>
    <t>http://wiki.cancer.org.au/policy/Position_statement_-</t>
  </si>
  <si>
    <t>US Department of Defense (2005)</t>
  </si>
  <si>
    <t>U.S. Department   of  Defense.  Armed  Services  ExchangePolicy.  DoD  Directive  1330.09  (December  7),  2005;&lt;http://www.dtic.mil/whs/directives/corres/pdf/133009p. pdf&gt;; accessed: May 2, 2013.</t>
  </si>
  <si>
    <t>http://www.dtic.mil/whs/directives/corres/pdf/133009p</t>
  </si>
  <si>
    <t>Tobacco Control Legal Consortium (2014)</t>
  </si>
  <si>
    <t>Tobacco Control Legal Consortium. Electronic Cigarette Liquid Packaging and Sales Requirements, n.d.; &lt;http://publichealthlawcenter.org/sites/default/files/ resources/tclc-fs-e-liquid-packaging-2014.pdf&gt;; accessed: November 9, 2015.</t>
  </si>
  <si>
    <t>http://publichealthlawcenter.org/sites/default/files/</t>
  </si>
  <si>
    <t>US Census Bureau (2010b)</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</si>
  <si>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</si>
  <si>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http://factfinder.census.gov/servlet/IBQTable?_bm=y&amp;-</t>
  </si>
  <si>
    <t>Centers for Disease Control and Prevention (2009)</t>
  </si>
  <si>
    <t>Centers for Disease Control and Prevention. State cigarette minimum price laws—United States, 2009. Available at: http://www.cdc.gov/mmwr/preview/mmwrhtml/mm5913a2.htm. Accessed December 11, 2014.</t>
  </si>
  <si>
    <t>http://www.cdc.gov/mmwr/preview/mmwrhtml/mm5913a2.htm</t>
  </si>
  <si>
    <t>BBC News (2015a)</t>
  </si>
  <si>
    <t>BBC News. Poole Parkstone Road Flats Evacuated After E-Cigarette Fire. 2015 [cited 2015 20th March ]; Available from: http://www.bbc.co.uk/news/uk-england-dorset-26262633.</t>
  </si>
  <si>
    <t>http://www.bbc.co.uk/news/uk-england-dorset-26262633</t>
  </si>
  <si>
    <t>European Commission (NDa)</t>
  </si>
  <si>
    <t>Public Health. European Commission. Revision of the Tobacco Products Directive (online). http://ec.europa.eu/health/tobacco/products/revision [Accessed 25 February 2016].</t>
  </si>
  <si>
    <t>http://ec.europa.eu/health/tobacco/products/revision</t>
  </si>
  <si>
    <t>Non-smokers' Rights Association (2002)</t>
  </si>
  <si>
    <t>Non-smokers' Rights Association. The 'light' and 'mild' consumer fraud. Toronto, Ontario: Smoking and Health Action Foundation; 2002 Available from: https://www.nsra-adnf.ca/cms/index.cfm?group_id=1306.</t>
  </si>
  <si>
    <t>https://www.nsra-adnf.ca/cms/index.cfm?group_id=1306</t>
  </si>
  <si>
    <t>BBC News (2014f)</t>
  </si>
  <si>
    <t>BBC News. E-Cigarettes ban for under 18s to apply to Wales. BBC News; 2014 Feb 4 Available from: http://www.bbc.co.uk/news/uk-wales-politics-26031708.</t>
  </si>
  <si>
    <t>http://www.bbc.co.uk/news/uk-wales-politics-26031708</t>
  </si>
  <si>
    <t>American College of Chest Physicians (2014)</t>
  </si>
  <si>
    <t>American College of Chest Physicians. World’s leading lung societies release position statement on e-cigarettes, 2014; &lt;http://www.chestnet.org/News/Press-Releases/2014/07/ Worlds-Leading-Lung-Societies-Release-Position- Statement-on-ECigarettes&gt;; accessed: October 22, 2015.</t>
  </si>
  <si>
    <t>http://www.chestnet.org/News/Press-Releases/2014/07/</t>
  </si>
  <si>
    <t>American Thoracic  Society (2013)</t>
  </si>
  <si>
    <t>American Thoracic  Society. [ATS policy position: E-cigarettes]. New York: American Thoracic Society, 2013; &lt;http://www.thoracic.org/advocacy/press-releases/ATS_ Policy_Position_eCigarettes.pdf&gt;; accessed: October 22, 2015.</t>
  </si>
  <si>
    <t>The management, privacy and medico-legal issues of electronic CPAP data in Australia and New Zealand: Electronic CPAP data management in Australia and New Zealand</t>
  </si>
  <si>
    <t>Swieca J.</t>
  </si>
  <si>
    <t>Sleep Medicine</t>
  </si>
  <si>
    <t>10.1016/j.sleep.2017.03.018</t>
  </si>
  <si>
    <t>SCOPUS_ID:85021163416</t>
  </si>
  <si>
    <t>http://www.thoracic.org/advocacy/press-releases/ATS_</t>
  </si>
  <si>
    <t>West, R et al. (2014a)</t>
  </si>
  <si>
    <t>West R, Brown J, Beard E. Smoking toolkit study. Trends in electronic cigarette use in England. Updated 4th April 2014. Available from: http://www.smokinginengland.info/latest-statistics/.</t>
  </si>
  <si>
    <t>http://www.smokinginengland.info/latest-statistics/</t>
  </si>
  <si>
    <t>World Health Organization (2003)</t>
  </si>
  <si>
    <t>http://www.who.int/fctc/text_download/en/index.html</t>
  </si>
  <si>
    <t>Therapeutic Goods Administration (2007)</t>
  </si>
  <si>
    <t>Therapeutic Goods Administration. Therapeutic Goods Advertising Code 2007. Canberra: TGA; 2007 Available from: http://www.tga.gov.au/industry/legislation-tgac.htm.</t>
  </si>
  <si>
    <t>http://www.tga.gov.au/industry/legislation-tgac.htm</t>
  </si>
  <si>
    <t>Centers for Disease Control and Prevention (2015b)</t>
  </si>
  <si>
    <t>Centers for Disease Control and Prevention. QuickStats: Cigarette Smoking Status* Among Current Adult E-cigarette Users,† by Age Group — National Health Interview Survey,§ United States. 2015 [Available from: https://www.cdc.gov/mmwr/volumes/65/wr/mm6542a7.htm</t>
  </si>
  <si>
    <t>Risk factors, clinical presentations and predictors of stroke among adult patients admitted to stroke unit of Jimma university medical center, south west Ethiopia: Prospective observational study</t>
  </si>
  <si>
    <t>Fekadu G.</t>
  </si>
  <si>
    <t>BMC Neurology</t>
  </si>
  <si>
    <t>10.1186/s12883-019-1412-5</t>
  </si>
  <si>
    <t>SCOPUS_ID:85070360295</t>
  </si>
  <si>
    <t>https://www.cdc.gov/mmwr/volumes/65/wr/mm6542a7.htm</t>
  </si>
  <si>
    <t>United Press International (1986)</t>
  </si>
  <si>
    <t>United Press International. Company sniffs profits from a smokeless cigarette. Chicago Tribune, May 27, 1986; &lt;http://articles.chicagotribune.com/1986-05-27/busi- ness/8602070938_1_smokeless-cigarette-tobacco- smoke-nicotine&gt;; accessed: June 22, 2015.</t>
  </si>
  <si>
    <t>http://articles.chicagotribune.com/1986-05-27/busi-</t>
  </si>
  <si>
    <t>European Respiratory  Society (2014)</t>
  </si>
  <si>
    <t>European   Respiratory   Society.  ERS  position   on   the Revision  of  the  Tobacco  Products   Directive,  2014; &lt;http://www.ersnet.org/ers-position-on-the-revision- of-the-tobacco-products-directive.html&gt;; accessed: October 22, 2015.</t>
  </si>
  <si>
    <t>http://www.ersnet.org/ers-position-on-the-revision-</t>
  </si>
  <si>
    <t>McFiggans, G and Harrison, R (2014)</t>
  </si>
  <si>
    <t>McFiggans, G. and R. Harrison. Re: E-cigarette vapour could damage health of non-smokers. 2014 5 Jun 2015]; Available from: http://www.bmj.com/content/349/bmj.g6882/rr/780389.</t>
  </si>
  <si>
    <t>http://www.bmj.com/content/349/bmj.g6882/rr/780389</t>
  </si>
  <si>
    <t>European Committee for Standardisation (2015)</t>
  </si>
  <si>
    <t>European Committee for Standardisation. New CEN/TC 437 ‘Electronic cigarettes and eliquids’, 2015 (online). https://www.cen.eu/news/brief-news/Pages/NEWS-2015–002.aspx [Accessed 25 February 2016].</t>
  </si>
  <si>
    <t>https://www.cen.eu/news/brief-news/Pages/NEWS-2015</t>
  </si>
  <si>
    <t>Australian Bureau of Statistics (2014)</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</si>
  <si>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</si>
  <si>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http://www.abs.gov.au/AUSSTATS/subscriber.nsf/log?</t>
  </si>
  <si>
    <t>American Association of Poison Control Centers (2015)</t>
  </si>
  <si>
    <t>American   Association   of   Poison    Control    Centers.Electronic Cigarettes and Liquid Nicotine Data, 2015;&lt;https://aapcc.s3.amazonaws.com/files/library/E-cig     Nicotine_Web_Data_through_3.2015.pdf&gt;; accessed: April 30, 2015.</t>
  </si>
  <si>
    <t>https://aapcc.s3.amazonaws.com/files/library/E-cig</t>
  </si>
  <si>
    <t>California Department of Public Health (2015)</t>
  </si>
  <si>
    <t>California Department of Public Health. State Health Officer’s Report on E-cigarettes: A Community Health Threat, 2015;&lt;http://www.cdph.ca.gov/programs/tobacco/Documents/ Media/State%20Health-e-cig%20report.pdf&gt;; accessed: April 28, 2015.</t>
  </si>
  <si>
    <t>http://www.cdph.ca.gov/programs/tobacco/Documents/</t>
  </si>
  <si>
    <t>Action on Smoking and Health (2014)</t>
  </si>
  <si>
    <t>Action on Smoking and Health, UK fact sheet. Use of electronic cigarettes in Great Britain. April 2014. Available from: http://www.ash.org.uk/files/documents/ASH_891.pdf.</t>
  </si>
  <si>
    <t>http://www.ash.org.uk/files/documents/ASH_891.pdf</t>
  </si>
  <si>
    <t>Business Wire (2016)</t>
  </si>
  <si>
    <t>Business Wire. NJOY to Discontinue Flavors, Takes Additional Steps to Prevent Underage Electronic Cigarette Use [Internet]. Reuters. 2016 [cited 10 May 2016]. Available from: http://www.reuters.com/article/idUS219183+10-Dec- 2009+BW20091210</t>
  </si>
  <si>
    <t>http://www.reuters.com/article/idUS219183+10-Dec-</t>
  </si>
  <si>
    <t>Action on Smoking and Health (2015a)</t>
  </si>
  <si>
    <t>Action on Smoking and Health. Use of electronic cigarettes (vapourisers) among adults in Great Britain. 2015 23 July 2015]; Available from: http://www.ash.org.uk/files/documents/ASH_891.pdf.</t>
  </si>
  <si>
    <t>Vaping and Cardiovascular Health: the Case for Health Policy Action</t>
  </si>
  <si>
    <t>Verhaegen A.</t>
  </si>
  <si>
    <t>Current Cardiovascular Risk Reports</t>
  </si>
  <si>
    <t>10.1007/s12170-019-0634-9</t>
  </si>
  <si>
    <t>SCOPUS_ID:85075140161</t>
  </si>
  <si>
    <t>Meikle, J (2014)</t>
  </si>
  <si>
    <t>Meikle, J. E-cigarette Poisoning Figures Soar as Vaping Habit Spreads Across UK. The Guardian. 14th April 2014 [cited 2015 20th March]; Available from: http://www.theguardian.com/society/2014/apr/14/e- cigarette-poisoning-figures-soar-adults-children.</t>
  </si>
  <si>
    <t>http://www.theguardian.com/society/2014/apr/14/e-</t>
  </si>
  <si>
    <t>Australian Institute of Health and Welfare (ND)</t>
  </si>
  <si>
    <t>AIHW. National Perinatal data collection. Available from: http://www.aihw.gov.au/child-health/risk-factors/</t>
  </si>
  <si>
    <t>http://www.aihw.gov.au/child-health/risk-factors/</t>
  </si>
  <si>
    <t>Australian Institute of Health and Welfare (2015)</t>
  </si>
  <si>
    <t>AIHW (2015). http://www.aihw.gov.au/child-health/risk-factors/</t>
  </si>
  <si>
    <t>A population-based study of soft tissue sarcoma incidence and survival in Australia: An analysis of 26,970 cases</t>
  </si>
  <si>
    <t>Bessen T.</t>
  </si>
  <si>
    <t>Cancer Epidemiology</t>
  </si>
  <si>
    <t>10.1016/j.canep.2019.101590</t>
  </si>
  <si>
    <t>SCOPUS_ID:85071992380</t>
  </si>
  <si>
    <t>Richtel, M (2014a)</t>
  </si>
  <si>
    <t>Richtel  M. E-cigarettes,   by  other   names,  lure  young and worry experts. New York Times,  March 4, 2014; &lt;http://www.nytimes.com/2014/03/05/business/e-cig- arettes-under-aliases-elude-the-authorities.html?_ r=0&gt;; accessed: July 27, 2015.</t>
  </si>
  <si>
    <t>http://www.nytimes.com/2014/03/05/business/e-cig-</t>
  </si>
  <si>
    <t>Federal Trade Commission (1999)</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</si>
  <si>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</si>
  <si>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http://www.ftc.gov/os/1999/07/cigarreport1999.htm</t>
  </si>
  <si>
    <t>National Institute for Health and Care Excellence (2013a)</t>
  </si>
  <si>
    <t>National Institute for Health and Care Excellence. Smoking: harm reduction | 3-Considerations | Guidance and guidelines | NICE [Internet]. Nice.org.uk. 2013 [cited 20 July 2016]. Available from: https://www.nice.org.uk/guidance/ph45/chapter/3- Considerations</t>
  </si>
  <si>
    <t>https://www.nice.org.uk/guidance/ph45/chapter/3-</t>
  </si>
  <si>
    <t>Australian Competition and Consumer Commission (2016)</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</si>
  <si>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</si>
  <si>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https://www.accc.gov.au/media-release/accctakes-</t>
  </si>
  <si>
    <t>American E-liquid Manufacturing Standards Association (2014)</t>
  </si>
  <si>
    <t>American E-liquid Manufacturing Standards Association. E-liquid Manufacturing Standards (Version 1.8), 2014; &lt;http://www.aemsa.org/wp-content/uploads/2014/02/ AEMSA-Standards_Version-1-8.pdf&gt;; accessed: May 21, 2015.</t>
  </si>
  <si>
    <t>http://www.aemsa.org/wp-content/uploads/2014/02/</t>
  </si>
  <si>
    <t>International Union Against Tuberculosis and Lung Cancer (2013)</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</si>
  <si>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</si>
  <si>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http://www.theunion.org/what-we-do/publications/</t>
  </si>
  <si>
    <t>Democrats Committee for Energy and Commerce (2014)</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</si>
  <si>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</si>
  <si>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http://democrats.energycommerce.house.gov/index</t>
  </si>
  <si>
    <t>Therapeutic Goods Administration (2013)</t>
  </si>
  <si>
    <t>Therapeutic Goods Administration. Electronic cigarettes. Canberra: Australian Government Department of Health and Ageing; 2013 Available from: http://www.tga.gov.au/consumers/ecigarettes.htm</t>
  </si>
  <si>
    <t>http://www.tga.gov.au/consumers/ecigarettes.htm</t>
  </si>
  <si>
    <t>Aitken, M (2014)</t>
  </si>
  <si>
    <t>Aitken M. Electronic cigarettes banned from the majority of Scotland's hospitals, schools and council buildings. Daily Record; 2014 Jan 19 Available from: http://www.dailyrecord.co.uk/news/scottish-news /electronic-cigarettes-banned-majority-scotlands-3037859.</t>
  </si>
  <si>
    <t>http://www.dailyrecord.co.uk/news/scottish-news</t>
  </si>
  <si>
    <t>Americans for Nonsmokers’ Rights (NDa)</t>
  </si>
  <si>
    <t>Americans for Nonsmokers’ Rights. Electronic cigarettes, n.d.a; &lt;http://www.no-smoke.org/pdf/ecigarettes-4-pager. pdf&gt;; accessed: October 22, 2015.</t>
  </si>
  <si>
    <t>http://www.no-smoke.org/pdf/ecigarettes-4-pager</t>
  </si>
  <si>
    <t>Bates, C (2014)</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</si>
  <si>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</si>
  <si>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https://nicotinepolicy.net/documents/briefings/</t>
  </si>
  <si>
    <t>Federal Register (2008)</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</si>
  <si>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</si>
  <si>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http://www.gpo.gov/fdsys/pkg/FR-2008-12-19/pdf/</t>
  </si>
  <si>
    <t>Grana, R et al. (2013)</t>
  </si>
  <si>
    <t>Grana R, Benowitz N, Glantz SA. Background paper on e-cigarettes (electronic nicotine delivery systems). Available at: http://escholarship.org/uc/item/13p2b72n#page-2. Accessed December 11, 2014.</t>
  </si>
  <si>
    <t>http://escholarship.org/uc/item/13p2b72n#page-2</t>
  </si>
  <si>
    <t>World Health Organization (2014)</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</si>
  <si>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</si>
  <si>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http://apps.who.int/gb/fctc/PDF/cop6/FCTC_COP6</t>
  </si>
  <si>
    <t>World Health Organization (2012a)</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</si>
  <si>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</si>
  <si>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http://apps.who.int/gb/fctc/PDF/cop5/FCTC_COP5</t>
  </si>
  <si>
    <t>Flavor and Extract Manufacturers Association of the United States (2015)</t>
  </si>
  <si>
    <t>Flavor and Extract Manufacturers Association of the United States. The Safety Assessment and Regulatory Authority   to  Use  Flavors—Focus  on  E-Cigarettes, 2015; &lt;http://www.femaflavor.org/sites/default/files/ FEMAGRAS_Ecig_March_3_2015.pdf&gt;; accessed: May  21, 2015.</t>
  </si>
  <si>
    <t>http://www.femaflavor.org/sites/default/files/</t>
  </si>
  <si>
    <t>South London and Maudsley NHS Foundation Trust (2015)</t>
  </si>
  <si>
    <t>South London and Maudsley NHS Foundation Trust. Smokefree Policy. 2015 18 May 2015]; Available from: http://www.slam.nhs.uk/our-services/smokefree.</t>
  </si>
  <si>
    <t>http://www.slam.nhs.uk/our-services/smokefree</t>
  </si>
  <si>
    <t>Centers for Disease Control and Prevention (2015a)</t>
  </si>
  <si>
    <t>Centre for Disease Control and Prevention. E-cigarette use triples among middle and high school students in just one year. 2015 15 April 2015]; Available from: http://www.cdc.gov/media/releases/2015/p0416- e-cigarette-use.html.</t>
  </si>
  <si>
    <t>http://www.cdc.gov/media/releases/2015/p0416-</t>
  </si>
  <si>
    <t>International Agency for Research on Cancer (2015)</t>
  </si>
  <si>
    <t>International Agency for Research on Cancer. Agents classified by the IARC monographs, Volumes 1–112. Lyons, France: IARC, 2015. http://monographs.iarc.fr/ENG/Classification/ ClassificationsGroupOrder.pdf [Accessed 7 April 2015].</t>
  </si>
  <si>
    <t>http://monographs.iarc.fr/ENG/Classification/</t>
  </si>
  <si>
    <t>British American Tobacco (2013)</t>
  </si>
  <si>
    <t>British American Tobacco. News Release: British American Tobacco launches e-cigarette in the UK. British American Tobacco; 2013 Jul 29 Available from: http://www.bat.com/group/sites/UK__9D9KCY.nsf /vwPagesWebLive/DO9A3D5G?opendocument&amp;SKN=1.</t>
  </si>
  <si>
    <t>http://www.bat.com/group/sites/UK__9D9KCY.nsf</t>
  </si>
  <si>
    <t>Campaign for Tobacco-Free Kids (2013)</t>
  </si>
  <si>
    <t>Campaign for Tobacco-Free Kids. 7 ways e-cigarette com- panies are copying big tobacco’s playbook, October 2, 2013;  &lt;http://www.tobaccofreekids.org/tobacco_unfil- tered/post/2013_10_02_ecigarettes&gt;;    accessed:  April20, 2016.</t>
  </si>
  <si>
    <t>http://www.tobaccofreekids.org/tobacco_unfil-</t>
  </si>
  <si>
    <t>McNeill, A et al.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</si>
  <si>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</si>
  <si>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https://www.gov.uk/government/uploads/system/</t>
  </si>
  <si>
    <t>Hahn, EJ et al. (2002)</t>
  </si>
  <si>
    <t>Hahn  EJ, Rayens MK, Chaloupka  FJ, Okoli CT, Yang  J. Projected Smoking-Related  Deaths Among U.S. Youth: A 2000 Update. Lexington (KY): University of Kentucky, 2002; &lt;http://uknowledge.uky.edu/cgi/viewcontent.cgi ?article=1000&amp;context=nursing_reports&gt;;  accessed: September 12, 2016.</t>
  </si>
  <si>
    <t>http://uknowledge.uky.edu/cgi/viewcontent.cgi</t>
  </si>
  <si>
    <t>TNS Opinion &amp; Social (2015)</t>
  </si>
  <si>
    <t>TNS Opinion &amp; Social. Attitudes of Europeans towards tobacco. Special Eurobarometer 429. Brussels: European Commission, 2015. http://ec.europa.eu/public_opinion/archives/ ebs/ebs_429_en.pdf [Accessed 25 February 2016].</t>
  </si>
  <si>
    <t>http://ec.europa.eu/public_opinion/archives/</t>
  </si>
  <si>
    <t>Hannah, R (2014)</t>
  </si>
  <si>
    <t>Hannah R. Ban E-Cigarettes from school premises, heads say. BBC News; 2014 Jan 27 Available from:http://www.bbc.co.uk/news/education-25913518.</t>
  </si>
  <si>
    <t>http://www.bbc.co.uk/news/education-25913518</t>
  </si>
  <si>
    <t>Ballotpedia (2012)</t>
  </si>
  <si>
    <t>Ballotpedia.NorthDakotaSmokingBanInitiative,Measure4, 2012; &lt;http://ballotpedia.org/North_Dakota_Smoking_ Ban_Initiative,_Measure_4_(2012)&gt;; accessed: May 14, 2015.</t>
  </si>
  <si>
    <t>http://ballotpedia.org/North_Dakota_Smoking_</t>
  </si>
  <si>
    <t>Lerner, CA et al. (2015a)</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</si>
  <si>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</si>
  <si>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http://www.ncbi.nlm.nih.gov/pubmed/25658421</t>
  </si>
  <si>
    <t>Benowitz, NL and Goniewicz, ML (2013b)</t>
  </si>
  <si>
    <t>Benowitz NL, Goniewicz ML. The regulatory challenge of electronic cigarettes. JAMA 2013 Aug 21;310(7):685-6 Abstract available at http://www.ncbi.nlm.nih.gov/pubmed/23856948.</t>
  </si>
  <si>
    <t>http://www.ncbi.nlm.nih.gov/pubmed/23856948</t>
  </si>
  <si>
    <t>Avdalovic, MV and Murin, S (2012)</t>
  </si>
  <si>
    <t>Avdalovic MV, Murin S. Electronic cigarettes: no such thing as a free lunch...Or puff. Chest 2012 Jun;141 (6):1371-2 Abstract available at http://www.ncbi.nlm.nih.gov/pubmed/22670013.</t>
  </si>
  <si>
    <t>http://www.ncbi.nlm.nih.gov/pubmed/22670013</t>
  </si>
  <si>
    <t>Trtchounian, A and Talbot, P (2011)</t>
  </si>
  <si>
    <t>Trtchounian A, Talbot P. Electronic nicotine delivery systems: is there a need for regulation? Tob Control 2011 Jan;20(1):47-52 Abstract available at http://www.ncbi.nlm.nih.gov/pubmed/21139013.</t>
  </si>
  <si>
    <t>http://www.ncbi.nlm.nih.gov/pubmed/21139013</t>
  </si>
  <si>
    <t>Anderson, SJ et al. (2007)</t>
  </si>
  <si>
    <t>Anderson SJ, Ling PM, Glantz SA. Implications of the federal court order banning the terms 'light' and 'mild': what difference could it make? Tob Control 2007 Aug;16(4):275-9 Abstract available at http://www.ncbi.nlm.nih.gov/pubmed/17652244.</t>
  </si>
  <si>
    <t>http://www.ncbi.nlm.nih.gov/pubmed/17652244</t>
  </si>
  <si>
    <t>Ayers, JW et al. (2011)</t>
  </si>
  <si>
    <t>Ayers JW, Ribisl KM, Brownstein JS. Tracking the rise in popularity of electronicnicotine delivery systems (electronic cigarettes) using search query surveillance. Am J Prev Med 2011 Apr;40(4):448-53 Abstract available at http://www.ncbi.nlm.nih.gov/pubmed/21406279.</t>
  </si>
  <si>
    <t>http://www.ncbi.nlm.nih.gov/pubmed/21406279</t>
  </si>
  <si>
    <t>Grana, R et al. (2011)</t>
  </si>
  <si>
    <t>Grana RA, Glantz SA, Ling PM. Electronicnicotine delivery systems in the hands of Hollywood. Tob Control 2011 Nov;20(6):425-6 Abstract available at http://www.ncbi.nlm.nih.gov/pubmed/21659450.</t>
  </si>
  <si>
    <t>http://www.ncbi.nlm.nih.gov/pubmed/21659450</t>
  </si>
  <si>
    <t>Chaloupka, FJ (2014)</t>
  </si>
  <si>
    <t>Chaloupka FJ. Tobacco Control Policy and Electronic Cigarettes. JAMA Pediatr 2014 Mar 6 Abstract available at http://www.ncbi.nlm.nih.gov/pubmed/24603982.</t>
  </si>
  <si>
    <t>http://www.ncbi.nlm.nih.gov/pubmed/24603982</t>
  </si>
  <si>
    <t>Centers for Disease Control and Prevention (2013a)</t>
  </si>
  <si>
    <t>Centers for Disease Control and Prevention (CDC). Notes from the field: electronic cigarette use among middle and high school students - United States, 2011-2012. MMWR Morb Mortal Wkly Rep 2013 Sep 6;62(35):729-30 Abstract available at http://www.ncbi.nlm.nih.gov/pubmed/24005229.</t>
  </si>
  <si>
    <t>http://www.ncbi.nlm.nih.gov/pubmed/24005229</t>
  </si>
  <si>
    <t>Scollo, M (2000)</t>
  </si>
  <si>
    <t>Scollo M. Recreational nicotine: uncertain benefits and several major risks [commment]. Tob Control 2000 Jun;9(2):240-1 Abstract available at http://www.ncbi.nlm.nih.gov/pubmed/10841864.</t>
  </si>
  <si>
    <t>http://www.ncbi.nlm.nih.gov/pubmed/10841864</t>
  </si>
  <si>
    <t>Grana, R (2013)</t>
  </si>
  <si>
    <t>Grana RA. Electronic cigarettes: a new nicotine gateway? J Adolesc Health 2013 Feb;52(2):135-6 Abstract available at http://www.ncbi.nlm.nih.gov/pubmed/23332475.</t>
  </si>
  <si>
    <t>http://www.ncbi.nlm.nih.gov/pubmed/23332475</t>
  </si>
  <si>
    <t>Dutra, LM and Glantz, SA (2014)</t>
  </si>
  <si>
    <t>Dutra LM, Glantz SA. Electronic Cigarettes and Conventional Cigarette Use Among US Adolescents: A Cross-sectional Study. JAMA Pediatr 2014 Mar 6 Abstract available at http://www.ncbi.nlm.nih.gov/pubmed/24604023.</t>
  </si>
  <si>
    <t>http://www.ncbi.nlm.nih.gov/pubmed/24604023</t>
  </si>
  <si>
    <t>McKee, M (2013)</t>
  </si>
  <si>
    <t>McKee M. E-cigarettes and the marketing push that surprised everyone. BMJ 2013 Sep 26;347: f5780 Abstract available at http://www.ncbi.nlm.nih.gov/pubmed/24070876.</t>
  </si>
  <si>
    <t>http://www.ncbi.nlm.nih.gov/pubmed/24070876</t>
  </si>
  <si>
    <t>Regan, AK et al. (2013)</t>
  </si>
  <si>
    <t>Regan AK, Promoff G, Dube SR, Arrazola R. Electronic nicotine delivery systems: adult use and awareness of the 'e-cigarette' in the USA. Tob Control 2013 Jan;22(1):19-23 Abstract available athttp://www.ncbi.nlm.nih.gov/pubmed/22034071.</t>
  </si>
  <si>
    <t>http://www.ncbi.nlm.nih.gov/pubmed/22034071</t>
  </si>
  <si>
    <t>Odum, LE et al. (2012)</t>
  </si>
  <si>
    <t>Odum LE, O'Dell KA, Schepers JS. Electronic cigarettes: do they have a role in smoking cessation? JPharm Pract 2012 Dec;25(6):611-4 Abstract available at http://www.ncbi.nlm.nih.gov/pubmed/22797832.</t>
  </si>
  <si>
    <t>http://www.ncbi.nlm.nih.gov/pubmed/22797832</t>
  </si>
  <si>
    <t>Adkison, SE et al. (2013)</t>
  </si>
  <si>
    <t>Adkison SE, O'Connor RJ, Bansal-Travers M, Hyland A, Borland R, Yong HH, et al. Electronicnicotine delivery systems: international tobacco control four-country survey. Am J Prev Med 2013 Mar;44(3):207-15 Abstract available at http://www.ncbi.nlm.nih.gov/pubmed/23415116.</t>
  </si>
  <si>
    <t>http://www.ncbi.nlm.nih.gov/pubmed/23415116</t>
  </si>
  <si>
    <t>Schripp, T et al. (2013)</t>
  </si>
  <si>
    <t>Schripp T, Markewitz D, Uhde E, Salthammer T. Does e-cigarette consumption cause passive vaping?Indoor Air 2013 Feb;23(1):25-31 Abstract available at http://www.ncbi.nlm.nih.gov/pubmed/22672560.</t>
  </si>
  <si>
    <t>http://www.ncbi.nlm.nih.gov/pubmed/22672560</t>
  </si>
  <si>
    <t>Taleb, ZB and Maziak, W (2014)</t>
  </si>
  <si>
    <t>Taleb ZB, Maziak W. Harm reduction and e-cigarettes: not evidence-based. Lancet Oncol 2014 Mar;15(3):e104 Abstract available at http://www.ncbi.nlm.nih.gov/pubmed/24599927.</t>
  </si>
  <si>
    <t>http://www.ncbi.nlm.nih.gov/pubmed/24599927</t>
  </si>
  <si>
    <t>The Lancet Oncology (2013)</t>
  </si>
  <si>
    <t>The Lancet Oncology. Time for e-cigarette regulation. Lancet Oncol 2013 Oct;14 (11):1027 Abstract available at http://www.ncbi.nlm.nih.gov/pubmed/24079859.</t>
  </si>
  <si>
    <t>Update in Women's Health</t>
  </si>
  <si>
    <t>Ganschow P.</t>
  </si>
  <si>
    <t>Journal of General Internal Medicine</t>
  </si>
  <si>
    <t>10.1007/s11606-009-0917-9</t>
  </si>
  <si>
    <t>SCOPUS_ID:67349232781</t>
  </si>
  <si>
    <t>http://www.ncbi.nlm.nih.gov/pubmed/24079859</t>
  </si>
  <si>
    <t>Cobb, NK and Abrams, DB (2011)</t>
  </si>
  <si>
    <t>Cobb NK, Abrams DB. E-cigarette or drug-delivery device? Regulating novel nicotine products. N Engl J Med 2011 Jul 21;365(3):193-5 Abstract available at http://www.ncbi.nlm.nih.gov/pubmed/21774706.</t>
  </si>
  <si>
    <t>http://www.ncbi.nlm.nih.gov/pubmed/21774706</t>
  </si>
  <si>
    <t>Gornall, J (2012)</t>
  </si>
  <si>
    <t>Gornall J. Electronic cigarettes: medical device or consumer product? BMJ 2012 Sep 25;345:e6417 Abstract available at http://www.ncbi.nlm.nih.gov/pubmed/23014904.</t>
  </si>
  <si>
    <t>http://www.ncbi.nlm.nih.gov/pubmed/23014904</t>
  </si>
  <si>
    <t>BBC News (2014e)</t>
  </si>
  <si>
    <t>BBC News Wales. Mark Drakeford: E-Cigarettes 're-normalising' smoking. BBC News Wales; 2014 Feb 2 Available from: http://www.bbc.co.uk/news/uk-wales-26008454.</t>
  </si>
  <si>
    <t>http://www.bbc.co.uk/news/uk-wales-26008454</t>
  </si>
  <si>
    <t>Canadian Lung Association (2013)</t>
  </si>
  <si>
    <t>Canadian Lung Association. News and Announcements. [homepage on the internet] Canadian Lung Association; 2013 Available from: https://www.on.lung.ca/document.doc?id=1583.</t>
  </si>
  <si>
    <t>https://www.on.lung.ca/document.doc?id=1583</t>
  </si>
  <si>
    <t>Federal Trade Commission (1964)</t>
  </si>
  <si>
    <t>Federal Trade Commission. A Report on Cigarette Advertising and  Output:  Staff Report  of the  Bureau of Economics.  Federal  Trade Commission.  1964. RJ Reynolds Collection. Bates No. 515698078-515698370. &lt;http://legacy.library.ucsf.edu/tid/ywm92d00&gt;.</t>
  </si>
  <si>
    <t>http://legacy.library.ucsf.edu/tid/ywm92d00</t>
  </si>
  <si>
    <t>Boxer, B et al. (2013)</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</si>
  <si>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</si>
  <si>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https://www.boxer.senate.gov/press/release/</t>
  </si>
  <si>
    <t>The Center for Tobacco Policy  and Organizing (2015a)</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</si>
  <si>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</si>
  <si>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http://center4tobaccopolicy.org/wp-content/</t>
  </si>
  <si>
    <t>Institute for Global Tobacco Control (2015)</t>
  </si>
  <si>
    <t>Institute for Global Tobacco Control. Country laws regulating e-cigarettes: a policy scan. Baltimore, MD: Johns Hopkins Bloomberg School of Public Health, 2015.http://globaltobaccocontrol.org/node/14052 [Accessed 25 February 2016].</t>
  </si>
  <si>
    <t>http://globaltobaccocontrol.org/node/14052</t>
  </si>
  <si>
    <t>City of Chicago (2014)</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</si>
  <si>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</si>
  <si>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http://www.cityofchicago.org/city/en/depts</t>
  </si>
  <si>
    <t>Corona, M and Marcus, E (2015)</t>
  </si>
  <si>
    <t>Corona  M, Marcus  E.  Electronic  cigarette  blamed  for Sparks High gym explosion. USA Today, January 13, 2015; &lt;http://www.usatoday.com/story/news/nation- now/2015/01/13/electronic-cigarette-gym-explosion- nevada/21699097/&gt;; accessed: April 21, 2015.</t>
  </si>
  <si>
    <t>http://www.usatoday.com/story/news/nation-</t>
  </si>
  <si>
    <t>Bour, N (2015)</t>
  </si>
  <si>
    <t>Bour N. How many vape shops are there  in the  USA?, 2015; &lt;http://vapenewsmagazine.com/november-2014/ ho w-m a ny- va pe -s hop s-a re -t he re- in- th e- u- s-a &gt; ; accessed: April 19, 2015.</t>
  </si>
  <si>
    <t>http://vapenewsmagazine.com/november-2014/</t>
  </si>
  <si>
    <t>Executive Office of the President (1997)</t>
  </si>
  <si>
    <t>Executive Office of the  President.  Protecting  federal employees and the public from exposure to tobacco smoke  in  the  federal  workplace,  1997,  August  13;&lt;https://www.federalregister.gov/d/97-21607&gt;; accessed: October 20, 2016.</t>
  </si>
  <si>
    <t>https://www.federalregister.gov/d/97-21607</t>
  </si>
  <si>
    <t>Federal Trade Commission (2000)</t>
  </si>
  <si>
    <t>“FTC Announces Settlements Requiring Disclosure of Cigar Health Risks.” Federal Trade Commission. June 26, 2000. http://www.ftc.gov/opa/2000/06/cigars.shtm, accessed September 20, 2011.</t>
  </si>
  <si>
    <t>http://www.ftc.gov/opa/2000/06/cigars.shtm</t>
  </si>
  <si>
    <t>Prior, A (2014)</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</si>
  <si>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</si>
  <si>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http://online.wsj.com/articles/lorillard-</t>
  </si>
  <si>
    <t>Bloomberg Business (2015)</t>
  </si>
  <si>
    <t>Bloomberg Business. Company overview of Sottera,  Inc,2015; &lt;http://www.bloomberg.com/research/stocks/ private/snapshot.asp?privcapId=52089038&gt;; accessed: June 22, 2015.</t>
  </si>
  <si>
    <t>http://www.bloomberg.com/research/stocks/</t>
  </si>
  <si>
    <t>Lenhart, A (2015)</t>
  </si>
  <si>
    <t>Lenhart  A.  Teen, social media  and  technology  overview 2015, 2015; &lt;http://www.pewinternet.org/files/2015/04/ PI_TeensandTech_Update2015_0409151.pdf&gt;; accessed: January 27, 2016.</t>
  </si>
  <si>
    <t>http://www.pewinternet.org/files/2015/04/</t>
  </si>
  <si>
    <t>Community Preventive Services Task Force (2001)</t>
  </si>
  <si>
    <t>Community Preventive Services Task Force. Community mobilization with      additional      interventions       to restrict    minors’   access   to   tobacco   products,    2001; &lt; http://www.thecommunityguide.org/tobacco/ RRcommunityinterventions.html&gt;; accessed: April 19, 2015.</t>
  </si>
  <si>
    <t>http://www.thecommunityguide.org/tobacco/</t>
  </si>
  <si>
    <t>Community  Preventive Services Task Force (2012)</t>
  </si>
  <si>
    <t>Community  Preventive  Services  Task Force.  Reducing tobacco use and secondhand smoke exposure: interven- tions to increase the unit  price for tobacco products, 2012;    &lt;http://www.thecommunityguide.org/tobacco/ increasingunitprice.html&gt;; accessed: April 15, 2015.</t>
  </si>
  <si>
    <t>Executive Office of the President (2001)</t>
  </si>
  <si>
    <t>Executive Office of the  President.  Federal Leadership  on Global Tobacco Control and Prevention, 2001, January 23; &lt;https://www.federalregister.gov/d/01-2139&gt;; accessed: October 20, 2016.</t>
  </si>
  <si>
    <t>https://www.federalregister.gov/d/01-2139</t>
  </si>
  <si>
    <t>Etter, JF et al. (2013)</t>
  </si>
  <si>
    <t>Etter JF, Zather E, Svensson S. Analysis of refill liquids for electronic cigarettes. Addiction 2013;108(9):1671–9. Exponent Inc. NJOY E-Cigarette Health Risk Assessment 2009; &lt;http://truthaboutecigs.com/science/5.php&gt;; accessed: May 21, 2015.</t>
  </si>
  <si>
    <t>http://truthaboutecigs.com/science/5.php</t>
  </si>
  <si>
    <t>ChangeLab Solutions (2014)</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</si>
  <si>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</si>
  <si>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http://www.changelabsolutions.org/sites/</t>
  </si>
  <si>
    <t>US Department of Housing and Urban Development (2012)</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</si>
  <si>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</si>
  <si>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https://federalregister.gov/a/2012-24430</t>
  </si>
  <si>
    <t>US Department of Housing and Urban Development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</si>
  <si>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</si>
  <si>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https://federalregister.gov/a/2015-29346</t>
  </si>
  <si>
    <t>US Patent No. 8,490,628 B2 (2013)</t>
  </si>
  <si>
    <t>U.S. Patent  No. 8,490,628 B2. Electronic  atomization  ciga- rette, 2013; &lt;http://www.google.com/patents/US8490628&gt;; accessed: July 22, 2015.</t>
  </si>
  <si>
    <t>http://www.google.com/patents/US8490628</t>
  </si>
  <si>
    <t>Tobacco Control Legal Consortium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</si>
  <si>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</si>
  <si>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http://publichealthlawcenter.org/sites/</t>
  </si>
  <si>
    <t>National Park Service (2015)</t>
  </si>
  <si>
    <t>National Park Service. Use of electronic cigarettes to be subject to same rules as smoking tobacco in national parks, 2015; &lt;http://www.nps.gov/aboutus/news/release. htm?id=1743&gt;; accessed: February 17, 2016</t>
  </si>
  <si>
    <t>http://www.nps.gov/aboutus/news/release</t>
  </si>
  <si>
    <t>US Food and Drug Administration (2013b)</t>
  </si>
  <si>
    <t>U.S. Food and Drug Administration.  E-cigarette  adverse events, 2013; &lt;http://www.fda.gov/downloads/AboutFDA/ CentersOffices/OfficeofMedicalProductsandTobacco/ AbouttheCenterforTobaccoProducts/UCM361437.pdf&gt;; accessed: August 23, 2016.</t>
  </si>
  <si>
    <t>http://www.fda.gov/downloads/AboutFDA/</t>
  </si>
  <si>
    <t>ChangeLab Solutions (2015b)</t>
  </si>
  <si>
    <t>ChangeLab Solutions. What is a “moratorium ordinance,” and how can it affect tobacco sales in your commu- nity?, 2015b; &lt;http://www.changelabsolutions.org/faq- moratorium-ordinance&gt;; accessed: April 27, 2015.</t>
  </si>
  <si>
    <t>http://www.changelabsolutions.org/faq-</t>
  </si>
  <si>
    <t>National Institute for Health Care and Excellence (2013c)</t>
  </si>
  <si>
    <t>National Institute for Health Care and Excellence. Smoking cessation in secondary care: acute, maternity and mental health services. [PH48]. 2013; Available from: https://www.nice.org.uk/guidance/ph48.</t>
  </si>
  <si>
    <t>https://www.nice.org.uk/guidance/ph48</t>
  </si>
  <si>
    <t>BBC News (2014a)</t>
  </si>
  <si>
    <t>BBC News., E-cigarettes being sold in prison shops in smoking ban pilot, in BBC News. 2014. Available from: http://www.bbc.co.uk/news/uk-30596976.</t>
  </si>
  <si>
    <t>http://www.bbc.co.uk/news/uk-30596976</t>
  </si>
  <si>
    <t>BBC News (2014c)</t>
  </si>
  <si>
    <t>BBC News. Call for E-Cigarette Safety Warnings. 2014 15th November 2014 [cited 2015 1st May]; Available from: http://www.bbc.co.uk/news/uk-30064154.</t>
  </si>
  <si>
    <t>http://www.bbc.co.uk/news/uk-30064154</t>
  </si>
  <si>
    <t>National Institute for Health and Care Excellence (2013c)</t>
  </si>
  <si>
    <t>National Institute for Health and Care Excellence. Smoking: acute, maternity and mental health services www.nice.org.uk/guidance/ph48: NICE; 2013. Available from: https://www.nice.org.uk/guidance/ph48.</t>
  </si>
  <si>
    <t>UK Government (ND)</t>
  </si>
  <si>
    <t>UK government. Regulation reform (online). https://www.gov.uk/government/topics/ regulation-reform [Accessed 25 February 2016].</t>
  </si>
  <si>
    <t>https://www.gov.uk/government/topics/</t>
  </si>
  <si>
    <t>National Institutue for Health and Care Excellance (2015)</t>
  </si>
  <si>
    <t>https://www.nice.org.uk/guidance/qs92</t>
  </si>
  <si>
    <t>Gilbert, AH (1965)</t>
  </si>
  <si>
    <t>Gilbert AH. U.S. Patent  No. 3,200,819. 1965. Brown &amp; Williamson 570328920. &lt;http://industrydocuments.library.ucsf. edu/tobacco/docs/hzxb0140&gt;.</t>
  </si>
  <si>
    <t>http://industrydocuments.library.ucsf</t>
  </si>
  <si>
    <t>Harper’s Weekly (1887)</t>
  </si>
  <si>
    <t>Harper’s Weekly. A remarkable invention! Dr. Scott’s electric cigarettes [advertisement]. Harper’s Weekly, 1887;Sect 48 (col 1–2); &lt;http://tobacco.harpweek.com/hubpages/ CommentaryPage.asp?Commentary=References&gt;; accessed: July 7, 2015.</t>
  </si>
  <si>
    <t>http://tobacco.harpweek.com/hubpages/</t>
  </si>
  <si>
    <t>Fox 5 Digital Team (2015)</t>
  </si>
  <si>
    <t>Fox 5 Digital Team. E-cigarette explodes in man’s face, Fox 5 News, 2015; &lt;http://fox5sandiego.com/2015/02/09/e- cigarette-explodes-in-mans-face/&gt;;  accessed: April 21,2015</t>
  </si>
  <si>
    <t>http://fox5sandiego.com/2015/02/09/e-</t>
  </si>
  <si>
    <t>Esterl, M (2012)</t>
  </si>
  <si>
    <t>Esterl  M. Got a light—er  charger?  Big tobacco’s latest buzz,  2012;  &lt;http://www.wsj.com/articles/SB1000142 4052702304723304577365723851497152&gt;;   accessed: September 16, 2015.</t>
  </si>
  <si>
    <t>http://www.wsj.com/articles/SB1000142</t>
  </si>
  <si>
    <t>National Institute on Drug Abuse (2016)</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</si>
  <si>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</si>
  <si>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https://www.drugabuse.gov/about-nida/</t>
  </si>
  <si>
    <t>Glantz, SA et al. (2015)</t>
  </si>
  <si>
    <t>Glantz S. Shiffman et al. paper in Nicotine &amp; Tobacco Research is not  a reliable estimate  of effects of ecig flavors,   2015;   &lt;http://tobacco.ucsf.edu/shiffman-et- al-paper-nicotine-tobacco-research-not-reliable-esti- mate-effects-ecig-flavors&gt;; accessed: January 25, 2016.</t>
  </si>
  <si>
    <t>http://tobacco.ucsf.edu/shiffman-et-</t>
  </si>
  <si>
    <t>Health and Social Care Infromation Centre (2015)</t>
  </si>
  <si>
    <t>HSCIC. NHS Stop Smoking Services Collection. 2015 18 May 2015]; Available from: http://www.hscic.gov.uk/stopsmoking.</t>
  </si>
  <si>
    <t>http://www.hscic.gov.uk/stopsmoking</t>
  </si>
  <si>
    <t>European Commission (2015)</t>
  </si>
  <si>
    <t>European Commission. Attitudes of Europeans towards tobacco and electronic cigarettes. Report. Special Barometer 429, May 2015 (online). http://ec.europa.eu/public_opinion/ archives/eb_special_439_420_en.htm#429 [Accessed 25 February 2016].</t>
  </si>
  <si>
    <t>http://ec.europa.eu/public_opinion/</t>
  </si>
  <si>
    <t>Hon, L (2013)</t>
  </si>
  <si>
    <t>Hon  L. U.S. Patent  8393331 B2 Electronic  Atomization Cigarette, 2013;  https://docs.google.com/viewer?url= patentimages.storage.googleapis.com/pdfs/US8393331. pdf&gt;; accessed: November 2, 2015.</t>
  </si>
  <si>
    <t>https://docs.google.com/viewer?url=</t>
  </si>
  <si>
    <t>University  of  Michigan (2015)</t>
  </si>
  <si>
    <t>University  of  Michigan.   Most  youth   use   e-cigarettes for   novelty,   flavors—not   to   quit   smoking   [press release], 2015; &lt;http://www.monitoringthefuture.org/ pressreleases/15ecigpr_complete.pdf&gt;; accessed: January 25, 2015.</t>
  </si>
  <si>
    <t>http://www.monitoringthefuture.org/</t>
  </si>
  <si>
    <t>Bryan, M (2014)</t>
  </si>
  <si>
    <t>Bryan M. Pot smoke and mirrors: vaporizer pens hide mari- juana use, 2014; &lt;http://www.npr.org/sections/health- shots/2014/04/18/302992602/pot-smoke-and-mirrors- vaporizer-pens-hide-marijuana-use&gt;; accessed: October 28, 2015.</t>
  </si>
  <si>
    <t>http://www.npr.org/sections/health-</t>
  </si>
  <si>
    <t>US Department of Labor (2011)</t>
  </si>
  <si>
    <t>U.S. Department of Labor, Bureau of Labor Statistics. Consumer Price Index Detailed Report, (complete text and tables), December 2011 http://www.bls.gov/cpi/cpid1112.pdf, accessed August 20, 2013.</t>
  </si>
  <si>
    <t>http://www.bls.gov/cpi/cpid1112.pdf</t>
  </si>
  <si>
    <t>US Department of Labor (2011b)</t>
  </si>
  <si>
    <t>U.S. Department of Labor, Bureau of Labor Statistics. Consumer Price Index Detailed Report, (complete text and tables), September 2011. http://www.bls.gov/cpi/cpid1109.pdf</t>
  </si>
  <si>
    <t>http://www.bls.gov/cpi/cpid1109.pdf</t>
  </si>
  <si>
    <t>Guyatt, GH et al (2015)</t>
  </si>
  <si>
    <t>Guyatt GH, Busse JW. Modification of Cochrane tool to assess risk of bias in randomized trials 2015. Available from: http://distillercer.com/resources/.</t>
  </si>
  <si>
    <t>Incretin treatment and risk of pancreatitis in patients with type 2 diabetes mellitus: Systematic review and meta-analysis of randomised and non-randomised studies</t>
  </si>
  <si>
    <t>Li L.</t>
  </si>
  <si>
    <t>BMJ (Online)</t>
  </si>
  <si>
    <t>10.1136/bmj.g2366</t>
  </si>
  <si>
    <t>SCOPUS_ID:84899029163</t>
  </si>
  <si>
    <t>http://distillercer.com/resources/</t>
  </si>
  <si>
    <t>Guyatt, GH et al. (2017)</t>
  </si>
  <si>
    <t>Guyatt GH, Busse JW. Modification of Ottawa-Newcastle to assess risk of bias in nonrandomized trials 2017. Available from: http://distillercer.com/resources/.</t>
  </si>
  <si>
    <t>Cobb, NK et al. (2013)</t>
  </si>
  <si>
    <t>Cobb NK, Brookover J, Cobb CO. Forensic analysis of online marketing for electronic nicotine delivery systems. Tob Control 2013 Sep 13 Abstract available at http://www.ncbi.nlm.nih.gov/pubmed /24038037.</t>
  </si>
  <si>
    <t>http://www.ncbi.nlm.nih.gov/pubmed</t>
  </si>
  <si>
    <t>Ministry of Health (New Zealand) (2013)</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</si>
  <si>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</si>
  <si>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http://www.health.govt.nz/our-work</t>
  </si>
  <si>
    <t>Whelan, R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</si>
  <si>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</si>
  <si>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http://www.wsj.com/articles/e-cig-</t>
  </si>
  <si>
    <t>Gray, E (2013)</t>
  </si>
  <si>
    <t>Gray E. Smokers are using e-cigarettes to get high. Time, October 11, 2013; &lt;http://nation.time.com/2013/10/11/ smokers-are-using-e-cigarettes-to-get-high/ &gt;; accessed: May 29, 2015.</t>
  </si>
  <si>
    <t>http://nation.time.com/2013/10/11/</t>
  </si>
  <si>
    <t>Daniels, M (2015)</t>
  </si>
  <si>
    <t>Daniels M. The new Joe Camel in your pantry: marketing liquid  nicotine   to  children   with  candy  and  cereal brands,  2015;     &lt;https://firstfocus.org/wp-content/ uploads/2015/10/The-New-Joe-Camel-in-Your-Pantry. pdf&gt;; accessed: January 20, 2016.</t>
  </si>
  <si>
    <t>https://firstfocus.org/wp-content/</t>
  </si>
  <si>
    <t>State of California v. Sottera Inc (2010)</t>
  </si>
  <si>
    <t>State of California v. Sottera, Inc., Stipulated consent judgment,  2010;     &lt;http://oag.ca.gov/sites/all/files/ agweb/pdfs/tobacco/sottera_stip_consent_judgment. pdf?&gt;; accessed: October 29, 2015.</t>
  </si>
  <si>
    <t>http://oag.ca.gov/sites/all/files/</t>
  </si>
  <si>
    <t>Partnership for Prevention (2014)</t>
  </si>
  <si>
    <t>Partnership    for   Prevention.    Position   Statement   on E-Cigarettes, 2014; &lt;http://www.prevent.org/data/files/ actiontoquit/e-cigarette%20position%20statement%20 may%202014.pdf&gt;; accessed: October 20, 2015.</t>
  </si>
  <si>
    <t>http://www.prevent.org/data/files/</t>
  </si>
  <si>
    <t>McRobbie, H (2014)</t>
  </si>
  <si>
    <t>McRobbie, H. NCSCT: Electronic Cigarettes. 2014; Available from: http://www.ncsct.co.uk/usr/pub/e- cigarette_briefing.pdf.</t>
  </si>
  <si>
    <t>http://www.ncsct.co.uk/usr/pub/e-</t>
  </si>
  <si>
    <t>Leicester Stop Smoking Service (2015)</t>
  </si>
  <si>
    <t>Leicester Stop Smoking Service. Stop Smoking Service 2015 1 May 2015]; Available from: http://www.stopsmokingleic.co.uk/.</t>
  </si>
  <si>
    <t>http://www.stopsmokingleic.co.uk/</t>
  </si>
  <si>
    <t>Smoking Toolkit Study (ND)</t>
  </si>
  <si>
    <t>Smoking Toolkit Study: http://www.smokinginengland.info/</t>
  </si>
  <si>
    <t>Trends in and factors associated with the adoption of digital aids for smoking cessation and alcohol reduction: A population survey in England</t>
  </si>
  <si>
    <t>Perski O.</t>
  </si>
  <si>
    <t>Drug and Alcohol Dependence</t>
  </si>
  <si>
    <t>10.1016/j.drugalcdep.2019.107653</t>
  </si>
  <si>
    <t>SCOPUS_ID:85074034767</t>
  </si>
  <si>
    <t>http://www.smokinginengland.info/</t>
  </si>
  <si>
    <t>Smoking Toolkit Study (2017)</t>
  </si>
  <si>
    <t>Smoking Toolkit Study. Smoking in England 2017. Available from: http://www.smokinginengland.info/</t>
  </si>
  <si>
    <t>Cancer Research UK and Action on Smoking and Health (2016)</t>
  </si>
  <si>
    <t>Cancer Research UK, ASH. Cutting down: the reality of budget cuts to local tobacco control. A survey of tobacco control leads in local authorities in England 2016. Available from: https://www.cancerresearchuk.org/.</t>
  </si>
  <si>
    <t>https://www.cancerresearchuk.org/</t>
  </si>
  <si>
    <t>HM Government/Department of Health (2013)</t>
  </si>
  <si>
    <t>HM Government/Department of Health. Cancer strategy (online). http://webarchive. nationalarchives.gov.uk/20130107105354/http://www.dh.gov.uk/prod_consum_ dh/groups/dh_digitalassets/documents/digitalasset/dh_081007.pdf [Accessed 1 March 2016].</t>
  </si>
  <si>
    <t>http://www.dh.gov.uk/prod_consum_</t>
  </si>
  <si>
    <t>Durbin, R et al. (2014)</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</si>
  <si>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</si>
  <si>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http://www.durbin.senate.gov/imo/</t>
  </si>
  <si>
    <t>Calantzopoulos, A (2015)</t>
  </si>
  <si>
    <t>Calantzopoulos  A.  PMI Annual Meeting of Shareholders, May 6, 2015; &lt;http://www.businesswire.com/news/ home/20150506005550/en/Philip-Morris-International- PMI-Holds-2015-Annual&gt;; accessed: September 15, 2015.</t>
  </si>
  <si>
    <t>http://www.businesswire.com/news/</t>
  </si>
  <si>
    <t>Laird-Metke, EP (2010)</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</si>
  <si>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</si>
  <si>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http://publichealthlawcenter.org/</t>
  </si>
  <si>
    <t>Americans for Nonsmokers’ Rights Foundation (2015)</t>
  </si>
  <si>
    <t>Americans for Nonsmokers’ Rights Foundation. States and Municipalities with Laws Regulating Use of Electronic Cigarettes, 2015; &lt;http://no-smoke.org/pdf/ecigslaws. pdf&gt;; accessed: July 21, 2015.</t>
  </si>
  <si>
    <t>http://no-smoke.org/pdf/ecigslaws</t>
  </si>
  <si>
    <t>The Royal College of Physicians (2005)</t>
  </si>
  <si>
    <t>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t>
  </si>
  <si>
    <t>https://cdn.shopify.com/s/files/</t>
  </si>
  <si>
    <t>Medical Products Agency (2013)</t>
  </si>
  <si>
    <t>Medical Products Agency. Zonnic mint oromucosal powder in pouch ENG PAR. Sweden: Medical Products Agency, 2013. https://lakemedelsverket.se/LMF/ Lakemedelsinformation/?nplid=20111025000020 [Accessed 30 August 2015].</t>
  </si>
  <si>
    <t>https://lakemedelsverket.se/LMF/</t>
  </si>
  <si>
    <t>Camilleri, L (2015)</t>
  </si>
  <si>
    <t>Camilleri L. Speech to Philip Morris International Inc. (PMI) 2015 Annual Meeting of Shareholders, May 6 2015 (online). http://investors.pmi.com/phoenix. zhtml?c=146476&amp;p=irol-presentations# [Accessed 15 August 2015].</t>
  </si>
  <si>
    <t>http://investors.pmi.com/phoenix</t>
  </si>
  <si>
    <t>Research Triangle Institute (2014)</t>
  </si>
  <si>
    <t>RTI International. Electronic cigarettes may cause, worsen respiratory diseases, among youth, study finds. New York, NY: RTI International; 2014 Apr 29 Available from: http://www.rti.org/newsroom/news. cfm?obj=C6EFA34B-0757-4185-CE29DB92E8231C67.</t>
  </si>
  <si>
    <t>http://www.rti.org/newsroom/news</t>
  </si>
  <si>
    <t>Brennan, C (2015)</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</si>
  <si>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</si>
  <si>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http://www.dailymail.co.uk/news/</t>
  </si>
  <si>
    <t>California Department of Public Health (2014)</t>
  </si>
  <si>
    <t>California Department  of Public  Health,  California Tobacco Control Program. Healthy Stores for a Healthy Community, 2014; &lt;http://www.healthystoreshealthy- community.com/&gt;; accessed: June 1, 2015.</t>
  </si>
  <si>
    <t>http://www.healthystoreshealthy-</t>
  </si>
  <si>
    <t>Association of State and Territorial Health Officials (2014)</t>
  </si>
  <si>
    <t>Association of State and Territorial Health Officials. Tobacco Use Prevention and Control Position Statement, September, 2014; &lt;http://www.astho.org/Policy-and- Position-Statements/Position-Statement-on-Tobacco-Use- Prevention-and-Control/&gt;; accessed: November 12, 2015.</t>
  </si>
  <si>
    <t>http://www.astho.org/Policy-and-</t>
  </si>
  <si>
    <t>US Census Bureau (2008)</t>
  </si>
  <si>
    <t>U.S. Census Bureau, Statistics of U.S. Businesses (SUSB), Latest SUSB Annual Data, U.S., All Industries. 2008. &lt;http://www.census.gov/econ/susb/&gt;. Accessed July 2011.</t>
  </si>
  <si>
    <t>Workplace homicides committed by firearm: Recent trends and narrative text analysis</t>
  </si>
  <si>
    <t>Doucette M.</t>
  </si>
  <si>
    <t>Injury Epidemiology</t>
  </si>
  <si>
    <t>10.1186/s40621-019-0184-0</t>
  </si>
  <si>
    <t>SCOPUS_ID:85071278791</t>
  </si>
  <si>
    <t>http://www.census.gov/econ/susb/</t>
  </si>
  <si>
    <t>CNBC News (2014)</t>
  </si>
  <si>
    <t>Feeling blu? E-cig company spun off in major tobacco deal. CNBC, 15th July 2014.  http://www.cnbc.com/2014/07/15/ reduction and reduced risk products. The Lancet, Volume 382, Page S14, 29 November 2013</t>
  </si>
  <si>
    <t>http://www.cnbc.com/2014/07/15/</t>
  </si>
  <si>
    <t>Felberbaum, MF (2013)</t>
  </si>
  <si>
    <t>Felberbaum  MF. Old tobacco playbook gets new use by e-cigarettes, 2013;     &lt;http://bigstory.ap.org/article/ old-tobacco-playbook-gets-new-use-e-cigarettes&gt;; accessed: July 22, 2015.</t>
  </si>
  <si>
    <t>http://bigstory.ap.org/article/</t>
  </si>
  <si>
    <t>US Fire Administration (2014)</t>
  </si>
  <si>
    <t>U.S. Fire Administration. Electronic Cigarette Fires and Explosions, 2014; &lt;https://www.usfa.fema.gov/down- loads/pdf/publications/electronic_cigarettes.pdf&gt;; accessed: July 22, 2015.</t>
  </si>
  <si>
    <t>https://www.usfa.fema.gov/down-</t>
  </si>
  <si>
    <t>Campaign for Tobacco Free Kids (2016)</t>
  </si>
  <si>
    <t>Campaign for Tobacco Free Kids. The PACT Act. Preventing Illegal Internet  Sales of Cigarettes &amp; Smokeless Tobacco, 2016; &lt;http://www.tobaccofreekids.org/ research/factsheets/pdf/0361.pdf&gt;;   accessed:  July   1, 2016</t>
  </si>
  <si>
    <t>http://www.tobaccofreekids.org/</t>
  </si>
  <si>
    <t>City of Hayward (2014)</t>
  </si>
  <si>
    <t>City of Hayward. City of Hayward council agenda: Jun  24, 2014, 2014; &lt;http://www.hayward-ca.gov/CITY- GOVERNMENT/CITY-COUNCIL-MEETINGS/2014/ CCA14PDF/cca062414full.pdf&gt;; accessed: October 20 2015.</t>
  </si>
  <si>
    <t>http://www.hayward-ca.gov/CITY-</t>
  </si>
  <si>
    <t>Minnesota Revenue (2014)</t>
  </si>
  <si>
    <t>Minnesota Revenue.    E-Cigarettes    Are   Taxable   in Minnesota, 2014; &lt;http://www.revenue.state.mn.us/ businesses/tobacco/Documents/ecigarette_flyer.pdf&gt;; accessed: April 25, 2015.</t>
  </si>
  <si>
    <t>http://www.revenue.state.mn.us/</t>
  </si>
  <si>
    <t>Centers for Disease Control and Prevention (ND)</t>
  </si>
  <si>
    <t>Centers for Disease Control and Prevention. Behavioral Risk Factor Surveillance System, State Tobacco Activities Tracking and Evaluation (State) System, n.d.; &lt;http://www.cdc.gov/statesystem/&gt;; accessed: May 14, 2015.</t>
  </si>
  <si>
    <t>http://www.cdc.gov/statesystem/</t>
  </si>
  <si>
    <t>British Standards Institution (2015)</t>
  </si>
  <si>
    <t>British Standards Institute. PAS 54115:2015. Vaping products, including electronic cigarettes, e-liquids, e-shisha and directly-related products. Manufacture, importation, testing and labelling. Guide. https://shop.bsigroup.com/2015.</t>
  </si>
  <si>
    <t>https://shop.bsigroup.com/2015</t>
  </si>
  <si>
    <t>British American Tobacco (ND)</t>
  </si>
  <si>
    <t>http://www.bat.com/ecigarettes</t>
  </si>
  <si>
    <t>Ploom (2014)</t>
  </si>
  <si>
    <t>Ploom. The Ploom. [homepage on the internet] Ploom; 2019 Mar 26 [cited 2014 Apr 8]. Available from:http://www.ploom.com/modeltwo/.</t>
  </si>
  <si>
    <t>http://www.ploom.com/modeltwo/</t>
  </si>
  <si>
    <t>Health Canada (2009)</t>
  </si>
  <si>
    <t>Health Canada. Notice To All Persons Interested in Importing, Advertising or Selling Electronic Smoking Products in Canada. Health Canada; 2009 Mar 27 Available from: http://www.hc-sc.gc.ca/dhp-mps /prodpharma/applic-demande/pol/notice_avis_e-cig-eng.php.</t>
  </si>
  <si>
    <t>http://www.hc-sc.gc.ca/dhp-mps</t>
  </si>
  <si>
    <t>Japan Tobacco (2014)</t>
  </si>
  <si>
    <t>Japan Tobacco Inc. JT acquires leading e-cigarette brand E-Lites, 2014;  &lt;http://www.jti.com/media/news- releases/jt-acquires-leading-e-cigarette-brand-e-lites&gt;; accessed: July 10, 2015.</t>
  </si>
  <si>
    <t>http://www.jti.com/media/news-</t>
  </si>
  <si>
    <t>US Food and Drug Administration (2011)</t>
  </si>
  <si>
    <t>U.S.   Food   and    Drug    Administration.    Stakeholder letter: regulation  of e-cigarettes and other tobacco products,  2011;     &lt;http://www.fda.gov/NewsEvents/ PublicHealthFocus/ucm252360.htm&gt;;  accessed:  May 5, 2015.</t>
  </si>
  <si>
    <t>http://www.fda.gov/NewsEvents/</t>
  </si>
  <si>
    <t>Center for Public Health and Tobacco Policy (2013)</t>
  </si>
  <si>
    <t>Center for Public Health and Tobacco Policy. E-Cigarettes Fact Sheet. Revised October 2013. Boston (MA): New England Law Boston, 2013; &lt;http://www.tobaccopolicycenter. org/documents/CPHTP%20e-cig%20fact%20sheet%20 10-17-2013%20(2).pdf&gt;; accessed: December 24, 2016.</t>
  </si>
  <si>
    <t>http://www.tobaccopolicycenter</t>
  </si>
  <si>
    <t>US Food and Drug Administration (2013a)</t>
  </si>
  <si>
    <t>US Food and Drug Administration. Electronic Cigarettes (e-Cigarettes). Silver Spring, Maryland:Department of Health and Human Services; 2013 Available from: http://www.fda.gov/newsevents /publichealthfocus/ucm172906.htm.</t>
  </si>
  <si>
    <t>http://www.fda.gov/newsevents</t>
  </si>
  <si>
    <t>Vape Ranks (2014)</t>
  </si>
  <si>
    <t>Vape Ranks. Phillip Morris launches new type of smoke- less cigarette, 2014; &lt;http://vaperanks.com/phillip- morris-launches-new-type-of-smokeless-cigarette/&gt;; accessed: July 10, 2015.</t>
  </si>
  <si>
    <t>http://vaperanks.com/phillip-</t>
  </si>
  <si>
    <t>Spielman, A and Azer, V (2013)</t>
  </si>
  <si>
    <t>Spielman  A,  Azer V.  E-cigarettes.  In:  Disruptive Innovation:  Ten  Things  to  Stop  and  Think  About. Report Series, Issue 15. Citigroup: Global Perspectives &amp; Solutions, 2013; &lt;https://www.citivelocity.com/ citigps/ReportSeries.action?recordId=17&gt;; accessed: September 16, 2015.</t>
  </si>
  <si>
    <t>https://www.citivelocity.com/</t>
  </si>
  <si>
    <t>Sherwin, A (2014)</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</si>
  <si>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</si>
  <si>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http://www.independent.co.uk</t>
  </si>
  <si>
    <t>Bettis, K (2014)</t>
  </si>
  <si>
    <t>Bettis K. E-cig maker Mistic shifts production from China to Greenville, 2014; &lt;http://www.newsobserver.com/ news/local/article10078856.html&gt;;   accessed:  July  8, 2015.</t>
  </si>
  <si>
    <t>http://www.newsobserver.com/</t>
  </si>
  <si>
    <t>NHS Improvement (2018)</t>
  </si>
  <si>
    <t>NHS Improvement, Estates and facilities alert EFA/2018/007. Fire risk from personal rechargeable electronic devices. issued 05 Dec 2018: https://www.cas.mhra.gov.uk.</t>
  </si>
  <si>
    <t>https://www.cas.mhra.gov.uk</t>
  </si>
  <si>
    <t>Department of Health (2014)</t>
  </si>
  <si>
    <t>Department of Health, Estates and facilities alter EFA/2014/002. E-cigarettes, batteries and chargers. issued 16 June 2014, Department of Health: https://www.cas.mhra.gov.uk.</t>
  </si>
  <si>
    <t>Anderson, SJ (2011)</t>
  </si>
  <si>
    <t>Anderson SJ. Marketing of menthol cigarettes and consumer perceptions: a review of tobacco industry documents. Tob Control 2011 May;20 Suppl 2:ii20-8 Abstract available at http://www.ncbi.nlm.nih.gov /pubmed/21504928.</t>
  </si>
  <si>
    <t>http://www.ncbi.nlm.nih.gov</t>
  </si>
  <si>
    <t>Johnston, LD et al. (2016)</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</si>
  <si>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</si>
  <si>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http://www.monitoringthefu-</t>
  </si>
  <si>
    <t>Sterne, JA et al. (2015)</t>
  </si>
  <si>
    <t>Sterne JA, Higgins JP, Reeves BC, on behalf of the development group for ACROBAT-NRSI. A Cochrane Risk Of Bias Assessment Tool: for Non-Randomized Studies of Interventions (ACROBAT- NRSI), Version 1.0.0, 24 September 2014 2015. Available from: http://www.riskofbias.info.</t>
  </si>
  <si>
    <t>http://www.riskofbias.info</t>
  </si>
  <si>
    <t>Department of Health (2010)</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</si>
  <si>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</si>
  <si>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http://webarchive.national</t>
  </si>
  <si>
    <t>Department of Health and Ageing (ND)</t>
  </si>
  <si>
    <t>Department of Health and Ageing. Quit Now: http://www.quitnow.gov.au/.</t>
  </si>
  <si>
    <t>Early evidence from South Carolina's Medicare-Medicaid dual-eligible financial alignment initiative: An observational study to understand who enrolled, and whether the program improved health?</t>
  </si>
  <si>
    <t>Chen B.</t>
  </si>
  <si>
    <t>BMC Health Services Research</t>
  </si>
  <si>
    <t>10.1186/s12913-018-3721-6</t>
  </si>
  <si>
    <t>SCOPUS_ID:85057560029</t>
  </si>
  <si>
    <t>http://www.quitnow.gov.au/</t>
  </si>
  <si>
    <t>McConnell, M (2014)</t>
  </si>
  <si>
    <t>McConnell M. White Cloud cigarettes moves cartridge pro- duction to the USA, 2014; &lt;http://www.electronicciga- retteconsumerreviews.com/white-cloud-cigarettes- moves-cartridge-production-to-the-usa/&gt;;  accessed: July 8, 2015.</t>
  </si>
  <si>
    <t>http://www.electronicciga-</t>
  </si>
  <si>
    <t>Calantzopoulos, A (2014)</t>
  </si>
  <si>
    <t>Calantzopoulos A. PMI Chief Executive Officer Presentation, Consumer Analyst Group New York (CAGNY) Conference, 18 February 2014 (online). http://investors.pmi.com/ phoenix.zhtml?c=146476&amp;p=irol-presentations [Accessed 15 August 2015].</t>
  </si>
  <si>
    <t>http://investors.pmi.com/</t>
  </si>
  <si>
    <t>Centers for Disease Control and Prevention (2016a)</t>
  </si>
  <si>
    <t>Centers  for Disease Control  and  Prevention.  E-cigarette ads reach nearly 7 in 10 middle and high-school stu- dents, January 5, 2016a; &lt;http://www.cdc.gov/media/ releases/2016/p0105-e-cigarettes.html&gt;; accessed: April 20, 2016.</t>
  </si>
  <si>
    <t>http://www.cdc.gov/media/</t>
  </si>
  <si>
    <t>US Food and Drug Administration (2015)</t>
  </si>
  <si>
    <t>U.S. Food and Drug Administration.  FDA 101: smoking cessation products, 2015; &lt;http://www.fda.gov/down- loads/ForConsumers/ConsumerUpdates/UCM331925. pdf&gt;; accessed: October 25, 2015.</t>
  </si>
  <si>
    <t>http://www.fda.gov/down-</t>
  </si>
  <si>
    <t>Johnson Creek Vapor Company (2011)</t>
  </si>
  <si>
    <t>Johnson  Creek  Vapor  Company. New global  headquar- ters [blog post], 2011; &lt;http://smokejuice.tumblr. com/post/69172777938/new-global-headquarters&gt;; accessed: November 18, 2015.</t>
  </si>
  <si>
    <t>http://smokejuice.tumblr</t>
  </si>
  <si>
    <t>American Thoracic Society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</si>
  <si>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</si>
  <si>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http://www.thoracic.org/</t>
  </si>
  <si>
    <t>International Trade Commission (US) (ND)</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</si>
  <si>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</si>
  <si>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http://dataweb.usitc.gov</t>
  </si>
  <si>
    <t>Popken, B (2014)</t>
  </si>
  <si>
    <t>Popken  B. Inside  the  vaper’s den:  e-cig  salvation,  and new dangers,     2014;     &lt;http://www.nbcnews.com/ business/consumer/inside-vapers-den-e-cig-salvation- new-dangers-n150056&gt;; accessed: January 20, 2016.</t>
  </si>
  <si>
    <t>http://www.nbcnews.com/</t>
  </si>
  <si>
    <t>Stanford Research into the Impact of Tobacco Advertising (NDa)</t>
  </si>
  <si>
    <t>Stanford Research into the Impact of Tobacco Advertising. Electronic cigarettes, n.d.a.; &lt;http://tobacco.stanford. edu/tobacco_main/ecigs.php&gt;; accessed: November 15, 2015</t>
  </si>
  <si>
    <t>http://tobacco.stanford</t>
  </si>
  <si>
    <t>Farsalinos, KE (2014a)</t>
  </si>
  <si>
    <t>Farsalinos, K. Electronic cigarette aerosol contains 6 times LESS formaldehyde than tobacco cigarette smoke. 27 November 2014 01/05/15]; Available from: http://www.ecigarette- research.com/web/index.php/2013-04-07-09-50-07/2014/188-frm-jp.</t>
  </si>
  <si>
    <t>http://www.ecigarette-</t>
  </si>
  <si>
    <t>Deans, J (2012)</t>
  </si>
  <si>
    <t>Deans J. Super Bowl 2012 sets U.S. TV ratings record for third year running,  2012; &lt;http://www.theguardian. com/media/2012/feb/07/super-bowl-2012-tv-ratings- record&gt;; accessed: September 16, 2015.</t>
  </si>
  <si>
    <t>http://www.theguardian</t>
  </si>
  <si>
    <t>Kress, M (2015)</t>
  </si>
  <si>
    <t>Kress M. RAI gives sneak peek of VUSE’s next generation tobacco company unveils four “truly game-changing innovations”, 2015;        &lt;http://www.csnews.com/ product-categories/tobacco/rai-reveals-next-gen-vuse- products&gt;; accessed: January 14, 2016.</t>
  </si>
  <si>
    <t>http://www.csnews.com/</t>
  </si>
  <si>
    <t>CAMQUIT (ND)</t>
  </si>
  <si>
    <t>CAMQUIT. Electronic cigarettes—a summary of evidence and  expert  opinion,  n.d.;  &lt;http://www.camquit.nhs. uk/uploads/Electronic%20cigarettes.docx&gt;;    accessed: October 22, 2015.</t>
  </si>
  <si>
    <t>http://www.camquit.nhs</t>
  </si>
  <si>
    <t>Committees of Advertising Practice (2014b)</t>
  </si>
  <si>
    <t>Committees of Advertising Practice. New UK advertising rules  for  e-cigarettes,  2014; &lt;http://www.cap.org.uk/ News-reports/Media-Centre/2014/New-ecig-ad-rules. aspx#.VVZa9mCeeFJ&gt;; accessed: August 18, 2015.</t>
  </si>
  <si>
    <t>http://www.cap.org.uk/</t>
  </si>
  <si>
    <t>US Navy (2002)</t>
  </si>
  <si>
    <t>U.S. Navy. Naval Hospital Twentynine Palms Instruction5100.13e  (October   7),  2002;  &lt;http://ndri.org/docs/ US%20Naval%20Hospital%2029%20Palms%20Instruction%205100.13E%20Tobacco%20Use%20. pdf&gt;; accessed: September 28, 2015.</t>
  </si>
  <si>
    <t>http://ndri.org/docs/</t>
  </si>
  <si>
    <t>US Food and Drug Administration (2017b)</t>
  </si>
  <si>
    <t>US Food and Drug Administration. Philip Morris Products S.A. Modified Risk Tobacco Product (MRTP) Applications https://www.fda.gov/: FDA; 2017. Available from: https://www.fda.gov/TobaccoProducts/Labeling/MarketingandAdvertising/ucm546281.htm.</t>
  </si>
  <si>
    <t>Modelling the impact of a new tobacco product: Review of Philip Morris International's Population Health Impact Model as applied to the IQOS heated tobacco product</t>
  </si>
  <si>
    <t>Max W.</t>
  </si>
  <si>
    <t>10.1136/tobaccocontrol-2018-054572</t>
  </si>
  <si>
    <t>SCOPUS_ID:85054313257</t>
  </si>
  <si>
    <t>https://www.fda.gov/</t>
  </si>
  <si>
    <t>European Parliament and the Council (2001)</t>
  </si>
  <si>
    <t>Directive 2001/37/EC of the European Parliament and of the Council of 5 June 2001 on the approximation of the laws, regulations and administrative provisions of the Member States concerning the manufacture, presentation and sale of tobacco products. http://ec.europa.eu/</t>
  </si>
  <si>
    <t>http://ec.europa.eu/</t>
  </si>
  <si>
    <t>Vapor4Life (ND)</t>
  </si>
  <si>
    <t>Vapor4Life. Facebook page, n.d.; &lt;https://www.facebook. com/OfficialV4L&gt;; accessed: January 20, 2016.</t>
  </si>
  <si>
    <t>https://www.facebook</t>
  </si>
  <si>
    <t>Americans for Nonsmokers’ Rights Foundation (ND)</t>
  </si>
  <si>
    <t>Americans  for  Nonsmokers’  Rights  Foundation.  Going smoke free: North Dakota, n.d.; &lt;http://no-smoke.org/ goingsmokefree.php?id=157&gt;; accessed: May 14, 2015.</t>
  </si>
  <si>
    <t>http://no-smoke.org/</t>
  </si>
  <si>
    <t>Bureau of Prisons (2015)</t>
  </si>
  <si>
    <t>Bureau  of  Prisons.   Electronic  Cigarettes  (Operations memorandum  006-2015), 2015; &lt;https://www.bop.gov/ policy/om/006_2015.pdf&gt;; accessed: October 20, 2016.</t>
  </si>
  <si>
    <t>https://www.bop.gov/</t>
  </si>
  <si>
    <t>US Air Force (2013)</t>
  </si>
  <si>
    <t>U.S. Air Force.  Air Force  Instruction 40-102,  Tobacco Use in the Air Force, 2013; &lt;http://static.e-pub- lishing.af.mil/production/1/501csw/publication/ afi40-102_501cswsup/afi40-102_501cswsup_i.pdf&gt;; accessed: September 28, 2015.</t>
  </si>
  <si>
    <t>http://static.e-pub-</t>
  </si>
  <si>
    <t>US Food and Drug Administration (2017a)</t>
  </si>
  <si>
    <t>US Food and Drug Administration. News Release: FDA announces comprehensive regulatory plan to shift trajectory of tobacco-related disease, death https://www.fda.gov: FDA; 2017. Available from: https://www.fda.gov/NewsEvents/Newsroom/PressAnnouncements/ucm568923.htm.</t>
  </si>
  <si>
    <t>https://www.fda.gov</t>
  </si>
  <si>
    <t>Hagopian, A et al. (2015)</t>
  </si>
  <si>
    <t>Hagopian A, Halperin A, Atwater P, Fradkin N, Gilroy JH, Medeiros E. E-Cigarettes: Evidence and Policy Options for  Washington   State.   Seattle   (WA): University  of Washington, School of Public Health, Department of Health Services, January 2015; &lt;http://www.governor. wa.gov/sites/default/files/documents/ECigWhitePaper. PDF&gt;; accessed: October 20, 2015.</t>
  </si>
  <si>
    <t>http://www.governor</t>
  </si>
  <si>
    <t>Americans for Nonsmokers’ Rights (NDb)</t>
  </si>
  <si>
    <t>Americans for Nonsmokers’ Rights. Electronic cigarettes are not a safe alternative, n.d.b; &lt;http://www.no-smoke. org/learnmore.php?id=645&gt;;   accessed:   October   22, 2015.</t>
  </si>
  <si>
    <t>http://www.no-smoke</t>
  </si>
  <si>
    <t>FIN Electronic Cigarettes (ND)</t>
  </si>
  <si>
    <t>FIN Electronic Cigarettes. Cost, n.d.; &lt;http://www.fincigs. com/blog/e-cigarette-cost/&gt;;   accessed:  February   19, 2016.</t>
  </si>
  <si>
    <t>http://www.fincigs</t>
  </si>
  <si>
    <t>Jourdan, A (2014)</t>
  </si>
  <si>
    <t>Jourdan  A.  “Vaping”   a  slow burner   in  China,  world’s maker of e-cigarettes, 2014; &lt;http://www.reuters. com/article/2014/01/15/us-china-smoking-idUSBRE- A0E1JX20140115&gt;; accessed: October 28, 2015.</t>
  </si>
  <si>
    <t>http://www.reuters</t>
  </si>
  <si>
    <t>Klein, K (2013)</t>
  </si>
  <si>
    <t>Klein K. Healthy markups on e-cigarettes turn  vacant storefronts into ‘vape shops’, 2013; &lt;http://www.bloom- berg.com/bw/articles/2013-10-03/healthy-markups- on-e-cigarettes-turn-vacant-storefronts-into-vape- shops&gt;; accessed: September 16, 2015.</t>
  </si>
  <si>
    <t>http://www.bloom-</t>
  </si>
  <si>
    <t>British American Tobacco (2015)</t>
  </si>
  <si>
    <t>British American Tobacco. A new framework for assessing Potentially Reduced Risk Tobacco and Nicotine products [Internet]. Bat-science.com. 2015 [cited 19 July 2016]. Available from: http://www.bat- science.com/groupms/sites/BAT_9GVJXS.nsf/vwPagesWebLive/DOA3XF63?opendocument#</t>
  </si>
  <si>
    <t>http://www.bat-</t>
  </si>
  <si>
    <t>British American Tobacco (2014c)</t>
  </si>
  <si>
    <t>British American Tobacco. Harm reduction – the opportunity (online). http://bat.com/ group sites/UK__9D9KCY.nsf/vwPagesWebLive/DO9DCGG2 [Accessed 15 August 2015].</t>
  </si>
  <si>
    <t>http://bat.com/</t>
  </si>
  <si>
    <t>Trtchounian, A et al. (2010)</t>
  </si>
  <si>
    <t>Trtchounian A, Williams M, Talbot P. Conventional and electronic cigarettes (e-cigarettes) have differentsmoking characteristics. Nicotine Tob Res 2010 Sep;12(9):905-12 Abstract available at http://www.ncbi. nlm.nih.gov/pubmed/20644205.</t>
  </si>
  <si>
    <t>http://www.ncbi</t>
  </si>
  <si>
    <t>Centers for Medicare and Medicaid Services (2010)</t>
  </si>
  <si>
    <t>Centers for Medicare &amp; Medicaid Services. National cov- erage  determination   (NCD) for  counseling  to  pre- vent tobacco use (210.4.1), 2010; &lt;https://www.cms. gov/medicare-coverage-database/details/ncd-details. aspx?NCDId=342&gt;; accessed: September 28, 2015.</t>
  </si>
  <si>
    <t>https://www.cms</t>
  </si>
  <si>
    <t>Immigration  and Naturalization Service (2000)</t>
  </si>
  <si>
    <t>Immigration  and Naturalization Service. INS Detention Standard  Detainee Handbook, 2000; &lt;http://www.ice. gov/doclib/dro/detention-standards/pdf/handbk.pdf&gt;; accessed: October 20, 2016.</t>
  </si>
  <si>
    <t>http://www.ice</t>
  </si>
  <si>
    <t>Euromonitor International (2013)</t>
  </si>
  <si>
    <t>The tobacco industry at a crossroads: cigarettes growth falters as focus falls on alternatives. Euromonitor international. July 2013</t>
  </si>
  <si>
    <t>European Commission (2012a)</t>
  </si>
  <si>
    <t>Attitudes of Europeans towards tobacco (Special Eurobarometer 385). European Commission, May 2012.</t>
  </si>
  <si>
    <t>Impact of cigarette price differences across the entire European union on cross-border purchase of tobacco products among adult cigarette smokers</t>
  </si>
  <si>
    <t>Agaku I.</t>
  </si>
  <si>
    <t>10.1136/tobaccocontrol-2014-052015</t>
  </si>
  <si>
    <t>SCOPUS_ID:84964289855</t>
  </si>
  <si>
    <t>Giovenco, DP et al. (2014)</t>
  </si>
  <si>
    <t>Giovenco DP, Lewis MJ, Delnevo CD. Factors associated with e-cigarette use. American Journal of Preventive Medicine. Published online, 27 May 2014.</t>
  </si>
  <si>
    <t>US Department of Health and Human Services (2014)</t>
  </si>
  <si>
    <t>The health consequences of smoking – 50 years of progress. A report of the Surgeon General. Rockville (MD); US Department of Health and Human Services: 2014 (p.126).</t>
  </si>
  <si>
    <t>Bahl, V et al. (2012)</t>
  </si>
  <si>
    <t>Bahl V, Lin S, Xu N, Davis B, Wang Y. Comparison of electronic cigarette refill fluid cytotoxicity using embryonic and adult models. Reproductive Toxicology. 2012;34:529–37.</t>
  </si>
  <si>
    <t>World Health Organization (2006)</t>
  </si>
  <si>
    <t>WHO air quality guidelines for particulate matter, ozone, nitrogen dioxide and sulfur dioxide: summary of risk assessment. Geneva: World Health Organization; 2006.</t>
  </si>
  <si>
    <t>Corey, C et al. (2013)</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</si>
  <si>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</si>
  <si>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de Andrade, M et al. (2013a)</t>
  </si>
  <si>
    <t>de Andrade M, Hastings G, Angus K, Dixon D, Purves R. The marketing of electronic cigarettes in the UK. London: Cancer Research UK; November 2013.</t>
  </si>
  <si>
    <t>US Department of Health and Human Services (2012)</t>
  </si>
  <si>
    <t>Preventing tobacco use among youth and young adults. A report of the Surgeon General. Rockville (MD); US Department of Health and Human Services: 2012.</t>
  </si>
  <si>
    <t>Fernandez, E et al. (2016)</t>
  </si>
  <si>
    <t>Fernandez, E., et al , Institut Català d’Oncologia, Exposure to Aerosols from Smoking-proxy Electronic Inhaling Systems: a Systematic Review, unpublished report, (2016) Fernandez</t>
  </si>
  <si>
    <t>El Dib, R et al. (2016)</t>
  </si>
  <si>
    <t>El Dib, R., et al, Electronic nicotine delivery systems and/or electronic non-nicotine delivery systems for tobacco smoking cessation or reduction: A systematic review and meta-analysis, unpublished report (2016)</t>
  </si>
  <si>
    <t>Pisinger, C (2015)</t>
  </si>
  <si>
    <t>Pisinger, C., Research Centre for Prevention and Health , A systematic review of health effects of electronic cigarettes, unpublished report (2015)</t>
  </si>
  <si>
    <t>Yoong, S et al. (2016)</t>
  </si>
  <si>
    <t>Yoong, et. Al., Prevalence of Smoking-proxy Electronic Inhaling Systems (SEIS) use and its association with tobacco initiation in youth, unpublished report (2016)</t>
  </si>
  <si>
    <t>Euromonitor (2015)</t>
  </si>
  <si>
    <t>Based on Euromonitor’s 2015 data</t>
  </si>
  <si>
    <t>Moyses, C et al. (2014a)</t>
  </si>
  <si>
    <t>Moyses C, Hearn A, Redfern A. Evaluation of a Novel Nicotine Inhaler Device: Part 1--Arterial and Venous Pharmacokinetics. Nicotine &amp; Tobacco Research. 2014;17(1):18-25.</t>
  </si>
  <si>
    <t>Moyses, C et al. (2014b)</t>
  </si>
  <si>
    <t>Moyses C, Hearn A, Redfern A. Evaluation of a Novel Nicotine Inhaler Device: Part 2--Effect on Craving and Smoking Urges. Nicotine &amp; Tobacco Research. 2014;17(1):26-33.</t>
  </si>
  <si>
    <t>Evaluation of a novel nicotine inhaler device: Part 2-effect on craving and smoking urges</t>
  </si>
  <si>
    <t>Moyses C.</t>
  </si>
  <si>
    <t>Nicotine and Tobacco Research</t>
  </si>
  <si>
    <t>10.1093/ntr/ntu122</t>
  </si>
  <si>
    <t>SCOPUS_ID:84922469414</t>
  </si>
  <si>
    <t>Kutlu, MG and Gould, TJ (2015)</t>
  </si>
  <si>
    <t>Kutlu MGould T. Nicotine modulation of fear memories and anxiety: Implications for learning and anxiety disorders. Biochemical Pharmacology. 2015;97(4):498-511.</t>
  </si>
  <si>
    <t>Hall, F et al. (2015)</t>
  </si>
  <si>
    <t>Hall F, Der-Avakian A, Gould T, Markou A, Shoaib M, Young J. Negative affective states and cognitive impairments in nicotine dependence. Neuroscience &amp; Biobehavioral Reviews. 2015;58:168-185.</t>
  </si>
  <si>
    <t>Barrington-Trimis, JL et al. (2014)</t>
  </si>
  <si>
    <t>Barrington-Trimis J, Samet J, McConnell R. Flavorings in Electronic Cigarettes. JAMA. 2014;312(23):2493.</t>
  </si>
  <si>
    <t>Kreiss, K et al. (2002)</t>
  </si>
  <si>
    <t>Kreiss K, Gomaa A, Kullman G, Fedan K, Simoes E, Enright P. Clinical Bronchiolitis Obliterans in Workers at a Microwave-Popcorn Plant. New England Journal of Medicine. 2002;347(5):330-338.</t>
  </si>
  <si>
    <t>Clinical bronchiolitis obliterans in workers at a microwave-popcorn plant</t>
  </si>
  <si>
    <t>Kreiss K.</t>
  </si>
  <si>
    <t>New England Journal of Medicine</t>
  </si>
  <si>
    <t>10.1056/NEJMoa020300</t>
  </si>
  <si>
    <t>SCOPUS_ID:0036682184</t>
  </si>
  <si>
    <t>Harber, P et al. (2006)</t>
  </si>
  <si>
    <t>Harber P, Saechao K, Boomus C. Diacetyl-Induced Lung Disease. Toxicological Reviews. 2006;25(4):261-272.</t>
  </si>
  <si>
    <t>Behar, R et al. (2014)</t>
  </si>
  <si>
    <t>Behar R, Davis B, Wang Y, Bahl V, Lin S, Talbot P. Identification of toxicants in cinnamon-flavored electronic cigarette refill fluids. Toxicology in Vitro. 2014;28(2):198-208.</t>
  </si>
  <si>
    <t>Identification of toxicants in cinnamon-flavored electronic cigarette refill fluids</t>
  </si>
  <si>
    <t>Behar R.</t>
  </si>
  <si>
    <t>Toxicology in Vitro</t>
  </si>
  <si>
    <t>10.1016/j.tiv.2013.10.006</t>
  </si>
  <si>
    <t>SCOPUS_ID:84889561299</t>
  </si>
  <si>
    <t>van Assendelft, AH (1987)</t>
  </si>
  <si>
    <t>van Assendelft A. Adverse drug reactions checklist. BMJ. 1987;294(6571):576-577.</t>
  </si>
  <si>
    <t>Saint, DM (1997)</t>
  </si>
  <si>
    <t>Saint DM, Vanillin-triggered migraine. Food and Chemical Toxicology. 1997;35(5):527-528.</t>
  </si>
  <si>
    <t>Cervellati, F et al. (2014)</t>
  </si>
  <si>
    <t>Cervellati F, Muresan X, Sticozzi C, Gambari R, Montagner G, Forman H et al. Comparative effects between electronic and cigarette smoke in human keratinocytes and epithelial lung cells. Toxicology in Vitro. 2014;28(5):999-1005.</t>
  </si>
  <si>
    <t>Comparative effects between electronic and cigarette smoke in human keratinocytes and epithelial lung cells</t>
  </si>
  <si>
    <t>Cervellati F.</t>
  </si>
  <si>
    <t>10.1016/j.tiv.2014.04.012</t>
  </si>
  <si>
    <t>SCOPUS_ID:84901019653</t>
  </si>
  <si>
    <t>Britton, J et al. (2016)</t>
  </si>
  <si>
    <t>Britton J, Arnott D, McNeill A, Hopkinson N. Nicotine without smoke—putting electronic cigarettes in context. BMJ. 2016;:i1745.</t>
  </si>
  <si>
    <t>Levy, DT et al. (2016a)</t>
  </si>
  <si>
    <t>Levy D, Borland R, Villanti A, Niaura R, Yuan Z, Zhang Y et al. The Application of a Decision-Theoretic Model to Estimate the Public Health Impact of Vaporized Nicotine Product Initiation in the United States. Nicotine &amp; Tobacco Research. 2016;:ntw158.</t>
  </si>
  <si>
    <t>The application of a decision-theoretic model to estimate the public health impact of vaporized nicotine product initiation in the United States</t>
  </si>
  <si>
    <t>Levy D.</t>
  </si>
  <si>
    <t>10.1093/ntr/ntw158</t>
  </si>
  <si>
    <t>SCOPUS_ID:85031919432</t>
  </si>
  <si>
    <t>Kalkhoran, S and Glantz, SA (2015)</t>
  </si>
  <si>
    <t>Kalkhoran SGlantz S. Modeling the Health Effects of Expanding e-Cigarette Sales in the United States and United Kingdom. JAMA Internal Medicine. 2015;175(10):1671.</t>
  </si>
  <si>
    <t>Combes, RD and Balls, M (2015)</t>
  </si>
  <si>
    <t>Combes RD, Balls M. On the safety of e-cigarettes: 'I can resist anything except temptation'. Alternatives to Laboratory Animals.  2015;43(6):417-425.015;43(6):417-425.</t>
  </si>
  <si>
    <t>Hess, IM et al. (2016)</t>
  </si>
  <si>
    <t>Hess I, Lachireddy K, Capon A. A systematic review of the health risks from passive exposure to electronic cigarette vapour. Public Health Research &amp; Practice. 2016;26(2).</t>
  </si>
  <si>
    <t>Bertholon, J et al. (2013)</t>
  </si>
  <si>
    <t>Bertholon J, Becquemin M, Roy M, Roy F, Ledur D, Annesi Maesano I et al. Comparaison de l’aérosol de la cigarette électronique à celui des cigarettes ordinaires et de la chicha. Revue des Maladies Respiratoires. 2013;30(9):752-757.</t>
  </si>
  <si>
    <t>Ballbè, M et al. (2014)</t>
  </si>
  <si>
    <t>Ballbè M, Martínez-Sánchez JM, Sureda X, Fu M, Pérez-Ortuño R, Pascual JA, et al. Cigarettes vs. e-cigarettes: Passive exposure at home measured by means of airborne marker and biomarkers. Environ Res. 2014;135:76–80.</t>
  </si>
  <si>
    <t>Long, GA (2014)</t>
  </si>
  <si>
    <t>Long GA. Comparison of select analytes in exhaled aerosol from e-cigarettes with exhaled smoke from a conventional cigarette and exhaled breaths. Int J Environ Res Public Health. 2014;11:11177–91.</t>
  </si>
  <si>
    <t>Ruprecht, AA (2014)</t>
  </si>
  <si>
    <t>Ruprecht AA, De Marco C, Pozzi P, Munarini E, Mazza R, Angellotti G, et al. Comparison between particulate matter and ultrafine particle emission by electronic and normal cigarettes in real-life conditions. Tumori. 2014;100:24–7.</t>
  </si>
  <si>
    <t>Saffari, A et al. (2014)</t>
  </si>
  <si>
    <t>Saffari A, Daher N, Ruprecht A, De Marco C, Pozzi P, Boffi R, et al. Particulate metals and organic compounds from electronic and tobacco-containing cigarettes: comparison of emission rates and secondhand exposure. Environ Sci Process Impacts. 2014;16:2259–67.</t>
  </si>
  <si>
    <t>Marco, E and Grimalt, J (2015)</t>
  </si>
  <si>
    <t>Marco E, Grimalt JO. A rapid method for the chromatographic analysis of volatile organic compounds in exhaled breath of tobacco cigarette and electronic cigarette smokers. J Chromatogr A. 2015;1410:51–9.</t>
  </si>
  <si>
    <t>A rapid method for the chromatographic analysis of volatile organic compounds in exhaled breath of tobacco cigarette and electronic cigarette smokers</t>
  </si>
  <si>
    <t>Marco E.</t>
  </si>
  <si>
    <t>Journal of Chromatography A</t>
  </si>
  <si>
    <t>10.1016/j.chroma.2015.07.094</t>
  </si>
  <si>
    <t>SCOPUS_ID:84938981950</t>
  </si>
  <si>
    <t>O'Connell, G et al. (2015a)</t>
  </si>
  <si>
    <t>O’Connell G, Colard S, Cahours X, Pritchard J. An Assessment of Indoor Air Quality before, during and after Unrestricted Use of E-Cigarettes in a Small Room. Int J Environ Res Public Health. 2015;12:4889–907.</t>
  </si>
  <si>
    <t>Vargas Trassierra, C et al. (2015)</t>
  </si>
  <si>
    <t>Vargas Trassierra C, Cardellini F, Buonanno G, De Felice P. On the interaction between radon progeny and particles generated by electronic and traditional cigarettes. Atmos Environ. 2015;106:442–50.</t>
  </si>
  <si>
    <t>Public Health England (2016a)</t>
  </si>
  <si>
    <t>Public Health England. Use of e-cigarettes in public places and workplaces. London, England: Public Health England; 2016.</t>
  </si>
  <si>
    <t>UK parents' attitudes towards meningococcal group B (MenB) vaccination: A qualitative analysis</t>
  </si>
  <si>
    <t>Jackson C.</t>
  </si>
  <si>
    <t>BMJ Open</t>
  </si>
  <si>
    <t>10.1136/bmjopen-2016-012851</t>
  </si>
  <si>
    <t>SCOPUS_ID:85018435735</t>
  </si>
  <si>
    <t>Unger, J (2015)</t>
  </si>
  <si>
    <t>Unger J. E-Cigarettes: Introducing New Complexities and Controversies to the Field of Nicotine and Tobacco Research. Nicotine &amp; Tobacco Research. 2015;17(10):1185-1186.</t>
  </si>
  <si>
    <t>E-Cigarettes: Introducing new complexities and controversies to the field of nicotine and tobacco research</t>
  </si>
  <si>
    <t>Unger J.</t>
  </si>
  <si>
    <t>10.1093/ntr/ntv186</t>
  </si>
  <si>
    <t>SCOPUS_ID:84943792822</t>
  </si>
  <si>
    <t>McRobbie, H et al. (2014a)</t>
  </si>
  <si>
    <t>McRobbie H, Bullen C, Hartmann-Boyce J, Hajek P. Electronic cigarettes for smoking cessation and reduction. Cochrane Database of Systematic Reviews. 2014.</t>
  </si>
  <si>
    <t>GRADE Working Group (2004)</t>
  </si>
  <si>
    <t>GRADE Working Group. Grading quality of evidence and strength of recommendations. BMJ. 2004;328(7454):1490-0. 61</t>
  </si>
  <si>
    <t>British society of gastroenterology guidelines for oesophageal manometry and oesophageal reflux monitoring</t>
  </si>
  <si>
    <t>Trudgill N.</t>
  </si>
  <si>
    <t>Gut</t>
  </si>
  <si>
    <t>10.1136/gutjnl-2018-318115</t>
  </si>
  <si>
    <t>SCOPUS_ID:85071829033</t>
  </si>
  <si>
    <t>Kalkhoran, S and Glantz, SA (2016)</t>
  </si>
  <si>
    <t>Kalkhoran S, Glantz S. E-cigarettes and smoking cessation in real-world and clinical settings: a systematic review and meta-analysis. The Lancet Respiratory Medicine. 2016;4(2):116-128.</t>
  </si>
  <si>
    <t>Biener, L and Hargraves, J (2015)</t>
  </si>
  <si>
    <t>Biener L, Hargraves J. A Longitudinal Study of Electronic Cigarette Use Among a Population-Based Sample of Adult Smokers: Association With Smoking Cessation and Motivation to Quit. Nicotine &amp; Tobacco Research. 2014;17(2):127-133.</t>
  </si>
  <si>
    <t>Prevalence and determinants of cigarette smoking relapse among US adult smokers: A longitudinal study</t>
  </si>
  <si>
    <t>Alboksmaty A.</t>
  </si>
  <si>
    <t>10.1136/bmjopen-2019-031676</t>
  </si>
  <si>
    <t>SCOPUS_ID:85075650851</t>
  </si>
  <si>
    <t>Brose, LS et al. (2015a)</t>
  </si>
  <si>
    <t>Brose L, Hitchman S, Brown J, West R, McNeill A. Is the use of electronic cigarettes while smoking associated withsmoking cessation attempts, cessation and reduced cigarette consumption? A survey with a 1-year follow-up. Addiction. 2015;110(7):1160-1168.</t>
  </si>
  <si>
    <t>Leventhal, AM et al. (2015)</t>
  </si>
  <si>
    <t>Leventhal A, Strong D, Kirkpatrick M, Unger J, Sussman S, Riggs N et al. Association of Electronic Cigarette Use With Initiation of Combustible Tobacco Product Smoking in Early Adolescence. JAMA. 2015;314(7):700.</t>
  </si>
  <si>
    <t>Wills, TA et al. (2016a)</t>
  </si>
  <si>
    <t>Wills T, Knight R, Sargent J, Gibbons F, Pagano I, Williams R. Longitudinal study of e-cigarette use and onset of cigarette smoking among high school students in Hawaii. Tobacco Control. 2016;:tobaccocontrol-2015-052705. Pediatrics. 2016;.</t>
  </si>
  <si>
    <t>Barrington-Trimis, JL et al. (2016a)</t>
  </si>
  <si>
    <t xml:space="preserve">Barrington-Trimis J, Urman R, Berhane K, Unger J, Cruz T, Pentz M et al. E-Cigarettes and Future Cigarette Use.
Pediatrics. 2016;.
</t>
  </si>
  <si>
    <t>Cantrell, J et al. (2015)</t>
  </si>
  <si>
    <t>Cantrell J, Emelle B, Ganz O, Hair E, Vallone D. Rapid increase in e-cigarette advertising spending as Altria's MarkTen enters the marketplace. Tobacco Control. 2015;25(e1):e16-e18.</t>
  </si>
  <si>
    <t>Kornfield, R et al. (2015)</t>
  </si>
  <si>
    <t>Kornfield R, Huang J, Vera L, Emery S. Rapidly increasing promotional expenditures for e-cigarettes. Tobacco Control. 2014;24(2):110-111.</t>
  </si>
  <si>
    <t>Ganz, O et al. (2015)</t>
  </si>
  <si>
    <t>Ganz O, Cantrell J, Moon-Howard J, Aidala A, Kirchner T, Vallone D. Electronic cigarette advertising at the point-of-sale: a gap in tobacco control research. Tobacco Control. 2014;24(e1):e110-e112.</t>
  </si>
  <si>
    <t>Huang, J et al. (2014a)</t>
  </si>
  <si>
    <t>Huang J, Kornfield R, Szczypka G, Emery S. A cross-sectional examination of marketing of electronic cigarettes on Twitter. Tobacco Control. 2014;23(suppl 3):iii26-iii30.</t>
  </si>
  <si>
    <t>Grana, R and Ling, PM (2014)</t>
  </si>
  <si>
    <t>Grana R, Ling P. “Smoking Revolution”. American Journal of Preventive Medicine. 2014;46(4):395-403.</t>
  </si>
  <si>
    <t>"Smoking revolution": A content analysis of electronic cigarette retail websites</t>
  </si>
  <si>
    <t>Grana R.</t>
  </si>
  <si>
    <t>American Journal of Preventive Medicine</t>
  </si>
  <si>
    <t>10.1016/j.amepre.2013.12.010</t>
  </si>
  <si>
    <t>SCOPUS_ID:84896512973</t>
  </si>
  <si>
    <t>Richardson, A et al. (2014a)</t>
  </si>
  <si>
    <t>Richardson A, Ganz O, Vallone D. Tobacco on the web: surveillance and characterisation of online tobacco and e-cigarette advertising. Tobacco Control. 2014;24(4):341-347.</t>
  </si>
  <si>
    <t>Ramamurthi, D et al. (2015)</t>
  </si>
  <si>
    <t>Ramamurthi D, Fadadu R, Jackler R. Electronic cigarette marketers manipulate antitobacco advertisements to promote vaping. Tobacco Control. 2015;:tobaccocontrol-2015-052661.</t>
  </si>
  <si>
    <t>Rooke, C and Amos, A (2013)</t>
  </si>
  <si>
    <t>Rooke CAmos A. News media representations of electronic cigarettes: an analysis of newspaper coverage in the UK and Scotland: Table 1. Tobacco Control. 2013;23(6):507-512.</t>
  </si>
  <si>
    <t>News media representations of electronic cigarettes: An analysis of newspaper coverage in the uk and scotland</t>
  </si>
  <si>
    <t>Rooke C.</t>
  </si>
  <si>
    <t>10.1136/tobaccocontrol-2013-051043</t>
  </si>
  <si>
    <t>SCOPUS_ID:84908080283</t>
  </si>
  <si>
    <t>de Andrade, M et al. (2013b)</t>
  </si>
  <si>
    <t>de Andrade M, Hastings G, Angus K. Promotion of electronic cigarettes: tobacco marketing reinvented?. BMJ. 2013;347(dec20 1):f7473-f7473.</t>
  </si>
  <si>
    <t>Promotion of electronic cigarettes: tobacco marketing reinvented?</t>
  </si>
  <si>
    <t>de Andrade M.</t>
  </si>
  <si>
    <t>BMJ (Clinical research ed.)</t>
  </si>
  <si>
    <t>10.1136/bmj.f7473</t>
  </si>
  <si>
    <t>SCOPUS_ID:84893124202</t>
  </si>
  <si>
    <t>Stoklosa, M et al. (2016)</t>
  </si>
  <si>
    <t>Stoklosa M, Drope J, Chaloupka F. Prices and E-Cigarette Demand: Evidence From the European Union. Nicotine &amp; Tobacco Research. 2016;:ntw109.</t>
  </si>
  <si>
    <t>Prices and e-cigarette demand: Evidence from the European Union</t>
  </si>
  <si>
    <t>Stoklosa M.</t>
  </si>
  <si>
    <t>10.1093/ntr/ntw109</t>
  </si>
  <si>
    <t>SCOPUS_ID:84995584075</t>
  </si>
  <si>
    <t>Chaloupka, FJ et al. (2015)</t>
  </si>
  <si>
    <t>Chaloupka F, Sweanor D, Warner K. Differential Taxes for Differential Risks — Toward Reduced Harm from Nicotine- Yielding Products. New England Journal of Medicine. 2015;373(7):594-597.</t>
  </si>
  <si>
    <t>Liber, A et al. (2015)</t>
  </si>
  <si>
    <t>Liber A, Drope J, Stoklosa M. Combustible cigarettes cost less to use than e-cigarettes: global evidence and tax policy implications. Tobacco Control. 2016;:tobaccocontrol-2015-052874.</t>
  </si>
  <si>
    <t>Ford, A et al. (2016)</t>
  </si>
  <si>
    <t>Ford A, MacKintosh A, Bauld L, Moodie C, Hastings G. Adolescents’ responses to the promotion and flavouring of e- cigarettes. International Journal of Public Health. 2015;61(2):215-224.</t>
  </si>
  <si>
    <t>Ambrose, BK et al. (2015)</t>
  </si>
  <si>
    <t>Ambrose B, Day H, Rostron B, Conway K, Borek N, Hyland A et al. Flavored Tobacco Product Use Among US Youth Aged 12-17 Years, 2013-2014. JAMA. 2015;314(17):1871.</t>
  </si>
  <si>
    <t>The association between flavor capsule cigarette use and sociodemographic variables: Evidence from Chile</t>
  </si>
  <si>
    <t>Paraje G.</t>
  </si>
  <si>
    <t>PLoS ONE</t>
  </si>
  <si>
    <t>10.1371/journal.pone.0224217</t>
  </si>
  <si>
    <t>SCOPUS_ID:85074087665</t>
  </si>
  <si>
    <t>Vasiljevic, M et al. (2015)</t>
  </si>
  <si>
    <t>Vasiljevic M, Petrescu D, Marteau T. Impact of advertisements promoting candy-like flavoured e-cigarettes on appeal of tobacco smoking among children: an experimental study. Tobacco Control. 2016;:tobaccocontrol-2015-052593.</t>
  </si>
  <si>
    <t>Jarvis, MJ and Wardle, J (1999)</t>
  </si>
  <si>
    <t>Jarvis, M.J. and J. Wardle, Social patterning of individual health behaviours: the case of cigarette smoking. Social determinants of health, 1999. 2: p. 224-37.</t>
  </si>
  <si>
    <t>Russell, MA (1991)</t>
  </si>
  <si>
    <t>Russel, M.A.H., The future of nicotine replacement. British Journal of Addiction, 1991. 86(5): p. 653-658.</t>
  </si>
  <si>
    <t>Gray, NJ (2013)</t>
  </si>
  <si>
    <t>Gray, N.J., Nicotine yesterday, today, and tomorrow: A global review. Nicotine &amp; Tobacco Research, 2013: p.  ntt171.</t>
  </si>
  <si>
    <t>Nicotine yesterday, today, and tomorrow: A global review</t>
  </si>
  <si>
    <t>Gray N.</t>
  </si>
  <si>
    <t>10.1093/ntr/ntt171</t>
  </si>
  <si>
    <t>SCOPUS_ID:84891711444</t>
  </si>
  <si>
    <t>Chapman, S (2014a)</t>
  </si>
  <si>
    <t> Chapman, S., E-cigarettes: the best and the worst case scenarios for public health—an essay by Simon Chapman. BMJ, 2014. 349: p. g5512.</t>
  </si>
  <si>
    <t>Dawkins, L and Corcoran, O (2014)</t>
  </si>
  <si>
    <t>Dawkins, L. and O. Corcoran, Acute electronic cigarette use: nicotine delivery and subjective effects in regular users. Psychopharmacology (Berl), 2014. 231(2): p. 401-7.</t>
  </si>
  <si>
    <t>A study investigating the acute dose-response effects of 13 mg and 17 mg Δ 9- tetrahydrocannabinol on cognitive-motor skills, subjective and autonomic measures in regular users of marijuana</t>
  </si>
  <si>
    <t>Weinstein A.</t>
  </si>
  <si>
    <t>Journal of Psychopharmacology</t>
  </si>
  <si>
    <t>10.1177/0269881108088194</t>
  </si>
  <si>
    <t>SCOPUS_ID:47249139115</t>
  </si>
  <si>
    <t>Etter, JF (2014)</t>
  </si>
  <si>
    <t>Etter, J.F., Levels of saliva cotinine in electronic cigarette users. Addiction, 2014. 109(5): p. 825-9.</t>
  </si>
  <si>
    <t>Levels of saliva cotinine in electronic cigarette users</t>
  </si>
  <si>
    <t>Etter J.</t>
  </si>
  <si>
    <t>Addiction</t>
  </si>
  <si>
    <t>10.1111/add.12475</t>
  </si>
  <si>
    <t>SCOPUS_ID:84898024235</t>
  </si>
  <si>
    <t>Etter, JF and Bullen, CB (2011a)</t>
  </si>
  <si>
    <t>Etter, J.F. and C. Bullen, Saliva cotinine levels in users of electronic cigarettes. Eur Respir J, 2011. 38(5): p. 1219-20.</t>
  </si>
  <si>
    <t>Nutt, DJ et al. (2014)</t>
  </si>
  <si>
    <t>Nutt, D.J., et al., Estimating the harms of nicotine-containing products using the MCDA approach. European addiction research, 2014. 20(5): p. 218-225.</t>
  </si>
  <si>
    <t>Medicines and Healthcare Products Regulatory Agency (2013a)</t>
  </si>
  <si>
    <t>Medicines &amp; Healthcare Products Regulatory Agency. Licensing Procedure for Electronic Cigarettes and Other Nicotine Containing Products (NCPs) as Medicines, MHRA, Editor.</t>
  </si>
  <si>
    <t>Hitchman, S et al. (2015)</t>
  </si>
  <si>
    <t>Hitchman, S.C., et al., Associations Between E-Cigarette Type, Frequency of Use, and Quitting Smoking: Findings From a Longitudinal Online Panel Survey in Great Britain. Nicotine Tob Res, 2015.</t>
  </si>
  <si>
    <t>Moore, GF et al. (2015)</t>
  </si>
  <si>
    <t>Moore, G., et al., Electronic-cigarette use among young people in Wales: evidence from two cross- sectional surveys. BMJ Open, 2015. 5(4): p. e007072.</t>
  </si>
  <si>
    <t>Have e-cigarettes renormalised or displaced youth smoking? Results of a segmented regression analysis of repeated cross sectional survey data in England, Scotland and Wales</t>
  </si>
  <si>
    <t>Hallingberg B.</t>
  </si>
  <si>
    <t>10.1136/tobaccocontrol-2018-054584</t>
  </si>
  <si>
    <t>SCOPUS_ID:85063725312</t>
  </si>
  <si>
    <t>Hughes, K et al. (2015)</t>
  </si>
  <si>
    <t>Hughes, K., et al., Associations between e-cigarette access and smoking and drinking behaviours in teenagers. BMC Public Health, 2015. 15(1): p. 244.</t>
  </si>
  <si>
    <t>Associations between e-cigarette access and smoking and drinking behaviours in teenagers</t>
  </si>
  <si>
    <t>Hughes K.</t>
  </si>
  <si>
    <t>BMC Public Health</t>
  </si>
  <si>
    <t>10.1186/s12889-015-1618-4</t>
  </si>
  <si>
    <t>SCOPUS_ID:84928160328</t>
  </si>
  <si>
    <t>Bell, K and Keane, H (2014)</t>
  </si>
  <si>
    <t>Bell, K. and H. Keane, All gates lead to smoking: The ‘gateway theory’, e-cigarettes and the remaking of nicotine. Social Science &amp; Medicine, 2014. 119: p. 45-52.</t>
  </si>
  <si>
    <t>Kandel, ER and Kandel, DB (2014)</t>
  </si>
  <si>
    <t>Kandel, E.R. and D.B. Kandel, A molecular basis for nicotine as a gateway drug. New England Journal of Medicine, 2014. 371(10): p. 932-943.</t>
  </si>
  <si>
    <t>Wise, J (2014)</t>
  </si>
  <si>
    <t>Wise, J., Children are three times as likely to try e-cigarettes as tobacco products, study finds. BMJ, 2014. 349: p. g7508.</t>
  </si>
  <si>
    <t>Szatkowski, L and McNeill, A (2014)</t>
  </si>
  <si>
    <t>Szatkowski, L. and A. McNeill, Diverging Trends in Smoking Behaviors According to Mental Health Status. Nicotine &amp; Tobacco Research, 2014: p. ntu173.</t>
  </si>
  <si>
    <t>Diverging trends in smoking behaviors according to mental health status</t>
  </si>
  <si>
    <t>Szatkowski L.</t>
  </si>
  <si>
    <t>10.1093/ntr/ntu173</t>
  </si>
  <si>
    <t>SCOPUS_ID:84933515731</t>
  </si>
  <si>
    <t>Adkison, SE et al.(2013)</t>
  </si>
  <si>
    <t>Adkison, S.E., et al., Electronic nicotine delivery systems: international tobacco control four-country survey. Am J Prev Med, 2013. 44(3): p. 207-215.</t>
  </si>
  <si>
    <t>Barbry, C et al. (2015)</t>
  </si>
  <si>
    <t>Barbry, C., S. Hartwell-Naguib, and S. Barber. Smoking in public places. 2015 15 April 2015]; Available from: www.parliament.uk/briefing-papers/sn04414.pdf.</t>
  </si>
  <si>
    <t>Curry, L et al. (2014)</t>
  </si>
  <si>
    <t>Curry, L., Y.O. Lee, and T. Rogers, E-cigarettes made especially for inmates. Tob Control, 2014. 23(e2): p. e87-e88.</t>
  </si>
  <si>
    <t>Stead, LF and Lancaster, T (2012)</t>
  </si>
  <si>
    <t>Stead, L.F. and T. Lancaster, Behavioural interventions as adjuncts to pharmacotherapy for smoking cessation. The Cochrane Library, 2012.</t>
  </si>
  <si>
    <t>Additional behavioural support as an adjunct to pharmacotherapy for smoking cessation</t>
  </si>
  <si>
    <t>Hartmann-Boyce J.</t>
  </si>
  <si>
    <t>Cochrane Database of Systematic Reviews</t>
  </si>
  <si>
    <t>10.1002/14651858.CD009670.pub4</t>
  </si>
  <si>
    <t>SCOPUS_ID:85066929392</t>
  </si>
  <si>
    <t>Adriaens, K et al. (2014)</t>
  </si>
  <si>
    <t>Adriaens, K., et al., Effectiveness of the electronic cigarette: An eight-week flemish study with six-month follow-up on smoking reduction, craving and experienced benefits and complaints. Int J Environ Res Public Health, 2014. 11(11): p. 11220-48.</t>
  </si>
  <si>
    <t>O'Brien, B et al. (2015)</t>
  </si>
  <si>
    <t>O'Brien, B., et al., E-cigarettes versus NRT for smoking reduction or cessation in people with mental illness: secondary analysis of data from the ASCEND trial. Tob Induc Dis, 2015. 13(1): p. 5.</t>
  </si>
  <si>
    <t>Polosa, R et al. (2014a)</t>
  </si>
  <si>
    <t>Polosa, R., et al., Success rates with nicotine personal vaporizers: a prospective 6-month pilot study of smokers not intending to quit. BMC Public Health, 2014. 14: p. 1159.</t>
  </si>
  <si>
    <t>Polosa, R et al. (2015)</t>
  </si>
  <si>
    <t>Polosa, R., et al., Quit and smoking reduction rates in vape shop consumers: a prospective 12-month survey. Int J Environ Res Public Health, 2015. 12(4): p. 3428-38.</t>
  </si>
  <si>
    <t>Beard, E et al. (2014)</t>
  </si>
  <si>
    <t>Beard, E., et al., How are the English Stop Smoking Services responding to growth in use of electronic cigarettes? Patient education and counseling, 2014. 94(2): p. 276-281.</t>
  </si>
  <si>
    <t>Al-Delaimy, WK et al. (2015)</t>
  </si>
  <si>
    <t>Al-Delaimy, W.K., et al., E-cigarette use in the past and quitting behaviour in the future: a population- based study. Am J Public Health, 2015.</t>
  </si>
  <si>
    <t>Pearson, JL et al. (2014)</t>
  </si>
  <si>
    <t>Pearson, J.L., et al., E-Cigarettes and Smoking Cessation: Insights and Cautions From a Secondary Analysis of Data From a Study of Online Treatment-Seeking Smokers. Nicotine Tob Res, 2014.</t>
  </si>
  <si>
    <t>Borderud, SP et al. (2014)</t>
  </si>
  <si>
    <t>S.P., et al., Electronic cigarette use among patients with cancer: characteristics of electronic cigarette users and their smoking cessation outcomes. Cancer, 2014. 120(22): p. 3527-35.</t>
  </si>
  <si>
    <t>Berg, CJ et al. (2015a)</t>
  </si>
  <si>
    <t>Berg, C.J., et al., Cigarette Users' Interest in Using or Switching to Electronic Nicotine Delivery Systems for Smokeless Tobacco for Harm Reduction, Cessation, or Novelty: A Cross-Sectional Survey of US Adults. Nicotine Tob Res, 2015. 17(2): p. 245-55.</t>
  </si>
  <si>
    <t>Farsalinos, KE et al. (2014a)</t>
  </si>
  <si>
    <t>Farsalinos, K.E., et al., Characteristics, perceived side effects and benefits of electronic cigarette use: a worldwide survey of more than 19,000 consumers. Int J Environ Res Public Health, 2014. 11(4): p. 4356- 73.</t>
  </si>
  <si>
    <t>Hummel, K et al. (2014)</t>
  </si>
  <si>
    <t>Hummel, K., et al., Prevalence and reasons for use of electronic cigarettes among smokers: Findings from the International Tobacco Control (ITC) Netherlands Survey. Int J Drug Policy, 2014.</t>
  </si>
  <si>
    <t>Richardson, A et al. (2014b)</t>
  </si>
  <si>
    <t>Richardson, A., et al., Prevalence, harm perceptions, and reasons for using noncombustible tobacco products among current and former smokers. Am J Public Health, 2014. 104(8): p. 1437-44.</t>
  </si>
  <si>
    <t>Rutten, LJ et al. (2015)</t>
  </si>
  <si>
    <t>Rutten, L.J., et al., Use of e-Cigarettes among Current Smokers: Associations among Reasons for Use, Quit Intentions, and Current Tobacco Use. Nicotine Tob Res, 2015.</t>
  </si>
  <si>
    <t>Pepper, JK et al. (2014)</t>
  </si>
  <si>
    <t>Pepper, J.K., et al., Reasons for starting and stopping electronic cigarette use. Int J Environ Res Public Health, 2014. 11(10): p. 10345-61.</t>
  </si>
  <si>
    <t>Schmidt, L et al. (2013)</t>
  </si>
  <si>
    <t>Schmidt, L., et al., Prevalence and reasons for initiating use of electronic cigarettes among adults in Montana, 2013. Prev Chronic Dis, 2014. 11: p. E204.</t>
  </si>
  <si>
    <t>Prevalence and reasons for initiating use of electronic cigarettes among adults in montana, 2013</t>
  </si>
  <si>
    <t>Schmidt L.</t>
  </si>
  <si>
    <t>10.5888/pcd11.140283</t>
  </si>
  <si>
    <t>SCOPUS_ID:84921653083</t>
  </si>
  <si>
    <t>Stein, MD et al. (2014)</t>
  </si>
  <si>
    <t>Stein, M.D., et al., E-cigarette knowledge, attitudes, and use in opioid dependent smokers. J Subst Abuse Treat, 2014.</t>
  </si>
  <si>
    <t>Kong, G et al. (2014)</t>
  </si>
  <si>
    <t>Kong, G., et al., Reasons for Electronic Cigarette Experimentation and Discontinuation Among Adolescents and Young Adults. Nicotine &amp; Tobacco Research, 2014: p. ntu257.</t>
  </si>
  <si>
    <t>Agaku, IT et al. (2014)</t>
  </si>
  <si>
    <t>Agaku, I.T., et al., Poly-tobacco use among adults in 44 countries during 2008-2012: evidence for an integrative and comprehensive approach in tobacco control. Drug Alcohol Depend, 2014. 139: p. 60-70.</t>
  </si>
  <si>
    <t>Eastwood, B et al. (2015a)</t>
  </si>
  <si>
    <t>Eastwood, B., et al., Trends in electronic cigarette use in young people in Great Britain 2013-2014. (in press).</t>
  </si>
  <si>
    <t>Tan, AS and Bigman, CA (2014)</t>
  </si>
  <si>
    <t>Tan, A.S. and C.A. Bigman, E-cigarette awareness and perceived harmfulness: prevalence and associations with smoking-cessation outcomes. Am J Prev Med, 2014. 47(2): p. 141-9.</t>
  </si>
  <si>
    <t>Ambrose, BK et al. (2014)</t>
  </si>
  <si>
    <t>Ambrose, B.K., et al., Perceptions of the relative harm of cigarettes and e-cigarettes among U.S. youth. Am J Prev Med, 2014. 47(2 Suppl 1): p. S53-60.</t>
  </si>
  <si>
    <t>Amrock, SM et al. (2015)</t>
  </si>
  <si>
    <t>Amrock, S.M., et al., Perception of e-cigarette harm and its correlation with use among u.s. Adolescents. Nicotine Tob Res, 2015. 17(3): p. 330-6.</t>
  </si>
  <si>
    <t>Harrell, PT et al. (2015)</t>
  </si>
  <si>
    <t>Harrell, P.T., et al., Expectancies for Cigarettes, E-Cigarettes, and Nicotine Replacement Therapies Among E-Cigarette Users (aka Vapers). Nicotine Tob Res, 2015. 17(2): p. 193-200.</t>
  </si>
  <si>
    <t>Kloosterman, K. (2013)</t>
  </si>
  <si>
    <t>Kloosterman, K., Electronic cigarette kills toddler in Israel. Green Prophet, 2013. 29.</t>
  </si>
  <si>
    <t>Shawn, L and Nelson, LS (2013)</t>
  </si>
  <si>
    <t>Shawn, L. and L.S. Nelson, Smoking cessation can be toxic to your health. EMErGEnCy MEDICInE, 2013.</t>
  </si>
  <si>
    <t>Gill, N et al. (2015)</t>
  </si>
  <si>
    <t>Gill, N., et al., E-Cigarette Liquid Nicotine Ingestion in a Child: Case Report and Discussion. CJEM, 2015: p. 1-5.</t>
  </si>
  <si>
    <t>Gupta, S et al. (2014)</t>
  </si>
  <si>
    <t>Gupta, S., A. Gandhi, and R. Manikonda, Accidental nicotine liquid ingestion: emerging paediatric problem. Arch Dis Child, 2014. 99(12): p. 1149.</t>
  </si>
  <si>
    <t>Chatham-Stephens, K et al. (2014)</t>
  </si>
  <si>
    <t>Chatham-Stephens, K., et al., Notes from the field: calls to poison centers for exposures to electronic cigarettes--United States, September 2010-February 2014. MMWR Morb Mortal Wkly Rep, 2014. 63(13): p. 292-293.</t>
  </si>
  <si>
    <t>Bartschat, S et al. (2015)</t>
  </si>
  <si>
    <t>Bartschat, S., et al., Not only smoking is deadly: fatal ingestion of e-juice-a case report. Int J Legal Med, 2014.</t>
  </si>
  <si>
    <t>Christensen, LB et al. (2013)</t>
  </si>
  <si>
    <t>Christensen, L.B., T. van't Veen, and J. Bang. Three cases of attempted suicide by ingestion of nicotine liquid used in e-cigarettes. in Clinical Toxicology. 2013. INFORMA HEALTHCARE 52 VANDERBILT AVE, NEW YORK, NY 10017 USA.</t>
  </si>
  <si>
    <t>Thornton, SL et al. (2014)</t>
  </si>
  <si>
    <t>Thornton, S.L., L. Oller, and T. Sawyer, Fatal intravenous injection of electronic nicotine delivery system refilling solution. J Med Toxicol, 2014. 10(2): p. 202-4.</t>
  </si>
  <si>
    <t>Bush, D and Goniewicz, ML (2015)</t>
  </si>
  <si>
    <t>Bush, D. and M.L. Goniewicz, A pilot study on nicotine residues in houses of electronic cigarette users, tobacco smokers, and non-users of nicotine-containing products. International Journal of Drug Policy, 2015.</t>
  </si>
  <si>
    <t>Colard, S et al. (2014)</t>
  </si>
  <si>
    <t>Colard, S., et al., Electronic Cigarettes and Indoor Air Quality: A Simple Approach to Modeling Potential Bystander Exposures to Nicotine. Int J Environ Res Public Health, 2014. 12(1): p. 282-299.</t>
  </si>
  <si>
    <t>Land use regression modeling of intra-urban residential variability in multiple traffic-related air pollutants</t>
  </si>
  <si>
    <t>Clougherty J.</t>
  </si>
  <si>
    <t>Environmental Health: A Global Access Science Source</t>
  </si>
  <si>
    <t>10.1186/1476-069X-7-17</t>
  </si>
  <si>
    <t>SCOPUS_ID:44349152355</t>
  </si>
  <si>
    <t>Goniewicz, ML and Lee, L (2014)</t>
  </si>
  <si>
    <t>Goniewicz, M.L. and L. Lee, Electronic cigarettes are a source of thirdhand exposure to nicotine. Nicotine &amp; Tobacco Research, 2014: p. ntu152.</t>
  </si>
  <si>
    <t>Electronic cigarettes are a source of thirdhand exposure to nicotine</t>
  </si>
  <si>
    <t>Goniewicz M.</t>
  </si>
  <si>
    <t>10.1093/ntr/ntu152</t>
  </si>
  <si>
    <t>SCOPUS_ID:84922450036</t>
  </si>
  <si>
    <t>Domino, EF et al. (1993)</t>
  </si>
  <si>
    <t>Domino, E.F., E. Hornbach, and T. Demana, The nicotine content of common vegetables. New England Journal of Medicine, 1993. 329(6): p. 437-437.</t>
  </si>
  <si>
    <t>Cheng, T (2014)</t>
  </si>
  <si>
    <t>Cheng, T., Chemical evaluation of electronic cigarettes. Tob Control, 2014. 23(suppl 2): p. ii11-ii17.</t>
  </si>
  <si>
    <t>Westenberger, BJ (2009)</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</si>
  <si>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</si>
  <si>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(2010)</t>
  </si>
  <si>
    <t>Cobb, N.K., et al., Novel nicotine delivery systems and public health: the rise of the “e-cigarette”. Am J Public Health, 2010. 100(12): p. 2340-2342.</t>
  </si>
  <si>
    <t>Electronic cigarettes and nicotine dependence: Evolving products, evolving problems</t>
  </si>
  <si>
    <t>Cobb C.</t>
  </si>
  <si>
    <t>BMC Medicine</t>
  </si>
  <si>
    <t>10.1186/s12916-015-0355-y</t>
  </si>
  <si>
    <t>SCOPUS_ID:84930211494</t>
  </si>
  <si>
    <t>Trehy, ML et al. (2011)</t>
  </si>
  <si>
    <t>Trehy, M.L., et al., Analysis of electronic cigarette cartridges, refill solutions, and smoke for nicotine and nicotine related impurities. Journal of Liquid Chromatography &amp; Related Technologies, 2011. 34(14): p. 1442-1458.</t>
  </si>
  <si>
    <t>Cheah, NP et al. (2012)</t>
  </si>
  <si>
    <t>Cheah, N.P., et al., Electronic nicotine delivery systems: regulatory and safety challenges: Singapore perspective. Tob Control, 2012: p. tobaccocontrol-2012-050483.</t>
  </si>
  <si>
    <t>Pellegrino, R et al. (2012)</t>
  </si>
  <si>
    <t>Pellegrino, R., et al., Electronic cigarettes: an evaluation of exposure to chemicals and fine particulate matter (PM). Ann Ig, 2012. 24(4): p. 279-288.</t>
  </si>
  <si>
    <t>Kirschner, RI et al. (2013)</t>
  </si>
  <si>
    <t>Kirschner, R.I., R. Gerona, and K.L. Jacobitz. Nicotine content of liquid for electronic cigarettes. in CLINICAL TOXICOLOGY. 2013. INFORMA HEALTHCARE 52 VANDERBILT AVE, NEW YORK, NY 10017 USA.</t>
  </si>
  <si>
    <t>Cameron, JM et al. (2014)</t>
  </si>
  <si>
    <t>Cameron, J.M., et al., Variable and potentially fatal amounts of nicotine in e-cigarette nicotine solutions. Tob Control, 2014. 23(1): p. 77-78.</t>
  </si>
  <si>
    <t>Goniewicz, ML et al. (2015)</t>
  </si>
  <si>
    <t>Goniewicz, M.L., et al., Nicotine levels in electronic cigarette refill solutions: A comparative analysis of products from the US, Korea, and Poland. International Journal of Drug Policy, 2015.</t>
  </si>
  <si>
    <t>Geiss, O et al. (2015)</t>
  </si>
  <si>
    <t>Geiss, O., et al., Characterisation of mainstream and passive vapours emitted by selected electronic cigarettes. International journal of hygiene and environmental health, 2015. 218(1): p. 169-180.</t>
  </si>
  <si>
    <t>Characterisation of mainstream and passive vapours emitted by selected electronic cigarettes</t>
  </si>
  <si>
    <t>Geiss O.</t>
  </si>
  <si>
    <t>International Journal of Hygiene and Environmental Health</t>
  </si>
  <si>
    <t>10.1016/j.ijheh.2014.10.001</t>
  </si>
  <si>
    <t>SCOPUS_ID:84927691213</t>
  </si>
  <si>
    <t>Kavvalakis, MP et al. (2015)</t>
  </si>
  <si>
    <t>Kavvalakis, M.P., et al., Multicomponent Analysis of Replacement Liquids of Electronic Cigarettes Using Chromatographic Techniques. Journal of analytical toxicology, 2015: p. bkv002.</t>
  </si>
  <si>
    <t>Farsalinos, KE et al. (2015a)</t>
  </si>
  <si>
    <t>Farsalinos, K.E., et al., Nicotine Levels and Presence of Selected Tobacco-Derived Toxins in Tobacco Flavoured Electronic Cigarette Refill Liquids. Int J Environ Res Public Health, 2015. 12(4): p. 3439-3452.</t>
  </si>
  <si>
    <t>Kubica, P et al. (2013)</t>
  </si>
  <si>
    <t>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</si>
  <si>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Kosmider, L et al. (2015)</t>
  </si>
  <si>
    <t>Kosmider, L., et al., Influence of Electronic Cigarettes Puffing. 2015.</t>
  </si>
  <si>
    <t>Ingebrethsen, BJ et al. (2012)</t>
  </si>
  <si>
    <t>Ingebrethsen, B.J., S.K. Cole, and S.L. Alderman, Electronic cigarette aerosol particle size distribution measurements. Inhalation toxicology, 2012. 24(14): p. 976-984.</t>
  </si>
  <si>
    <t>Uchiyama, S et al. (2013)</t>
  </si>
  <si>
    <t>Uchiyama, S., et al., Determination of carbonyl compounds generated from the E-cigarette using coupled silica cartridges impregnated with hydroquinone and 2, 4-dinitrophenylhydrazine, followed by high- performance liquid chromatography. Analytical Sciences, 2013. 29(12): p. 1219-1222.</t>
  </si>
  <si>
    <t>Laugesen, M (2008)</t>
  </si>
  <si>
    <t>Laugesen, M., Safety report on the Ruyan® e-cigarette and cartridge. 2008: Health New Zealand Ltd.</t>
  </si>
  <si>
    <t>Rose, JE et al. (1999)</t>
  </si>
  <si>
    <t>Rose, J.E., et al., Arterial nicotine kinetics during cigarette smoking and intravenous nicotine administration: implications for addiction. Drug Alcohol Depend, 1999. 56(2): p. 99-107.</t>
  </si>
  <si>
    <t>Hecht, SS et al. (2014)</t>
  </si>
  <si>
    <t>Hecht, S.S., et al., Evaluation of toxicant and carcinogen metabolites in the urine of e-cigarette users versus cigarette smokers. Nicotine &amp; Tobacco Research, 2014: p. ntu218.</t>
  </si>
  <si>
    <t>Integrating chemical, toxicological and clinical research to assess the potential of reducing health risks associated with cigarette smoking through reducing toxicant emissions</t>
  </si>
  <si>
    <t>McAdam K.</t>
  </si>
  <si>
    <t>Regulatory Toxicology and Pharmacology</t>
  </si>
  <si>
    <t>10.1016/j.yrtph.2018.03.005</t>
  </si>
  <si>
    <t>SCOPUS_ID:85044101198</t>
  </si>
  <si>
    <t>Norton, KJ et al. (2014)</t>
  </si>
  <si>
    <t>Norton, K.J., K.M. June, and R.J. O’Connor, Initial puffing behaviors and subjective responses differ between an electronic nicotine delivery system and traditional cigarettes. Tob Induc Dis, 2014. 12(1): p. 17.</t>
  </si>
  <si>
    <t>van Staden, SR et al. (2013)</t>
  </si>
  <si>
    <t>van Staden, S.R., et al., Carboxyhaemoglobin levels, health and lifestyle perceptions in smokers converting from tobacco cigarettes to electronic cigarettes. SAMJ: South African Medical Journal, 2013. 103(11): p. 865-868.</t>
  </si>
  <si>
    <t>Hajek, P et al. (2015a)</t>
  </si>
  <si>
    <t>Hajek, P., et al., Nicotine intake from electronic cigarettes on initial use and after 4 weeks of regular use. Nicotine &amp; Tobacco Research, 2015. 17(2): p. 175-179.</t>
  </si>
  <si>
    <t>Nides, MA et al. (2014)</t>
  </si>
  <si>
    <t>Nides, M.A., et al., Nicotine blood levels and short-term smoking reduction with an electronic nicotine delivery system. American journal of health behavior, 2014. 38(2): p. 265-274.</t>
  </si>
  <si>
    <t>Bullen, CB et al. (2010)</t>
  </si>
  <si>
    <t>Bullen, C., et al., Effect of an electronic nicotine delivery device (e cigarette) on desire to smoke and withdrawal, user preferences and nicotine delivery: randomised cross-over trial. Tob Control, 2010. 19(2): p. 98-103.</t>
  </si>
  <si>
    <t>Vansickel, AR et al. (2010)</t>
  </si>
  <si>
    <t>Vansickel, A.R., et al., A clinical laboratory model for evaluating the acute effects of electronic “cigarettes”: nicotine delivery profile and cardiovascular and subjective effects. Cancer Epidemiology Biomarkers &amp; Prevention, 2010. 19(8): p. 1945-1953.</t>
  </si>
  <si>
    <t>Vansickel, AR et al. (2012)</t>
  </si>
  <si>
    <t>Vansickel, A.R., M.F. Weaver, and T. Eissenberg, Clinical laboratory assessment of the abuse liability of an electronic cigarette. Addiction, 2012. 107(8): p. 1493-1500.</t>
  </si>
  <si>
    <t>Spindle, TR et al. (2014)</t>
  </si>
  <si>
    <t>Spindle, T.R., et al., Preliminary results of an examination of electronic cigarette user puff topography: the effect of a mouthpiece-based topography measurement device on plasma nicotine and subjective effects. Nicotine &amp; Tobacco Research, 2014: p. ntu186.</t>
  </si>
  <si>
    <t>Vansickel, AR and Eissenberg, T (2013)</t>
  </si>
  <si>
    <t>Vansickel, A.R. and T. Eissenberg, Electronic cigarettes: effective nicotine delivery after acute administration. Nicotine &amp; Tobacco Research, 2013. 15(1): p. 267-270.</t>
  </si>
  <si>
    <t>Electronic cigarettes: Effective nicotine delivery after acute administration</t>
  </si>
  <si>
    <t>Vansickel A.</t>
  </si>
  <si>
    <t>10.1093/ntr/ntr316</t>
  </si>
  <si>
    <t>SCOPUS_ID:84863776135</t>
  </si>
  <si>
    <t>Farsalinos, KE et al. (2014b)</t>
  </si>
  <si>
    <t>Farsalinos, K.E., et al., Nicotine absorption from electronic cigarette use: comparison between first and new-generation devices. Scientific reports, 2014. 4.</t>
  </si>
  <si>
    <t>Oncken, CA et al. (2015)</t>
  </si>
  <si>
    <t>Oncken, C.A., et al., Nicotine Concentrations With Electronic Cigarette Use: Effects of Sex and Flavor. Nicotine &amp; Tobacco Research, 2015. 17(4): p. 473-478.</t>
  </si>
  <si>
    <t>Choi, JH et al. (2003)</t>
  </si>
  <si>
    <t>Choi, J.H., et al., Pharmacokinetics of a nicotine polacrilex lozenge. Nicotine &amp; Tobacco Research, 2003. 5(5): p. 635-644.</t>
  </si>
  <si>
    <t>Farsalinos, KE et al. (2013b)</t>
  </si>
  <si>
    <t>Farsalinos, K.E., et al., Evaluating nicotine levels selection and patterns of electronic cigarette use in a group of “vapers” who had achieved complete substitution of smoking. Substance abuse: research and treatment, 2013. 7: p. 139.</t>
  </si>
  <si>
    <t>Douptcheva, N et al. (2013)</t>
  </si>
  <si>
    <t>Douptcheva, N., et al., Use of electronic cigarettes among young Swiss men. Journal of epidemiology and community health, 2013: p. jech-2013-203152.</t>
  </si>
  <si>
    <t>Less burn, more fat: Electronic cigarettes and pulmonary lipid homeostasis</t>
  </si>
  <si>
    <t>Singanayagam A.</t>
  </si>
  <si>
    <t>Journal of Clinical Investigation</t>
  </si>
  <si>
    <t>10.1172/JCI131336</t>
  </si>
  <si>
    <t>SCOPUS_ID:85072791751</t>
  </si>
  <si>
    <t>Johnston, LD et al. (2011)</t>
  </si>
  <si>
    <t>Johnston, L.D., et al., Monitoring the Future National Survey Results on Drug Use, 1975-2010. Volume I, Secondary School Students. Institute for Social Research, 2011.</t>
  </si>
  <si>
    <t>Identification of potential indoor air pollutants in schools</t>
  </si>
  <si>
    <t>Becerra J.</t>
  </si>
  <si>
    <t>Journal of Cleaner Production</t>
  </si>
  <si>
    <t>10.1016/j.jclepro.2019.118420</t>
  </si>
  <si>
    <t>SCOPUS_ID:85072584808</t>
  </si>
  <si>
    <t>Yan, XS and D'Ruiz, C (2015)</t>
  </si>
  <si>
    <t>Yan, X.S. and C. D’Ruiz, Effects of using electronic cigarettes on nicotine delivery and cardiovascular function in comparison with regular cigarettes. Regulatory Toxicology and Pharmacology, 2015. 71(1): p. 24-34.</t>
  </si>
  <si>
    <t>Jensen, RP et al. (2015)</t>
  </si>
  <si>
    <t>Jensen, R.P., et al., Hidden Formaldehyde in E-Cigarette Aerosols. New England Journal of Medicine, 2015. 372(4): p. 392-394.</t>
  </si>
  <si>
    <t>Torjesen, I (2014)</t>
  </si>
  <si>
    <t>Torjesen, I., E-cigarette vapour could damage health of non-smokers. BMJ, 2014. 349: p. g6882.</t>
  </si>
  <si>
    <t>E-cigarette vapour could damage health of non-smokers</t>
  </si>
  <si>
    <t>Torjesen I.</t>
  </si>
  <si>
    <t>10.1136/bmj.g6882</t>
  </si>
  <si>
    <t>SCOPUS_ID:84911908091</t>
  </si>
  <si>
    <t>Farsalinos, KE et al. (2013c)</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</si>
  <si>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</si>
  <si>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KE (2015)</t>
  </si>
  <si>
    <t>Farsalinos, C., E-cigarette aerosols generates high levels of formaldehyde only in 'dry puff' conditions. Addiction, (in press).</t>
  </si>
  <si>
    <t>McRobbie, H et al. (2014b)</t>
  </si>
  <si>
    <t>McRobbie, H., et al., Effects of the use of electronic cigarettes with and without concurrent smoking on acrolein delivery. 2014: London.</t>
  </si>
  <si>
    <t>McCauley, L et al. (2012)</t>
  </si>
  <si>
    <t>McCauley, L., C. Markin, and D. Hosmer, An unexpected consequence of electronic cigarette use. CHEST Journal, 2012. 141(4): p. 1110-1113.</t>
  </si>
  <si>
    <t>Polosa, R et al. (2014b)</t>
  </si>
  <si>
    <t>Polosa, R., et al., Effect of smoking abstinence and reduction in asthmatic smokers switching to electronic cigarettes: evidence for harm reversal. Int J Environ Res Public Health, 2014. 11(5): p. 4965-4977.</t>
  </si>
  <si>
    <t>West, R et al. (2014b)</t>
  </si>
  <si>
    <t>West, R., et al., Electronic cigarettes: what we know so far. Briefing report to UK All-Party Parliamentary Group on Pharmacy. 2014.</t>
  </si>
  <si>
    <t>National Poisons Information Service (2014)</t>
  </si>
  <si>
    <t>National Poisons Information Service: Report 2013/14. 2014: Public Health England.</t>
  </si>
  <si>
    <t>Poisoning in Israel: Annual report of the Israel poison information center, 2017</t>
  </si>
  <si>
    <t>Bentur Y.</t>
  </si>
  <si>
    <t>Israel Medical Association Journal</t>
  </si>
  <si>
    <t>SCOPUS_ID:85063712953</t>
  </si>
  <si>
    <t>Ordonez, JE et al. (2015)</t>
  </si>
  <si>
    <t>Ordonez, J.E., K.C. Kleinschmidt, and M.B. Forrester, Electronic cigarette exposures reported to Texas poison centers. Nicotine Tob Res, 2015. 17(2): p. 209-11.</t>
  </si>
  <si>
    <t>Fire and Rescue (2014)</t>
  </si>
  <si>
    <t>Fire and Rescue: Operational Statistics Bulletin for England 2013-2014. 2014: Department for Communities and Local Government.</t>
  </si>
  <si>
    <t>Fire Statistics (2015)</t>
  </si>
  <si>
    <t>Fire Statistics: Great Britain April 2013 to March 2014. 2015: Department for Communities and Local Government.</t>
  </si>
  <si>
    <t>Gravely, S et al. (2014)</t>
  </si>
  <si>
    <t>Gravely, S., et al., Awareness, trial, and current use of electronic cigarettes in 10 countries: Findings from the ITC project. Int J Environ Res Public Health, 2014. 11(11): p. 11691-704.</t>
  </si>
  <si>
    <t>Awareness, trial, and current use of electronic cigarettes in 10 countries: Findings from the itc project (int. j. environ. res. public health, (2014), 11, (11691–11704), 10.3390/ijerph120504631)</t>
  </si>
  <si>
    <t>International Journal of Environmental Research and Public Health</t>
  </si>
  <si>
    <t>10.3390/ijerph120504631</t>
  </si>
  <si>
    <t>SCOPUS_ID:84929376699</t>
  </si>
  <si>
    <t>Vardavas, CI et al. (2015)</t>
  </si>
  <si>
    <t>Vardavas, C.I., F.T. Filippidis, and I.T. Agaku, Determinants and prevalence of e-cigarette use throughout the European Union: a secondary analysis of 26 566 youth and adults from 27 Countries. Tob Control, 2014.</t>
  </si>
  <si>
    <t>Palipudi, KM et al. (2015)</t>
  </si>
  <si>
    <t>Palipudi, K.M., et al., Awareness and Current Use of Electronic Cigarettes in Indonesia, Malaysia, Qatar, and Greece: Findings from 2011-2013 Global Adult Tobacco Surveys. Nicotine &amp; Tobacco Research, 2015: p.  ntv081.</t>
  </si>
  <si>
    <t>Collaco, JM et al. (2014)</t>
  </si>
  <si>
    <t>Collaco, J.M., M.B. Drummond, and S.A. McGrath-Morrow, Electronic Cigarette Use and Exposure in the Pediatric Population. JAMA pediatrics, 2014.</t>
  </si>
  <si>
    <t>Arrazola, RA et al. (2015)</t>
  </si>
  <si>
    <t>Arrazola, R.A., et al., Tobacco use among middle and high school students—United States, 2011-2014. MMWR Morb Mortal Wkly Rep, 2015. 64: p. 381-5.</t>
  </si>
  <si>
    <t>Farsalinos, KE and Polosa, R (2014)</t>
  </si>
  <si>
    <t>Farsalinos, K. and R. Polosa, Youth tobacco use and electronic cigarettes. JAMA pediatrics, 2014. 168(8): p. 775.</t>
  </si>
  <si>
    <t>McNeill, A et al. (2014)</t>
  </si>
  <si>
    <t>McNeill, A., et al., A critique of a World Health Organization‐commissioned report and associated paper on electronic cigarettes. Addiction, 2014. 109(12): p. 2128-2134.</t>
  </si>
  <si>
    <t>Electronic cigarettes and thirdhand tobacco smoke: Two emerging health care challenges for the primary care provider</t>
  </si>
  <si>
    <t>Kuschner W.</t>
  </si>
  <si>
    <t>International Journal of General Medicine</t>
  </si>
  <si>
    <t>10.2147/IJGM.S16908</t>
  </si>
  <si>
    <t>SCOPUS_ID:84897366888</t>
  </si>
  <si>
    <t>Niaura, RS et al. (2014)</t>
  </si>
  <si>
    <t>Niaura, R.S., T.J. Glynn, and D.B. Abrams, Youth experimentation with e-cigarettes: another interpretation of the data. JAMA, 2014. 312(6): p. 641-642.</t>
  </si>
  <si>
    <t>Houezec, J (2014)</t>
  </si>
  <si>
    <t>Houezec, J., According to a new survey, youth smoking decreased during the last 4 years while e-cig used increased. 2014.</t>
  </si>
  <si>
    <t>Bunnell, RE et al. (2014)</t>
  </si>
  <si>
    <t>Bunnell, R.E., et al., Intentions to smoke cigarettes among never-smoking US middle and high school electronic cigarette users, National Youth Tobacco Survey, 2011-2013. Nicotine &amp; Tobacco Research, 2014: p. ntu166.</t>
  </si>
  <si>
    <t>Camenga, DR et al. (2014a)</t>
  </si>
  <si>
    <t>Camenga, D.R., et al., Trends in use of electronic nicotine delivery systems by adolescents. Addictive behaviors, 2014. 39(1): p. 338-340.</t>
  </si>
  <si>
    <t>Camenga, DR et al. (2014b)</t>
  </si>
  <si>
    <t>Camenga, D.R., et al., Alternate tobacco product and drug use among adolescents who use electronic cigarettes, cigarettes only, and never smokers. Journal of Adolescent Health, 2014. 55(4): p. 588-591.</t>
  </si>
  <si>
    <t>Czoli, CD et al. (2014)</t>
  </si>
  <si>
    <t>Czoli, C.D., D. Hammond, and C.M. White, Electronic cigarettes in Canada: Prevalence of use and perceptions among youth and young adults. Can J Public Health, 2014. 105(2): p. e97-e102.</t>
  </si>
  <si>
    <t>Electronic cigarettes in Canada: Prevalence of use and perceptions among youth and young adults</t>
  </si>
  <si>
    <t>Czoli C.</t>
  </si>
  <si>
    <t>Canadian Journal of Public Health</t>
  </si>
  <si>
    <t>SCOPUS_ID:84901682934</t>
  </si>
  <si>
    <t>Dautzenberg, B et al. (2013)</t>
  </si>
  <si>
    <t>Dautzenberg, B., et al., E-Cigarette: a new tobacco product for schoolchildren in Paris. Open Journal of Respiratory Diseases, 2013. 3(01): p. 21.</t>
  </si>
  <si>
    <t>Goniewicz, ML et al. (2014c)</t>
  </si>
  <si>
    <t>Goniewicz, M.L., et al., Rise in electronic cigarette use among adolescents in Poland. Journal of Adolescent Health, 2014. 55(5): p. 713-715.</t>
  </si>
  <si>
    <t>Hamilton, HA et al. (2014)</t>
  </si>
  <si>
    <t>Hamilton, H.A., et al., Ever use of nicotine and non-nicotine electronic cigarettes among high school students in Ontario, Canada. Nicotine &amp; Tobacco Research, 2014: p. ntu234.</t>
  </si>
  <si>
    <t>Krishnan-Sarin, S et al. (2014)</t>
  </si>
  <si>
    <t>Krishnan-Sarin, S., et al., E-cigarette Use among High School and Middle School Adolescents in Connecticut. Nicotine &amp; Tobacco Research, 2014: p. ntu243.</t>
  </si>
  <si>
    <t>Ramo, DE et al. (2015)</t>
  </si>
  <si>
    <t>Ramo, D.E., K.C. Young-Wolff, and J.J. Prochaska, Prevalence and correlates of electronic-cigarette use in young adults: Findings from three studies over five years. Addictive behaviors, 2015. 41: p. 142-147.</t>
  </si>
  <si>
    <t>Rural-urban differences e-cigarette ever use, the perception of harm, and e-cigarette information seeking behaviors among U.S. adults in a nationally representative study</t>
  </si>
  <si>
    <t>Lewis-Thames M.</t>
  </si>
  <si>
    <t>Preventive Medicine</t>
  </si>
  <si>
    <t>10.1016/j.ypmed.2019.105898</t>
  </si>
  <si>
    <t>SCOPUS_ID:85075795790</t>
  </si>
  <si>
    <t>Wills, TA et al. (2015)</t>
  </si>
  <si>
    <t>Wills, T.A., et al., Risk factors for exclusive e-cigarette use and dual e-cigarette use and tobacco use in adolescents. Pediatrics, 2015. 135(1): p. e43-e51.</t>
  </si>
  <si>
    <t>Concurrent use of cigarettes and smokeless tobacco among US males and females</t>
  </si>
  <si>
    <t>Mushtaq N.</t>
  </si>
  <si>
    <t>Journal of Environmental and Public Health</t>
  </si>
  <si>
    <t>10.1155/2012/984561</t>
  </si>
  <si>
    <t>SCOPUS_ID:84862279165</t>
  </si>
  <si>
    <t>Camenga, DR et al. (2015)</t>
  </si>
  <si>
    <t>Camenga, D.R., et al., Adolescents’ and young adults’ perceptions of electronic cigarettes for smoking cessation: A focus group study. Nicotine &amp; Tobacco Research, 2015: p. ntv020.</t>
  </si>
  <si>
    <t>Patterns of alternative tobacco product use among youth experiencing homelessness</t>
  </si>
  <si>
    <t>Golinelli D.</t>
  </si>
  <si>
    <t>10.1016/j.addbeh.2019.106088</t>
  </si>
  <si>
    <t>SCOPUS_ID:85070860816</t>
  </si>
  <si>
    <t>Lippert, AM (2014)</t>
  </si>
  <si>
    <t>Lippert, A.M., Do Adolescent Smokers Use E-Cigarettes to Help Them Quit? The Sociodemographic Correlates and Cessation Motivations of US Adolescent E-Cigarette Use. American Journal of Health Promotion, 2014.</t>
  </si>
  <si>
    <t>Meier, EM et al. (2015)</t>
  </si>
  <si>
    <t>Meier, E.M., et al., Which Nicotine Products Are Gateways to Regular Use?: First-Tried Tobacco and Current Use in College Students. Am J Prev Med, 2015. 48(1): p. S86-S93.</t>
  </si>
  <si>
    <t>Coleman, BN et al. (2014)</t>
  </si>
  <si>
    <t>Coleman, B.N., et al., Association between electronic cigarette use and openness to cigarette smoking among US young adults. Nicotine &amp; Tobacco Research, 2014: p. ntu211.</t>
  </si>
  <si>
    <t>Association between electronic cigarette use and openness to cigarette smoking among US young adults</t>
  </si>
  <si>
    <t>Coleman B.</t>
  </si>
  <si>
    <t>10.1093/ntr/ntu211</t>
  </si>
  <si>
    <t>SCOPUS_ID:84922433433</t>
  </si>
  <si>
    <t>Lobb, B (2015)</t>
  </si>
  <si>
    <t>Lobb, B., Vaping: Towards a regulatory framework for e-cigarettes: Report of the standing committee on health. 2015.</t>
  </si>
  <si>
    <t>Action on Smoking and Health (2015b)</t>
  </si>
  <si>
    <t>ASH: The Local Cost of Tobacco – ASH Ready Reckoner Dec 2015 Update</t>
  </si>
  <si>
    <t>Action on Smoking and Health (2016)</t>
  </si>
  <si>
    <t>Use of electronic cigarettes (vapourisers) among adults in Great Britain, ASH, May 2016</t>
  </si>
  <si>
    <t>Action on Smoking and Health and Chartered Institure of Enviromental Health (2015)</t>
  </si>
  <si>
    <t>ASH/CIEH: Will you permit or prohibit electronic cigarette use on your premises? Five questions to ask before you decide, October 2015</t>
  </si>
  <si>
    <t>West, R (2005)</t>
  </si>
  <si>
    <t>Assessing smoking cessation performance in NHS Stop Smoking Services: The Russell Standard (Clinical), Robert West, Cancer Research UK and University College London, April 2005</t>
  </si>
  <si>
    <t>Health Act (2006)</t>
  </si>
  <si>
    <t>Health Act 2006</t>
  </si>
  <si>
    <t>Health and Social Care Information Centre (2015a)</t>
  </si>
  <si>
    <t>Health and Social Care Information Centre. Statistics on NHS Stop Smoking Services in England - April 2014 to March 2015</t>
  </si>
  <si>
    <t>Prevalence of cardiovascular autonomic neuropathy and gastroparesis symptoms among patients with type 2 diabetes who attend a primary health care center</t>
  </si>
  <si>
    <t>AlOlaiwi L.</t>
  </si>
  <si>
    <t>10.1371/journal.pone.0209500</t>
  </si>
  <si>
    <t>SCOPUS_ID:85058911467</t>
  </si>
  <si>
    <t>Department of Health (2017)</t>
  </si>
  <si>
    <t>Department of Health. Towards a Smokefree Generation. A Tobacco Control Plan for England. London: DoH; 2017 July.</t>
  </si>
  <si>
    <t>Bauld, L et al. (2017)</t>
  </si>
  <si>
    <t>Bauld L, MacKintosh AM, Eastwood B, Ford A, Moore G, Dockrell M, et al. Young people’s use of e-cigarettes across the United Kingdom: Findings from five surveys 2015–2017. Int J Env Res Pub He. 2017;14(9):973.</t>
  </si>
  <si>
    <t>Eastwood, B et al. (2017)</t>
  </si>
  <si>
    <t>Eastwood B, East K, Brose LS, Dockrell MJ, Arnott D, Cheeseman H, et al. Electronic cigarette use in young people in Great Britain 2015-2016. Public Health. 2017;149:45-8.</t>
  </si>
  <si>
    <t>Electronic cigarette use in young people in Great Britain 2015–2016</t>
  </si>
  <si>
    <t>Eastwood B.</t>
  </si>
  <si>
    <t>Public Health</t>
  </si>
  <si>
    <t>10.1016/j.puhe.2017.03.019</t>
  </si>
  <si>
    <t>SCOPUS_ID:85019350930</t>
  </si>
  <si>
    <t>de Lacy, E et al. (2017)</t>
  </si>
  <si>
    <t>de Lacy E, Fletcher A, Hewitt G, Murphy S, Moore G. Cross-sectional study examining the prevalence, correlates and sequencing of electronic cigarette and tobacco use among 11–16-year olds in schools in Wales. BMJ Open. 2017;7(2):e012784.</t>
  </si>
  <si>
    <t>Scottish Government (2015)</t>
  </si>
  <si>
    <t>Scottish Government. Scottish Schools Adolescent Lifestyle and Substance Use Survey (SALSUS): Technical report. Edinburgh: The Scottish Government; 2015.</t>
  </si>
  <si>
    <t>The Scottish adolescent e-cigarette user: profiling from the Scottish Schools Adolescent Lifestyle and Substance Use Survey (SALSUS)</t>
  </si>
  <si>
    <t>Kaufmann N.</t>
  </si>
  <si>
    <t>10.1016/j.puhe.2017.02.004</t>
  </si>
  <si>
    <t>SCOPUS_ID:85015658593</t>
  </si>
  <si>
    <t>NHS Digital (2017b)</t>
  </si>
  <si>
    <t>NHS Digital. Smoking, drinking and drug use among young people: England 2016. London: NHS Digital &amp; National Statistics; 2017.</t>
  </si>
  <si>
    <t>Brose, LS et al. (2017a)</t>
  </si>
  <si>
    <t>Brose LS, McNeill A, Arnott D, Cheeseman H. Restrictions on the use of e-cigarettes in public and private places—current practice and support among adults in Great Britain. Eur J Public Health. 2017;27(4):729-36.</t>
  </si>
  <si>
    <t>Restrictions on the use of e-cigarettes in public and private places-current practice and support among adults in Great Britain</t>
  </si>
  <si>
    <t>Brose L.</t>
  </si>
  <si>
    <t>European Journal of Public Health</t>
  </si>
  <si>
    <t>10.1093/eurpub/ckw268</t>
  </si>
  <si>
    <t>SCOPUS_ID:85026478475</t>
  </si>
  <si>
    <t>Dockrell, M et al. (2013)</t>
  </si>
  <si>
    <t>Dockrell M, Morrison R, Bauld L, McNeill A. E-cigarettes: prevalence and attitudes in Great Britain. Nicotine Tob Res. 2013;15(10):1737-44.</t>
  </si>
  <si>
    <t>Simonavicius, E et al. (2017)</t>
  </si>
  <si>
    <t>Simonavicius E, McNeill A, Arnott D, Brose LS. What factors are associated with current smokers using or stopping e-cigarette use? Drug Alcohol Depend. 2017;173:139-43.</t>
  </si>
  <si>
    <t>Dollerup, J et al. (2017)</t>
  </si>
  <si>
    <t>Dollerup J, Vestbo J, Murray-Thomas T, Kaplan A, Martin RJ, Pizzichini E, et al. Cardiovascular risks in smokers treated with nicotine replacement therapy: a historical cohort study. Clin Epidemiol. 2017;9:231-43.</t>
  </si>
  <si>
    <t>Brose, LS et al. (2017b)</t>
  </si>
  <si>
    <t>Brose LS, Partos TR, Hitchman SC, McNeill A. Support for e-cigarette policies: a survey of smokers and ex-smokers in Great Britain. Tob Control. 2017;26(e1):e7-e15.</t>
  </si>
  <si>
    <t>Brown, J et al. (2014b)</t>
  </si>
  <si>
    <t>Brown J, West R, Beard E, Michie S, Shahab L, McNeill A. Prevalence and characteristics of e-cigarette users in Great Britain: findings from a general population survey of smokers. Addict Behav. 2014;39(6):1120-5.</t>
  </si>
  <si>
    <t>National Poisons Information Service (2017)</t>
  </si>
  <si>
    <t>Gordon L, Jackson G, Eddleston M, Sandilands E. National Poisons Information Service: Report 2015/2016. London: National Poisons Information Service; 2017.</t>
  </si>
  <si>
    <t>UK Government (2005)</t>
  </si>
  <si>
    <t>UK Government. The General Product Safety Regulations. London; 2005 1st October 2005.</t>
  </si>
  <si>
    <t>UK Government (2015)</t>
  </si>
  <si>
    <t>UK Government. The Nicotine Inhaling Products (Age of Sale and Proxy Purchasing) Regulations 2015 (Draft legislation). London; 2015.</t>
  </si>
  <si>
    <t>UK Government (2016a)</t>
  </si>
  <si>
    <t>UK Government. The Tobacco and Related Products Regulations 2016. London; 2016.</t>
  </si>
  <si>
    <t>Identification and characterisation of a novel FT orthologous gene in London plane with a distinct expression response to environmental stimuli compared to PaFT</t>
  </si>
  <si>
    <t>Cai F.</t>
  </si>
  <si>
    <t>Plant Biology</t>
  </si>
  <si>
    <t>10.1111/plb.13019</t>
  </si>
  <si>
    <t>SCOPUS_ID:85073183276</t>
  </si>
  <si>
    <t>Court of Justice of the European Union (2016)</t>
  </si>
  <si>
    <t>Court of Justice of the European Union. The new EU directive on tobacco products is valid. Luxembourg: CURIA; 2016.</t>
  </si>
  <si>
    <t>Medicines and Healthcare Products Regulatory Agency (2016a)</t>
  </si>
  <si>
    <t>Medicines &amp; Healthcare products Regulatory Agency. E-cigarette working group discussion paper on submission of notifications under article 20 of directive 2014/40/EU: Chapter 2 – Product type. London: MHRA; 2016.</t>
  </si>
  <si>
    <t>UK Government (2016b)</t>
  </si>
  <si>
    <t>UK Government. The Electronic Cigarettes etc (Fees) Regulations 2016. No 521. Consumer protection. Fees and charges. London; 2016.</t>
  </si>
  <si>
    <t>Phillips, T (2017)</t>
  </si>
  <si>
    <t>Phillips T. Industry post-regulation. The E-Cigarette Summit: Science, Regulation &amp; Public Health - 2017, London..</t>
  </si>
  <si>
    <t>Medicines and Healthcare Products Regulatory Agency (2016b)</t>
  </si>
  <si>
    <t>Medicines &amp; Healthcare products Regulatory Agency. UK Government interpretation of the requirements for labelling e-liquids. London: MHRA; 2016.</t>
  </si>
  <si>
    <t>Committee of Advertising Practice (2017a)</t>
  </si>
  <si>
    <t>Committee of Advertising Practice. Electronic cigarette advertising prohibitions. Advertising Guidance (Non-broadcast and broadcast). London: CAP; 2017.</t>
  </si>
  <si>
    <t>Committee of Advertising Practice (2016)</t>
  </si>
  <si>
    <t>Committee of Advertising Practice. Code 22 Electronic cigarettes. London: CAP; 2016.</t>
  </si>
  <si>
    <t>Committee of Advertising Practice (2017b)</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</si>
  <si>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</si>
  <si>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and Healthcare Products Regulatory Agency (2017a)</t>
  </si>
  <si>
    <t>Medicines &amp; Healthcare products Regulatory Agency. Advice for retailers. London: MHRA; 2017.</t>
  </si>
  <si>
    <t>Endoscope decontamination: Making the guidance work in practice</t>
  </si>
  <si>
    <t>Chapman W.</t>
  </si>
  <si>
    <t>Gastrointestinal Nursing</t>
  </si>
  <si>
    <t>10.12968/gasn.2019.17.6.28</t>
  </si>
  <si>
    <t>SCOPUS_ID:85069519835</t>
  </si>
  <si>
    <t>National Audit Office (2016)</t>
  </si>
  <si>
    <t>National Audit Office. Protecting consumers from scams, unfair trading and unsafe goods. London: Department for Business, Energy &amp; Industrial Strategy; 2016.</t>
  </si>
  <si>
    <t>Medicines and Healthcare Products Regulatory Agency (2015)</t>
  </si>
  <si>
    <t>Medicines &amp; Healthcare products Regulatory Agency. e-Voke 10mg Electronic Inhaler PL 42601/0003 e-Voke 15mg Electronic Inhaler PL 42601/0004. London: MHRA; 2015.</t>
  </si>
  <si>
    <t>Association Francaise de Normalisation (2015)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</si>
  <si>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</si>
  <si>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and Healthcare Products Regulatory Agency (2010a)</t>
  </si>
  <si>
    <t>Medicines &amp; Healthcare products Regulatory Agency. Drug Safety Update Feb 2010. London: MHRA; 2010.</t>
  </si>
  <si>
    <t>British Medical Association (2017)</t>
  </si>
  <si>
    <t>British Medical Association. E-cigarettes: Balancing risks and opportunities. London: BMA; 2017.</t>
  </si>
  <si>
    <t>NHS Health Scotland (2017)</t>
  </si>
  <si>
    <t>NHS Health Scotland. Consensus statement on e-cigarettes. www.healthscotland.scot: NHS Health Scotland; 2017.</t>
  </si>
  <si>
    <t>Public Health England (2016b)</t>
  </si>
  <si>
    <t>Public Health England. Report of PHE stakeholder 'conversation' on use of e-cigarettes in enclosed public places and workplaces. London: PHE; Use of e-cigarettes in public places and workplaces: Advice to inform evidence-based policy making. London: PHE; 2016.2016.</t>
  </si>
  <si>
    <t>Medicines and Healthcare Products Regulatory Agency (2017b)</t>
  </si>
  <si>
    <t>Medicines &amp; Healthcare products Regulatory Agency. Mock examples of when a product is an investigational product and when a clinical trial authorisation is required. London: MHRA; 2017.</t>
  </si>
  <si>
    <t>HM Treasury (2017)</t>
  </si>
  <si>
    <t>HM Treasury. Tax treatment of heated tobacco products. London: UK Government; 2017.</t>
  </si>
  <si>
    <t>Heated tobacco products and combusted cigarettes: Comparing global prices and taxes</t>
  </si>
  <si>
    <t>Liber A.</t>
  </si>
  <si>
    <t>10.1136/tobaccocontrol-2018-054602</t>
  </si>
  <si>
    <t>SCOPUS_ID:85056087805</t>
  </si>
  <si>
    <t>World Health Organization (2016)</t>
  </si>
  <si>
    <t>World Health Organization, editor Electronic nicotine delivery systems and electronic non-nicotine delivery systems (ENDS/ENNDS): FCTC/COP/7/11. Conference of the Parties to the WHO Framework Convention on Tobacco Control; 2016 August Delhi, India: FCTC.</t>
  </si>
  <si>
    <t>Russell, MA (1971)</t>
  </si>
  <si>
    <t>Russell MAH. Cigarette smoking: natural history of a dependence disorder. Br J Med Psychol 1971;44:1.</t>
  </si>
  <si>
    <t>Russell, MA (1976)</t>
  </si>
  <si>
    <t>Russell MAH. Low-tar medium-nicotine cigarettes: a new approach to safer smoking. BMJ Brit Med J. 1976;1:1430-3.</t>
  </si>
  <si>
    <t>Heather, N et al. (2017)</t>
  </si>
  <si>
    <t>Heather N, Best D, Kawalek A, Field M, Lewis M, Rotgers F, et al. Challenging the brain disease model of addiction: European launch of the addiction theory network. Addict Res Theory. 2017:1-7.</t>
  </si>
  <si>
    <t>Challenging the brain disease model of addiction: European launch of the addiction theory network</t>
  </si>
  <si>
    <t>Heather N.</t>
  </si>
  <si>
    <t>Addiction Research and Theory</t>
  </si>
  <si>
    <t>10.1080/16066359.2017.1399659</t>
  </si>
  <si>
    <t>SCOPUS_ID:85033696083</t>
  </si>
  <si>
    <t>The Royal College of Physicians (2000)</t>
  </si>
  <si>
    <t>Royal College of Physicians. Nicotine addiction in Britain. A report by the tobacco advisory group of the Royal College of Physicians. London, RCP. 2000.</t>
  </si>
  <si>
    <t>European Union policy on smokeless tobacco: A statement in favour of evidence based regulation for public health</t>
  </si>
  <si>
    <t>Bates C.</t>
  </si>
  <si>
    <t>10.1136/tc.12.4.360</t>
  </si>
  <si>
    <t>SCOPUS_ID:7544232788</t>
  </si>
  <si>
    <t>Russell, MA and Feyerabend, C (1978)</t>
  </si>
  <si>
    <t>Russell MAH, Feyerabend C. Cigarette smoking: a dependence on high nicotine boli. Drug Metab Rev. 1978;8:29–57.</t>
  </si>
  <si>
    <t>Benowitz, NL and Burbank, AD (2016)</t>
  </si>
  <si>
    <t>Benowitz NL, Burbank A. Cardiovascular toxicity of nicotine: Implications for electronic cigarette use. Trends Cardiovasc Med. 2016;26(6):515-23.</t>
  </si>
  <si>
    <t>Glasser, AM et al. (2017)</t>
  </si>
  <si>
    <t>Glasser AM, Collins L, Pearson JL, Abudayyeh H, Niaura RS, Abrams DB, et al. Overview of electronic nicotine delivery systems: A systematic review. Am J Prev Med. 2017;52(2):e33-e66.</t>
  </si>
  <si>
    <t>Hajek, P et al. (2017)</t>
  </si>
  <si>
    <t>Hajek P, Przulj D, Phillips A, Anderson R, McRobbie H. Nicotine delivery to users from cigarettes and from different types of e-cigarettes. Psychopharmacology. 2017;234(5):773-9.</t>
  </si>
  <si>
    <t>Initial ratings of different types of e-cigarettes and relationships between product appeal and nicotine delivery</t>
  </si>
  <si>
    <t>Hajek P.</t>
  </si>
  <si>
    <t>Psychopharmacology</t>
  </si>
  <si>
    <t>10.1007/s00213-017-4826-z</t>
  </si>
  <si>
    <t>SCOPUS_ID:85040081048</t>
  </si>
  <si>
    <t>Farsalinos, KE et al. (2015b)</t>
  </si>
  <si>
    <t>Farsalinos KE, Spyrou A, Stefopoulos C, Tsimopoulou K, Kourkoveli P, Tsiapras D, et al. Nicotine absorption from electronic cigarette use: comparison between experienced consumers (vapers) and naive users (smokers). Sci Rep. 2015;5:11269.</t>
  </si>
  <si>
    <t>Wagener, TL et al. (2017)</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</si>
  <si>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</si>
  <si>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Ramôa, CP et al. (2016)</t>
  </si>
  <si>
    <t>Ramoa CP, Hiler MM, Spindle TR, Lopez AA, Karaoghlanian N, Lipato T, et al. Electronic cigarette nicotine delivery can exceed that of combustible cigarettes: a preliminary report. Tob Control 2016;Apr 25((e1)):e6-9.</t>
  </si>
  <si>
    <t>St Helen, G et al. (2016b)</t>
  </si>
  <si>
    <t>St Helen G, Ross K, Dempsey DA, Havel CM, Jacob Pr, Benowitz N. Nicotine delivery and vaping behaviour during ad libitum e-cigarette access. Tob Regl Sci. 2016;2((4)):363-76.</t>
  </si>
  <si>
    <t>Rostron, BL et al. (2016)</t>
  </si>
  <si>
    <t>Rostron BL SM, Ambrose BK. Dependence symptoms and cessation intentions among US adult daily cigarette, cigar, and e-cigarette users, 2012-2013. BMC Public Health. 2016;16(1):814.</t>
  </si>
  <si>
    <t>Liu, G et al. (2017)</t>
  </si>
  <si>
    <t>Liu G, Wasserman E, Kong L, Foulds J. A comparison of nicotine dependence among exclusive E-cigarette and cigarette users in the PATH study. Prev Med. 2017;17:30122-301226</t>
  </si>
  <si>
    <t>Etter, JF and Eissenberg, T (2015)</t>
  </si>
  <si>
    <t>Etter J, Eissenberg T. Dependence levels in users of electronic cigarettes, nicotine gums and tobacco cigarettes. Drug Alcohol Depen. 2015;147:68-75.</t>
  </si>
  <si>
    <t>Strong, DR et al. (2017)</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</si>
  <si>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</si>
  <si>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Dawkins, L et al. (2016)</t>
  </si>
  <si>
    <t>Dawkins LE, Kimber CF, Doig M, Feyerabend C, Corcoran O. Self-titration by experienced e-cigarette users: blood nicotine delivery and subjective effects. Psychopharmacology. 2016;233:2933–41.</t>
  </si>
  <si>
    <t>Self-titration by experienced e-cigarette users: blood nicotine delivery and subjective effects</t>
  </si>
  <si>
    <t>Dawkins L.</t>
  </si>
  <si>
    <t>10.1007/s00213-016-4338-2</t>
  </si>
  <si>
    <t>SCOPUS_ID:84970965488</t>
  </si>
  <si>
    <t>Jakes, S (2017)</t>
  </si>
  <si>
    <t>Jakes S. Keynote: Five E-Cigarette Summits on – what are we still fighting about? The E-Cigarette Summit: Science, Regulation &amp; Public Health - 2017, London.</t>
  </si>
  <si>
    <t>St Helen, G et al. (2017)</t>
  </si>
  <si>
    <t>St Helen G, Dempsey DA, Havel CM, Jacob P, Benowitz NL. Impact of e-liquid flavors on nicotine intake and pharmacology of e-cigarettes. Drug Alcohol Depend. 2017;178:391-8.</t>
  </si>
  <si>
    <t>Russell MA (1978)</t>
  </si>
  <si>
    <t>Russell MAH. Smoking addiction: some implications for cessation. In: Schwartz J. L., editor. International Conference on Smoking Cessation. New York. 1978: pp. 205–25.</t>
  </si>
  <si>
    <t>Farrimond, H (2017)</t>
  </si>
  <si>
    <t>Farrimond H. A typology of vaping: identifying differing beliefs, motivations for use, identify and political interest among e-cigarette users. Int J Drug Policy. 2017;48:81-90.</t>
  </si>
  <si>
    <t>Murray, RP et al. (2009)</t>
  </si>
  <si>
    <t>Murray RP, Connett JE, Zapawa LM. Does nicotine replacement therapy cause cancer? Evidence from the Lung Health Study. Nicotine Tob Res. 2009;11(9):1076-82.</t>
  </si>
  <si>
    <t>Gakidou, E et al. (2016)</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</si>
  <si>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</si>
  <si>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Global, regional, and national comparative risk assessment of 84 behavioural, environmental and occupational, and metabolic risks or clusters of risks, 1990-2016: A systematic analysis for the Global Burden of Disease Study 2016</t>
  </si>
  <si>
    <t>Gakidou E.</t>
  </si>
  <si>
    <t>10.1016/S0140-6736(17)32366-8</t>
  </si>
  <si>
    <t>SCOPUS_ID:85031722400</t>
  </si>
  <si>
    <t>Garcia-Arcos, I et al. (2016)</t>
  </si>
  <si>
    <t>Garcia-Arcos I, Geraghty P, Baumlin N, Campos M, Dabo A, Jundi B, et al. Chronic electronic cigarette exposure in mice induces features of COPD in a nicotine-dependent manner. Thorax. 2016;71(12):1119-29.</t>
  </si>
  <si>
    <t>Mukhin, A and Rose, J (2015)</t>
  </si>
  <si>
    <t>Mukhin A, Rose J. Of mice and men. Comment on Sussan et al. PLoS One. 2015;61:99-102.</t>
  </si>
  <si>
    <t>Vlachopoulos, C et al. (2016)</t>
  </si>
  <si>
    <t>Vlachopoulos C, Ioakeimidis N, Abdelrasoul M, Terentes-Printzios D, Georgakopoulos C, Pietri P, et al. Electronic cigarette smoking increases aortic stiffness and blood pressure in young smokers. J Am Coll Cardiol. 2016;67(23):2802-3.</t>
  </si>
  <si>
    <t>Vlachopoulos, C et al. (2003)</t>
  </si>
  <si>
    <t>Vlachopoulos C, Hirata K, O'Rourke MF. Effect of caffeine on aortic elastic properties and wave reflection. J Hypertens. 2003;21(3):563-70.</t>
  </si>
  <si>
    <t>Vlachopoulos, C et al. (2005)</t>
  </si>
  <si>
    <t>Vlachopoulos C, Panagiotakos D, Ioakeimidis N, Dima I, Stefanadis C. Chronic coffee consumption has a detrimental effect on aortic stiffness and wave reflections 1,2. Am J Clin Nutr. 2005;81(6):1307-12.</t>
  </si>
  <si>
    <t>Slotkin, TA (1998)</t>
  </si>
  <si>
    <t>Slotkin TA. Fetal nicotine or cocaine exposure: which one is worse? . J Pharmacol Exp Ther. 1998;285(3):931–45.</t>
  </si>
  <si>
    <t>Slotkin, TA et al. (1995)</t>
  </si>
  <si>
    <t>Slotkin TA LS, McCook EC, Lorber BA, Seidler FJ. Loss of neonatal hypoxia tolerance after prenatal nicotine exposure: implications for sudden infant death syndrome. Brain Res Bull. 1995;38(1):69–75.</t>
  </si>
  <si>
    <t>Loss of neonatal hypoxia tolerance after prenatal nicotine exposure: Implications for sudden infant death syndrome</t>
  </si>
  <si>
    <t>Slotkin T.</t>
  </si>
  <si>
    <t>Brain Research Bulletin</t>
  </si>
  <si>
    <t>10.1016/0361-9230(95)00073-N</t>
  </si>
  <si>
    <t>SCOPUS_ID:0029066386</t>
  </si>
  <si>
    <t>Brose, LS et al. (2013)</t>
  </si>
  <si>
    <t>Brose LS, McEwen A, West R. Association between nicotine replacement therapy use in pregnancy and smoking cessation. Drug Alcohol Depen. 2013;132(3):660-4.</t>
  </si>
  <si>
    <t>Oncken, C et al. (2017)</t>
  </si>
  <si>
    <t>Oncken C, Ricci KA, Kuo CL, Dornelas E, Kranzler HR, Sankey HZ. Correlates of electronic cigarettes use before and during pregnancy. Nicotine Tob Res. 2017;19(5):585-90.</t>
  </si>
  <si>
    <t>US Department of Health and Human Services (2016)</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</si>
  <si>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</si>
  <si>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World Health Organization (2015a)</t>
  </si>
  <si>
    <t>World Health Organization. Global Nicotine Reduction Strategy. Geneva, Switzerland: WHO; 2015.</t>
  </si>
  <si>
    <t>WHO consultation on ETEC and Shigella burden of disease, Geneva, 6–7th April 2017: Meeting report</t>
  </si>
  <si>
    <t>Hosangadi D.</t>
  </si>
  <si>
    <t>Vaccine</t>
  </si>
  <si>
    <t>10.1016/j.vaccine.2017.10.011</t>
  </si>
  <si>
    <t>SCOPUS_ID:85040513318</t>
  </si>
  <si>
    <t>Bauld, L et al. (2016b)</t>
  </si>
  <si>
    <t>Bauld L, MacKintosh AM, Ford A, McNeill A. E-cigarette uptake among UK youth: Experimentation, but little or no regular use in nonsmokers. Nicotine Tob Res. 2016;18(1):102-3.</t>
  </si>
  <si>
    <t>Soneji, S et al. (2017)</t>
  </si>
  <si>
    <t>Soneji S, Barrington-Trimis JL, Wills TA, Leventhal AM, Unger JB, Gibson LA, et al. Association between initial use of e-cigarettes and subsequent cigarette smoking among adolescents and young adults: A systematic review and meta-analysis. JAMA Pediatrics. 2017;171(8):788-97.</t>
  </si>
  <si>
    <t>Hammond, D et al. (2017)</t>
  </si>
  <si>
    <t>Hammond D, Reid JL, Cole AG, Leatherdale ST. Electronic cigarette use and smoking initiation among youth: a longitudinal cohort study. Can Med Assoc J. 2017;189(43):E1328-E36.</t>
  </si>
  <si>
    <t>Black, C et al. (2015)</t>
  </si>
  <si>
    <t>Black C, Murray L, Setterfield L, Sperati A. Scottish schools lifestyle and substance use survey 2015 – Mode effect study. Edinburgh: Scottish Government: Information Services Division; 2015.</t>
  </si>
  <si>
    <t>Fuller, E (2015)</t>
  </si>
  <si>
    <t>Fuller E. Smoking, drinking and drug use among young people in England - 2014. London: NatCen; 2015.</t>
  </si>
  <si>
    <t>Greenhill, R et al. (2016)</t>
  </si>
  <si>
    <t>Greenhill R, Dawkins L, Notley C, Finn MD, Turner JJ. Adolescent awareness and use of electronic cigarettes: A review of emerging trends and findings. J Adolescent Health. 2016;59(6):612-9.</t>
  </si>
  <si>
    <t>Adolescent Awareness and Use of Electronic Cigarettes: A Review of Emerging Trends and Findings</t>
  </si>
  <si>
    <t>Greenhill R.</t>
  </si>
  <si>
    <t>Journal of Adolescent Health</t>
  </si>
  <si>
    <t>10.1016/j.jadohealth.2016.08.005</t>
  </si>
  <si>
    <t>SCOPUS_ID:84997132272</t>
  </si>
  <si>
    <t>Montreuil, A et al. (2017)</t>
  </si>
  <si>
    <t>Montreuil A, MacDonald M, Asbridge M, Wild TC, Hammond D, Manske S, et al. Prevalence and correlates of electronic cigarette use among Canadian students: cross-sectional findings from the 2014/15 Canadian Student Tobacco, Alcohol and Drugs Survey. CMAJ Open. 2017;5(2):E460-e7.</t>
  </si>
  <si>
    <t>Collins, LK et al. (2017)</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</si>
  <si>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</si>
  <si>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Villanti, AC et al. (2016)</t>
  </si>
  <si>
    <t>Villanti AC, Pearson JL, Glasser AM, Johnson AL, Collins LK, Niaura RS, et al. Frequency of youth e-cigarette and tobacco use patterns in the U.S.: Measurement precision is critical to inform public health. Nicotine Tob Res. 2016;19:1253-4.</t>
  </si>
  <si>
    <t>Frequency of youth e-cigarette and tobacco use patterns in the United States: Measurement precision is critical to inform public health</t>
  </si>
  <si>
    <t>Villanti A.</t>
  </si>
  <si>
    <t>10.1093/ntr/ntw388</t>
  </si>
  <si>
    <t>SCOPUS_ID:85032819558</t>
  </si>
  <si>
    <t>Miech, R et al. (2017)</t>
  </si>
  <si>
    <t>Miech R, Patrick ME, O'Malley PM, Johnston LD. What are kids vaping? Results from a national survey of US adolescents. Tob Control. 2017;26(4):386-91</t>
  </si>
  <si>
    <t>Action on Smoking and Health (2017)</t>
  </si>
  <si>
    <t>Action on Smoking and Health. Use of electronic cigarettes (vapourisers) among adults in Great Britain. ash.org.uk: ASH; 2017.</t>
  </si>
  <si>
    <t>Amato, MS et al. (2016a)</t>
  </si>
  <si>
    <t>Amato MS, Boyle RG, Levy D. E-cigarette use 1 year later in a population-based prospective cohort. Tob Control. 2016;0:1-5.</t>
  </si>
  <si>
    <t>Kotz, D et al. (2013)</t>
  </si>
  <si>
    <t>Kotz D, Brown J, West R. Predictive validity of the Motivation To Stop Scale (MTSS): a single-item measure of motivation to stop smoking. Drug Alcohol Depend. 2013;128(1-2):15-9.</t>
  </si>
  <si>
    <t>McManus, S et al. (2016)</t>
  </si>
  <si>
    <t>McManus S, Bebbington P, Jenkins R, Brugha Te. Mental health and wellbeing in England: Adult Psychiatric Morbidity Survey 2014. Leeds: NHS Digital; 2016.</t>
  </si>
  <si>
    <t>Xu, Y et al. (2016)</t>
  </si>
  <si>
    <t>Xu Y, Guo YF, Liu KQ, Liu Z, Wang XB. E-cigarette awareness, use, and harm perception among adults: A meta-analysis of observational studies. Plos One. 2016;11(11):e0165938.</t>
  </si>
  <si>
    <t>Wang, M et al. (2016)</t>
  </si>
  <si>
    <t>Wang M, Wang JW, Cao SS, Wang HQ, Hu RY. Cigarette smoking and electronic cigarettes use: A meta-analysis. Int J Environ Res Pub He. 2016;13(1):120.</t>
  </si>
  <si>
    <t>Amato, MS et al (2016b)</t>
  </si>
  <si>
    <t>Amato MS, Boyle RG, Levy D. How to define e-cigarette prevalence? Finding clues in the use frequency distribution. Tob Control. 2016;25(e1):e24-e9.</t>
  </si>
  <si>
    <t>Filippidis, FT et al. (2017)</t>
  </si>
  <si>
    <t>Filippidis FT, Laverty AA, Gerovasili V, Vardavas CI. Two-year trends and predictors of e-cigarette use in 27 European Union member states. Tob Control. 2017;26(1):98-104.</t>
  </si>
  <si>
    <t>Eichler, M et al. (2016)</t>
  </si>
  <si>
    <t>Eichler M, Blettner M, Singer S. The use of e-cigarettes: A population-based cross-sectional survey of 4002 individuals in 2016. Dtsch Arztebl Int. 2016;113(50):847-54.</t>
  </si>
  <si>
    <t>Lidon-Moyano, C et al. (2014)</t>
  </si>
  <si>
    <t>Lidon-Moyano C, Martinez-Sanchez JM, Fu M, Ballbe M, Martin-Sanchez JC, Fernandez E. Prevalence and user profile of electronic cigarettes in Spain (2014). Gac Sanit. 2016;30(6):432-7.</t>
  </si>
  <si>
    <t>Kilibarda, B et al. (2016)</t>
  </si>
  <si>
    <t>Kilibarda B, Mravcik V, Martens MS. E-cigarette use among Serbian adults: prevalence and user characteristics. Int J Pub Heal. 2016;61(2):167-75.</t>
  </si>
  <si>
    <t>Coleman, BN et al. (2017)</t>
  </si>
  <si>
    <t>Coleman BN, Rostron B, Johnson SE, Ambrose BK, Pearson J, Stanton CA, et al. Electronic cigarette use among US adults in the Population Assessment of Tobacco and Health (PATH) Study, 2013-2014. Tob Control. 2017;0:1-10.</t>
  </si>
  <si>
    <t>An examination of device types and features used by adult electronic nicotine delivery system (ENDS) users in the PATH study, 2015–2016</t>
  </si>
  <si>
    <t>10.3390/ijerph16132329</t>
  </si>
  <si>
    <t>SCOPUS_ID:85069269451</t>
  </si>
  <si>
    <t>Kasza, KA et al. (2017)</t>
  </si>
  <si>
    <t>Kasza KA, Ambrose BK, Conway KP, Borek N, Taylor K, Goniewicz ML, et al. Tobacco-product use by adults and youths in the United States in 2013 and 2014. New Engl J Med. 2017;376(4):342-53.</t>
  </si>
  <si>
    <t>Delnevo, CD et al. (2016)</t>
  </si>
  <si>
    <t>Delnevo CD, Giovenco DP, Steinberg MB, Villanti AC, Pearson JL, Niaura RS, et al. Patterns of electronic cigarette use among adults in the United States. Nicotine Tob Res. 2016;18(5):715-9.</t>
  </si>
  <si>
    <t>QuickStats (2016)</t>
  </si>
  <si>
    <t>QuickStats: Cigarette Smoking Status* Among Current Adult E-cigarette Users,† by Age Group - National Health Interview Survey,§ United States, 2015. MMWR: Morbidity &amp; Mortality Weekly Report. 2016;65(42):1177-.</t>
  </si>
  <si>
    <t>Caraballo, RS et al. (2016)</t>
  </si>
  <si>
    <t>Caraballo RS, Jamal A, Nguyen KH, Kuiper NM, Arrazola RA. Electronic nicotine delivery system use among U.S. adults, 2014. American Journal of Preventive Medicine. 2016;50(2):226-9.</t>
  </si>
  <si>
    <t>Reid, JL et al. (2015)</t>
  </si>
  <si>
    <t>Reid JL, Rynard VL, Czoli CD, Hammond D. Who is using e-cigarettes in Canada? Nationally representative data on the prevalence of e-cigarette use among Canadians. Prev Med. 2015;81:180-3.</t>
  </si>
  <si>
    <t>Jiang, N et al. (2016)</t>
  </si>
  <si>
    <t>Jiang N, Chen J, Wang MP, McGhee SM, Kwong AC, Lai VW, et al. Electronic cigarette awareness and use among adults in Hong Kong. Addict Behav. 2016;52:34-8.</t>
  </si>
  <si>
    <t>Lee, JA et al. (2016)</t>
  </si>
  <si>
    <t>Lee JA, Kim SH, Cho H-J. Electronic cigarette use among Korean adults. Int J Public Health. 2016;61(2):151-7.</t>
  </si>
  <si>
    <t>Tabuchi, T et al. (2016)</t>
  </si>
  <si>
    <t>Tabuchi T, Kiyohara K, Hoshino T, Bekki K, Inaba Y, Kunugita N. Awareness and use of electronic cigarettes and heat-not-burn tobacco products in Japan. Addiction. 2016;111(4):706-13.</t>
  </si>
  <si>
    <t>Li, J et al. (2015)</t>
  </si>
  <si>
    <t>Li J, Newcombe R, Walton D. The prevalence, correlates and reasons for using electronic cigarettes among New Zealand adults. Addict Behav. 2015;45:245-51.</t>
  </si>
  <si>
    <t>Yong, HH et al. (2015)</t>
  </si>
  <si>
    <t>Yong HH, Borland R, Balmford J, McNeill A, Hitchman S, Driezen P, et al. Trends in e-cigarette awareness, trial, and use under the different regulatory environments of australia and the United Kingdom. Nicotine Tob Res. 2015;17(10):1203-11.</t>
  </si>
  <si>
    <t>Brown, J and West, R (2017)</t>
  </si>
  <si>
    <t>Brown J, West R. Quit success rates in England 2007-2017. Brief report. 2017. Available from: www.smokinginbritain.co.uk.</t>
  </si>
  <si>
    <t>West, R et al. (2016)</t>
  </si>
  <si>
    <t>West R, Shahab L, Brown J. Estimating the population impact of e-cigarettes on smoking cessation in England. Addiction. 2016;111(6):1118-9.</t>
  </si>
  <si>
    <t>Beard, E et al. (2016)</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</si>
  <si>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</si>
  <si>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Association between electronic cigarette use and changes in quit attempts, success of quit attempts, use of smoking cessation pharmacotherapy, and use of stop smoking services in England: time series analysis of population trends</t>
  </si>
  <si>
    <t>Beard E.</t>
  </si>
  <si>
    <t>10.1136/bmj.i4645</t>
  </si>
  <si>
    <t>SCOPUS_ID:84988438002</t>
  </si>
  <si>
    <t>Brown, J et al. (2014a)</t>
  </si>
  <si>
    <t>Brown J, Beard E, Kotz D, Michie S, West R. Real-world effectiveness of e-cigarettes when used to aid smoking cessation: a cross-sectional population study. Addiction. 2014;109:1531-40.</t>
  </si>
  <si>
    <t>Partos, T et al. (2017)</t>
  </si>
  <si>
    <t>Partos T, Brose L, Hitchman S, McNeill A, editors. Conference Presentation: The effectiveness of electronic cigarettes as an aid to quitting smoking. Society for the Study of Addiction, November 2017; 2017; Newcastle Upon Tyne.</t>
  </si>
  <si>
    <t>West, R (2012)</t>
  </si>
  <si>
    <t>West R. Stop smoking services: increased chances of quitting. London: National Centre for Smoking Cessation and Training (NCSCT); 2012.</t>
  </si>
  <si>
    <t>Tseng, TY et al. (2016)</t>
  </si>
  <si>
    <t>Tseng TY, Ostroff JS, Campo A, Gerard M, Kirchner T, Rotrosen J, et al. A randomized trial comparing the effect of nicotine versus placebo electronic cigarettes on smoking reduction among young adult smokers. Nicotine Tob Res. 2016;18(10):1937-43.</t>
  </si>
  <si>
    <t>El Dib, R et al. (2017)</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</si>
  <si>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</si>
  <si>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et al. (2016)</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</si>
  <si>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</si>
  <si>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</si>
  <si>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et al. (2016)</t>
  </si>
  <si>
    <t>Khoudigian S, Devji T, Lytvyn L, Campbell K, Hopkins R, O'Reilly D. The efficacy and short-term effects of electronic cigarettes as a method for smoking cessation: a systematic review and a meta-analysis. Int J Pub Heal. 2016;61(2):257-67.</t>
  </si>
  <si>
    <t>Malas, M et al. (2016)</t>
  </si>
  <si>
    <t>Malas M, van der Tempel J, Schwartz R, Minichiello A, Lightfoot C, Noormohamed A, et al. Electronic cigarettes for smoking cessation: A systematic review. Nicotine Tob Res. 2016;18(10):1926-36.</t>
  </si>
  <si>
    <t>Rahman, MA et al. (2015)</t>
  </si>
  <si>
    <t>Rahman MA, Hann N, Wilson A, Mnatzaganian G, Worrall-Carter L. E-Cigarettes and smoking cessation: Evidence from a systematic review and meta-analysis. PLoS One. 2015;10(3):e0122544.</t>
  </si>
  <si>
    <t>Vanderkam, P et al. (2016)</t>
  </si>
  <si>
    <t>Vanderkam P, Boussageon R, Underner M, Langbourg N, Brabant Y, Binder P, et al. Efficacy and security of electronic cigarette for tobacco harm reduction: Systematic review and meta-analysis (French language). Presse Med 2016;45(11):971-85.</t>
  </si>
  <si>
    <t>Lam, C and West, A (2015)</t>
  </si>
  <si>
    <t>Lam C, West A. Are electronic nicotine delivery systems an effective smoking cessation tool? Can J Respiratory Therapy. 2015;51(4):93-8.</t>
  </si>
  <si>
    <t>Waghel, RC et al. (2015)</t>
  </si>
  <si>
    <t>Waghel RC, Battise DM, Ducker ML. Effectiveness of electronic cigarettes as a tool for smoking cessation or reduction. J Pharm Technol. 2015;31(1):8-12.</t>
  </si>
  <si>
    <t>Villanti, A et al. (2017)</t>
  </si>
  <si>
    <t>Villanti A, Feirman S, Niaura R, Pearson J, Glasser A, Collins L, et al. How do we determine the impact of e-cigarettes on cigarette smoking cessation or reduction? Review and recommendations for answering the research question with scientific rigor. Addiction. 2017;Oct 3:10.1111/add.14020.</t>
  </si>
  <si>
    <t>Van Tulder, M et al. (2003)</t>
  </si>
  <si>
    <t>Van Tulder M, Furlan A, Bombardier C, Bouter L, and Editorial Board of the Cochrane Collaboration Back Review Group. Updated method guidelines for systematic reviews in the cochrane collaboration back review group. Spine. 2003;28(12):1290-9.</t>
  </si>
  <si>
    <t>Updated method guidelines for systematic reviews in the Cochrane Collaboration Back Review Group</t>
  </si>
  <si>
    <t>Van Tulder M.</t>
  </si>
  <si>
    <t>Spine</t>
  </si>
  <si>
    <t>10.1097/00007632-200306150-00014</t>
  </si>
  <si>
    <t>SCOPUS_ID:0037938708</t>
  </si>
  <si>
    <t>Downs, SH et al. (1998)</t>
  </si>
  <si>
    <t>Downs SH, Black N. The feasibility of creating a checklist for the assessment of the methodological quality both of randomised and non-randomised studies of health care interventions. J Epidemiol Community Health. 1998(52):377-84.</t>
  </si>
  <si>
    <t>Higgins, JP et al. (2011)</t>
  </si>
  <si>
    <t>Higgins JP, Altman DG, Gøtzsche PC, Jüni P, Moher D, Oxman AD, et al. The Cochrane Collaboration’s tool for assessing risk of bias in randomised trials. BMJ Brit Med J. 2011;18(343):d5928.</t>
  </si>
  <si>
    <t>Guyatt, GH et al. (2008)</t>
  </si>
  <si>
    <t>Guyatt GH, Oxman AD, Vist GE, Kunz R, Falck-Ytter Y, Alonso-Coello P. GRADE: an emerging consensus on rating quality of evidence and strength of recommendations. BMJ Brit Med J. 2008;336(7650):924-6.</t>
  </si>
  <si>
    <t>Robson, D and  McNeill, A (2017)</t>
  </si>
  <si>
    <t>Robson D, McNeill A. Commentary on Villanti et al paper. Addiction. 2017:[In press].</t>
  </si>
  <si>
    <t>Wu, CY et al. (2013)</t>
  </si>
  <si>
    <t>Wu C-Y, Chang C-K, Robson D, Jackson R, Chen S-J, Hayes RD, et al. Evaluation of smoking status identification using electronic health records and open-text information in a large mental health case register. PloS One. 2013;8(9):e74262.</t>
  </si>
  <si>
    <t>Public Health England (2015c)</t>
  </si>
  <si>
    <t>Public Health England, King's College London. Reducing smoking in prisons. Management of tobacco use and nicotine withdrawal. London: PHE; 2015.</t>
  </si>
  <si>
    <t>Anthenelli, RM et al. (2016)</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</si>
  <si>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</si>
  <si>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Thurgood, SL et al. (2016)</t>
  </si>
  <si>
    <t>Thurgood SL, McNeill A, Clark-Carter D, Brose LS. A systematic review of smoking cessation interventions for adults in substance abuse treatment or recovery. Nicotine Tob Res. 2016;18(5):993-1001.</t>
  </si>
  <si>
    <t>A systematic review of smoking cessation interventions for adults in substance abuse treatment or recovery</t>
  </si>
  <si>
    <t>Thurgood S.</t>
  </si>
  <si>
    <t>10.1093/ntr/ntv127</t>
  </si>
  <si>
    <t>SCOPUS_ID:84964948029</t>
  </si>
  <si>
    <t>Pratt, SI et ak, (2016)</t>
  </si>
  <si>
    <t>Pratt SI, Sargent J, Daniels L, Santos MM, Brunette M. Appeal of electronic cigarettes in smokers with serious mental illness. Addict Behav. 2016;59:30-4.</t>
  </si>
  <si>
    <t>Hickling, L et al. (2016)</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</si>
  <si>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</si>
  <si>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Zhu, SH et al. (2017)</t>
  </si>
  <si>
    <t>Zhu SH, Zhuang YL, Wong S, Cummins S, Tedeschi GJ. E-cigarette use and associated changes in population smoking cessation: evidence from US current population surveys. BMJ Brit Med J. 2017;358:j3262.</t>
  </si>
  <si>
    <t>Cherng, ST et al. (2016)</t>
  </si>
  <si>
    <t>Cherng ST, Tam J, Christine PJ, Meza R. Modeling the Effects of E-cigarettes on Smoking Behavior: Implications for Future Adult Smoking Prevalence. Epidemiology. 2016;27(6):819-26.</t>
  </si>
  <si>
    <t>Levy, DT et al. (2016b)</t>
  </si>
  <si>
    <t>Levy D, Cummings K, Villanti A, Niaura R, Abrams D, Fong G, et al. A framework for evaluating the public health impact of e-cigarettes and other vaporized nicotine products. Addiction Debate. Addiction. 2016;112:8-17.</t>
  </si>
  <si>
    <t>Managing nicotine without smoke to save lives now: Evidence for harm minimization</t>
  </si>
  <si>
    <t>Abrams D.</t>
  </si>
  <si>
    <t>10.1016/j.ypmed.2018.06.010</t>
  </si>
  <si>
    <t>SCOPUS_ID:85049998497</t>
  </si>
  <si>
    <t>Jamison, A et al. (2016)</t>
  </si>
  <si>
    <t>Jamison A, Lockington D. Ocular chemical injury secondary to electronic cigarette liquid misuse. JAMA Ophthalmol. 2016;134(12):1443.</t>
  </si>
  <si>
    <t>Prasanna, M and Narayanan, B (2016)</t>
  </si>
  <si>
    <t>Prasanna M, Narayanan B. Nicotine overdose-is it really a drink? Anaesthesia. 2016;71:12.</t>
  </si>
  <si>
    <t>Seo, AD et al. (2016)</t>
  </si>
  <si>
    <t>Seo AD, Kim DC, Yu HJ, Kang MJ. Accidental ingestion of E-cigarette liquid nicotine in a 15-month-old child: An infant mortality case of nicotine intoxication. Korean J Pediatrics. 2016;59(12):490-3.</t>
  </si>
  <si>
    <t>Eggleston, W et al. (2016)</t>
  </si>
  <si>
    <t>Eggleston W, Nacca N, Stork CM, Marraffa JM. Pediatric death after unintentional exposure to liquid nicotine for an electronic cigarette. Clin Toxicol. 2016;54(9):890-1.</t>
  </si>
  <si>
    <t>Sommerfeld, K et al. (2016)</t>
  </si>
  <si>
    <t>Sommerfeld K, Lukasik-Glebocka M, Kulza M, Druzdz A, Panienski P, Florek E, et al. Intravenous and oral suicidal e-liquid poisonings with confirmed nicotine and cotinine concentrations. Forensic Sci Int. 2016;262:e15-e20.</t>
  </si>
  <si>
    <t>Rasanen, M et al. (2017)</t>
  </si>
  <si>
    <t>Rasanen M, Helantera I, Kalliomaki J, Savikko J, Parry M, Lempinen M. A case report of successful kidney donation after brain death following nicotine intoxication. Transpl P. 2017;49(1):229-31.</t>
  </si>
  <si>
    <t>Chen, BC et al. (2015)</t>
  </si>
  <si>
    <t>Chen BC, Bright SB, Trivedi AR, Valento M. Death following intentional ingestion of e-liquid. Clin Toxicol. 2015;53(9):914-6.</t>
  </si>
  <si>
    <t>You, G et al. (2016)</t>
  </si>
  <si>
    <t>You G, Rhee J, Park Y, Park S. Determination of nicotine, cotinine and trans-3 '-hydroxycotinine using LC/MS/MS in forensic samples of a nicotine fatal case by oral ingestion of e-cigarette liquid. J Forensic Sci. 2016;61(4):1149-54.</t>
  </si>
  <si>
    <t>Bartschat S, Mercer-Chalmers-Bender K, Beike J, Rothschild MA, Jubner M. Not only smoking is deadly: fatal ingestion of e-juice-a case report. Int J Legal Med. 2015;129(3):481-6.</t>
  </si>
  <si>
    <t>Lam, RP et al. (2017)</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</si>
  <si>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</si>
  <si>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et al. (2016)</t>
  </si>
  <si>
    <t>Chatham-Stephens K, Law R, Taylor E, Kieszak S, Melstrom P, Bunnell R, et al. Exposure calls to U. S. poison centers involving electronic cigarettes and conventional cigarettes - September 2010 - December 2014. J Med Toxicol. 2016;12(4):350-7.</t>
  </si>
  <si>
    <t>Kamboj, A et al. (2016)</t>
  </si>
  <si>
    <t>Kamboj A, Spiller HA, Casavant MJ, Chounthirath T, Smith GA. Pediatric exposure to e-cigarettes, nicotine, and tobacco products in the United States. Pediatrics. 2016;137 (6)(e20160041).</t>
  </si>
  <si>
    <t>Pediatric exposure to e-cigarettes, nicotine, and tobacco products in the United States</t>
  </si>
  <si>
    <t>Kamboj A.</t>
  </si>
  <si>
    <t>Pediatrics</t>
  </si>
  <si>
    <t>10.1542/peds.2016-0041</t>
  </si>
  <si>
    <t>SCOPUS_ID:84971569669</t>
  </si>
  <si>
    <t>Forrester, MB (2015)</t>
  </si>
  <si>
    <t>Forrester MB. Pediatric exposures to electronic cigarettes reported to Texas poison centers. J Emerg Med. 2015;49(2):136-42.</t>
  </si>
  <si>
    <t>Pediatric Minoxidil Exposures Reported to Texas Poison Centers</t>
  </si>
  <si>
    <t>Forrester M.</t>
  </si>
  <si>
    <t>Pediatric Emergency Care</t>
  </si>
  <si>
    <t>10.1097/PEC.0000000000001226</t>
  </si>
  <si>
    <t>SCOPUS_ID:85048718217</t>
  </si>
  <si>
    <t>Weiss, D et al. (2016)</t>
  </si>
  <si>
    <t>Weiss D, Tomasallo CD, Meiman JG, Creswell PD, Melstrom PC, Gummin DD, et al. Electronic cigarette exposure: Calls to Wisconsin poison control centers, 2010-2015. Wisconsin Med J. 2016;115(6):306-10.</t>
  </si>
  <si>
    <t>Vardavas, CI et al. (2017)</t>
  </si>
  <si>
    <t>Vardavas CI, Girvalaki C, Filippidis FT, Oder M, Kastanje R, de Vries I, et al. Characteristics and outcomes of e-cigarette exposure incidents reported to 10 European poison centers: a retrospective data analysis. Tob Induc Dis. 2017;15:36.</t>
  </si>
  <si>
    <t>Lisbona, D and Snee, T (2011)</t>
  </si>
  <si>
    <t>Lisbona D, Snee T. A review of hazards associated with primary lithium and lithium-ion batteries. Process Saf Environ. 2011;89(6):434-42.</t>
  </si>
  <si>
    <t>Mikolajczak, C et al. (2011)</t>
  </si>
  <si>
    <t>Mikolajczak C, Kahn M, White K, Long RT. Lithium-ion batteries hazard and use assessment: Final report. Quincy, Massachusetts: The Fire Protection Research Foundation; 2011.</t>
  </si>
  <si>
    <t>Arnaout, A et al. (2017)</t>
  </si>
  <si>
    <t>Arnaout A, Khashaba H, Dobbs T, Dewi F, Pope-Jones S, Sack A, et al. The Southwest UK Burns Network (SWUK) experience of electronic cigarette explosions and review of literature. Burns. 2017;43(4):e1-e6.</t>
  </si>
  <si>
    <t>The Southwest UK Burns Network (SWUK) experience of electronic cigarette explosions and review of literature</t>
  </si>
  <si>
    <t>Arnaout A.</t>
  </si>
  <si>
    <t>Burns</t>
  </si>
  <si>
    <t>10.1016/j.burns.2017.01.008</t>
  </si>
  <si>
    <t>SCOPUS_ID:85017409167</t>
  </si>
  <si>
    <t>Nicoll, KJ et al. (2016)</t>
  </si>
  <si>
    <t>Nicoll KJ, Rose AM, Khan MA, Quaba O, Lowrie AG. Thigh burns from exploding e-cigarette lithium ion batteries: First case series. Burns. 2016;42(4):e42-6.</t>
  </si>
  <si>
    <t>Thigh burns from exploding e-cigarette lithium ion batteries: First case series</t>
  </si>
  <si>
    <t>Nicoll K.</t>
  </si>
  <si>
    <t>10.1016/j.burns.2016.03.027</t>
  </si>
  <si>
    <t>SCOPUS_ID:84964595421</t>
  </si>
  <si>
    <t>Walsh, K et al. (2016)</t>
  </si>
  <si>
    <t>Walsh K, Sheikh Z, Johal K, Khwaja N. Rare case of accidental fire and burns caused by e-cigarette batteries. BMJ Case Reports. 2016;2016 212868.</t>
  </si>
  <si>
    <t>Rare case of accidental fire and burns caused by e-cigarette batteries</t>
  </si>
  <si>
    <t>Walsh K.</t>
  </si>
  <si>
    <t>BMJ Case Reports</t>
  </si>
  <si>
    <t>10.1136/bcr-2015-212868</t>
  </si>
  <si>
    <t>SCOPUS_ID:84962623115</t>
  </si>
  <si>
    <t>Rudy, SF and Durmowicz, EL (2016)</t>
  </si>
  <si>
    <t>Rudy SF, Durmowicz EL. Electronic nicotine delivery systems: overheating, fires and explosions. Tob control. 2016;26(1):10-8.</t>
  </si>
  <si>
    <t>Ramirez, JI et al. (2017)</t>
  </si>
  <si>
    <t>Ramirez JI, Ridgway CA, Lee JG, Potenza BM, Sen S, Palmieri TL, et al. The unrecognized epidemic of electronic cigarette burns. J Burn Care Res. 2017;38(4):220-4.</t>
  </si>
  <si>
    <t>Toy, J et al. (2017)</t>
  </si>
  <si>
    <t>Toy J, Dong F, Lee C, Zappa D, Le T, Archambeau B, et al. Alarming increase in electronic nicotine delivery systems-related burn injuries: A serious unregulated public health issue. Am J Emerg Med. 2017;35:1781-2.</t>
  </si>
  <si>
    <t>Van Staden, SR et al. (2013)</t>
  </si>
  <si>
    <t>Van Staden SR, Groenewald M, Engelbrecht R, Becker PJ, Hazelhurst LT. Carboxyhaemoglobin levels, health and lifestyle perceptions in smokers converting from tobacco cigarettes to electronic cigarettes. S Afr Med J. 2013;103(11):865-8.</t>
  </si>
  <si>
    <t>Polosa, R, et al. (2011)</t>
  </si>
  <si>
    <t>Polosa R, Caponnetto P, Morjaria JB, Papale G, Campagna D, Russo C. Effect of an electronic nicotine delivery device (e-cigarette) on smoking reduction and cessation: a prospective 6-month pilot study. BMC Public Health 2011;11(1):786.</t>
  </si>
  <si>
    <t>Success rates with nicotine personal vaporizers: A prospective 6-month pilot study of smokers not intending to quit</t>
  </si>
  <si>
    <t>Polosa R.</t>
  </si>
  <si>
    <t>10.1186/1471-2458-14-1159</t>
  </si>
  <si>
    <t>SCOPUS_ID:84924719277</t>
  </si>
  <si>
    <t>Canistro, D et al. (2017)</t>
  </si>
  <si>
    <t>Canistro D, Vivarelli F, Cirillo S, Marquillas CB, Buschini A, Lazzaretti M, et al. E-cigarettes induce toxicological effects that can raise the cancer risk. Sci Rep UK. 2017;7(1):2028.</t>
  </si>
  <si>
    <t>Behar, R and Talbot, P (2015)</t>
  </si>
  <si>
    <t>Behar RZ, Talbot P. Puffing topography and nicotine intake of electronic cigarette users. PloS One. 2015;10(2):e0117222.</t>
  </si>
  <si>
    <t>Puffing topography and nicotine intake of electronic cigarette users</t>
  </si>
  <si>
    <t>10.1371/journal.pone.0117222</t>
  </si>
  <si>
    <t>SCOPUS_ID:84922647841</t>
  </si>
  <si>
    <t>Yu, V et al. (2016)</t>
  </si>
  <si>
    <t>Yu V, Rahimy M, Korrapati A, Xuan Y, Zou AE, Krishnan AR, et al. Electronic cigarettes induce DNA strand breaks and cell death independently of nicotine in cell lines. Oral Oncol. 2016;52:58-65.</t>
  </si>
  <si>
    <t>Pankow, JF et al. (2017)</t>
  </si>
  <si>
    <t>Pankow JF, Kim K, McWhirter KJ, Luo W, Escobedo JO, Strongin RM, et al. Benzene formation in electronic cigarettes. PloS One. 2017;12(3):e0173055.</t>
  </si>
  <si>
    <t>Farsalinos, KE et al. (2017b)</t>
  </si>
  <si>
    <t>Farsalinos KE, Voudris V, Spyrou A, Poulas K. E-cigarettes emit very high formaldehyde levels only in conditions that are aversive to users: A replication study under verified realistic use conditions. Food Chem Toxicol. 2017;109:90-4.</t>
  </si>
  <si>
    <t>Fuller, T et al. (2017)</t>
  </si>
  <si>
    <t>Fuller T, Acharya A, Bhaskar G, Yu M, Little S, Tarin T. Evaluation of e-cigarettes users urine for known bladder carcinogens: Mp88-14. J Urology. 2017;197(4):e1179.</t>
  </si>
  <si>
    <t>Hecht, SS (2002)</t>
  </si>
  <si>
    <t>Hecht SS. Human urinary carcinogen metabolites: biomarkers for investigating tobacco and cancer. Carcinogenesis. 2002;23(6):907-22.</t>
  </si>
  <si>
    <t>Genetic determinants of cytochrome P450 2A6 activity and biomarkers of tobacco smoke exposure in relation to risk of lung cancer development in the Shanghai cohort study</t>
  </si>
  <si>
    <t>Yuan J.</t>
  </si>
  <si>
    <t>International Journal of Cancer</t>
  </si>
  <si>
    <t>10.1002/ijc.29963</t>
  </si>
  <si>
    <t>SCOPUS_ID:84958891764</t>
  </si>
  <si>
    <t>Farsalinos, KE et al. (2016b)</t>
  </si>
  <si>
    <t>Farsalinos K, Cibella F, Caponnetto P, Campagna D, Morjaria JB, Battaglia E, et al. Effect of continuous smoking reduction and abstinence on blood pressure and heart rate in smokers switching to electronic cigarettes. Intern Emerg Med. 2016;11(1):85-94.</t>
  </si>
  <si>
    <t>Polosa, R et al. (2016)</t>
  </si>
  <si>
    <t>Polosa R, Morjaria JB, Caponnetto P, Caruso M, Campagna D, Amaradio MD, et al. Persisting long term benefits of smoking abstinence and reduction in asthmatic smokers who have switched to electronic cigarettes. Discov Med. 2016;21(114):99-108.</t>
  </si>
  <si>
    <t>Persisting long term benefits of smoking abstinence and reduction in asthmatic smokers who have switched to electronic cigarettes</t>
  </si>
  <si>
    <t>Discovery Medicine</t>
  </si>
  <si>
    <t>SCOPUS_ID:84961603966</t>
  </si>
  <si>
    <t>Miler, JA et al. (2016)</t>
  </si>
  <si>
    <t>Miler J, Mayer B, Hajek P. Changes in the frequency of airway infections in smokers who switched to vaping: Results of an online survey. J Addict Res Ther. 2016;7(290):2.</t>
  </si>
  <si>
    <t>McConnell, R et al. (2017)</t>
  </si>
  <si>
    <t>McConnell R, Barrington-Trimis JL, Wang K, Urman R, Hanna H, Unger J, et al. Electronic cigarette use and respiratory symptoms in adolescents. Am J Resp Crit Care. 2017;195(8):1043-9.</t>
  </si>
  <si>
    <t>Schweitzer, RJ et al. (2017)</t>
  </si>
  <si>
    <t>Schweitzer RJ, Wills TA, Tam E, Pagano I, Choi K. E-cigarette use and asthma in a multiethnic sample of adolescents. Prev Med. 2017;105:226-31.</t>
  </si>
  <si>
    <t>Miler, JA and Hajek, P (2017)</t>
  </si>
  <si>
    <t>Miler JA, Hajek P. Resolution of recurrent tonsillitis in a non-smoker who became a vaper. A case study and new hypothesis. Med Hypotheses. 2017;109:17-8.</t>
  </si>
  <si>
    <t>Sleiman, M et al. (2016)</t>
  </si>
  <si>
    <t>Sleiman M, Logue JM, Montesinos VN, Russell ML, Litter MI, Gundel LA, et al. Emissions from electronic cigarettes: key parameters affecting the release of harmful chemicals. Environmental science &amp; technology. 2016;50(17):9644-51.</t>
  </si>
  <si>
    <t>Farsalinos, KE et al. (2017c)</t>
  </si>
  <si>
    <t>Farsalinos KE, Kistler KA, Pennington A, Spyrou A, Kouretas D, Gillman G. Aldehyde levels in e-cigarette aerosol: Findings from a replication study and from use of a new-generation device. Food Chem Toxicol. 2017;111:64-70.</t>
  </si>
  <si>
    <t>Klager, S et al. (2017)</t>
  </si>
  <si>
    <t>Klager S, Vallarino J, MacNaughton P, Christiani DC, Lu Q, Allen JG. Flavoring chemicals and aldehydes in e-cigarette emissions. Envir Sci Tech. 2017;51(18):10806-13.</t>
  </si>
  <si>
    <t>World Health Organization (1987)</t>
  </si>
  <si>
    <t>World Health Organization. Air quality guidelines for Europe. Copenhagen: WHO Regional office for Europe; 1987.</t>
  </si>
  <si>
    <t>Cancer effects of formaldehyde: A proposal for an indoor air guideline value</t>
  </si>
  <si>
    <t>Nielsen G.</t>
  </si>
  <si>
    <t>Archives of Toxicology</t>
  </si>
  <si>
    <t>10.1007/s00204-010-0549-1</t>
  </si>
  <si>
    <t>SCOPUS_ID:77953021618</t>
  </si>
  <si>
    <t>Beauval, N et al. (2017)</t>
  </si>
  <si>
    <t>Beauval N, Antherieu S, Soyez M, Gengler N, Grova N, Howsam M, et al. Chemical evaluation of electronic cigarettes: Multicomponent analysis of liquid refills and their corresponding aerosols. J Anal Toxicol. 2017;14:1-9.</t>
  </si>
  <si>
    <t>Hecht, SS et al. (2015)</t>
  </si>
  <si>
    <t>Hecht SS, Carmella SG, Kotandeniya D, Pillsbury ME, Chen M, Ransom BW, et al. Evaluation of toxicant and carcinogen metabolites in the urine of e-cigarette users versus cigarette smokers. Nicotine Tob Res 2015;17(6):704-9.</t>
  </si>
  <si>
    <t>Fujioka, K and Shibamoto, T (2006)</t>
  </si>
  <si>
    <t>Fujioka K, Shibamoto T. Determination of toxic carbonyl compounds in cigarette smoke. Environ Toxicol. 2006;21(1):47-54.</t>
  </si>
  <si>
    <t>Gerloff, J et al. (2017)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</si>
  <si>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</si>
  <si>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Khlystov, A and Samburova, V (2016)</t>
  </si>
  <si>
    <t>Khlystov A, Samburova V. Flavoring compounds dominate toxic aldehyde production during e-cigarette vaping. Envir Sci Tech. 2016;50(23):13080-5.</t>
  </si>
  <si>
    <t>Geiss, O et al. (2016)</t>
  </si>
  <si>
    <t>Geiss O, Bianchi I, Barrero-Moreno J. Correlation of volatile carbonyl yields emitted by e-cigarettes with the temperature of the heating coil and the perceived sensorial quality of the generated vapours. Int J Hyg Envir Heal. 2016;219(3):268-77.</t>
  </si>
  <si>
    <t>Kosmider, L et al. (2014)</t>
  </si>
  <si>
    <t>Kosmider L, Sobczak A, Fik M, Knysak J, Zaciera M, Kurek J, et al. Carbonyl compounds in electronic cigarette vapors: effects of nicotine solvent and battery output voltage. Nicotine Tob Res. 2014;16(10):1319-26.</t>
  </si>
  <si>
    <t>Farsalinos, KE et al. (2015c)</t>
  </si>
  <si>
    <t>Farsalinos K, Voudris V, Poulas K. Are metals emitted from electronic cigarettes a reason for health concern? A risk-assessment analysis of currently available literature. Int J Environ Res Public Health. 2015;12:5215-32.</t>
  </si>
  <si>
    <t>Hess, CA et al. (2017)</t>
  </si>
  <si>
    <t>Hess CA, Olmedo P, Navas-Acien A, Goessler W, Cohen JE, Rule AM. E-cigarettes as a source of toxic and potentially carcinogenic metals. Environ Res. 2017;152:221-5.</t>
  </si>
  <si>
    <t>Aherrera, A et al. (2017)</t>
  </si>
  <si>
    <t>Aherrera A, Olmedo P, Grau-Perez M, Tanda S, Goessler W, Jarmul S, et al. The association of e-cigarette use with exposure to nickel and chromium: A preliminary study of non-invasive biomarkers. Environ Res. 2017;159:313-20.</t>
  </si>
  <si>
    <t>Logue, JM et al. (2017)</t>
  </si>
  <si>
    <t>Logue JM, Sleiman M, Montesinos VN, Russell ML, Litter MI, Benowitz NL, et al. Emissions from electronic cigarettes: Assessing vapers’ intake of toxic compounds, secondhand exposures, and the associated health impacts. Environ Sci Tech. 2017;51(16):9271-9.</t>
  </si>
  <si>
    <t>Liu, J et al. (2017)</t>
  </si>
  <si>
    <t>Liu J, Liang Q, Oldham MJ, Rostami AA, Wagner KA, Gillman I, et al. Determination of selected chemical levels in room air and on surfaces after the use of cartridge-and tank-based e-vapor products or conventional cigarettes. Int J Environ Res Pub He. 2017;14(9):969.</t>
  </si>
  <si>
    <t>Shahab, L (2017)</t>
  </si>
  <si>
    <t>Shahab L. Toxicant and carcinogen exposure associated with long-term e-cigarette use. The E-Cigarette Summit: Science, Regulation &amp; Public Health - 2017, London.</t>
  </si>
  <si>
    <t>Cravo, AS et al. (2016)</t>
  </si>
  <si>
    <t>Cravo AS, Bush J, Sharma G, Savioz R, Martin C, Craige S, et al. A randomised, parallel group study to evaluate the safety profile of an electronic vapour product over 12 weeks. Regul Toxicol Pharm. 2016;81:S1-S14.</t>
  </si>
  <si>
    <t>O’Connell, G et al. (2016)</t>
  </si>
  <si>
    <t>O’Connell G, Graff DW, D’Ruiz CD. Reductions in biomarkers of exposure (BoE) to harmful or potentially harmful constituents (HPHCs) following partial or complete substitution of cigarettes with electronic cigarettes in adult smokers. Toxicol Mech Method. 2016;26(6):453-64.</t>
  </si>
  <si>
    <t>Kotandeniya, D et al. (2015)</t>
  </si>
  <si>
    <t>Kotandeniya D, Carmella SG, Pillsbury ME, Hecht SS. Combined analysis of N′-nitrosonornicotine and 4-(methylnitrosamino)-1-(3-pyridyl)-1-butanol in the urine of cigarette smokers and e-cigarette users. J Chromatogr B. 2015;1007:121-6.</t>
  </si>
  <si>
    <t>Martin, EM et al. (2016)</t>
  </si>
  <si>
    <t>Martin EM, Clapp PW, Rebuli ME, Pawlak EA, Glista-Baker E, Benowitz NL, et al. E-cigarette use results in suppression of immune and inflammatory-response genes in nasal epithelial cells similar to cigarette smoke. Am J Physiol-Lung C. 2016;311(1):L135-L44.</t>
  </si>
  <si>
    <t>Pulvers, K et al. (2016)</t>
  </si>
  <si>
    <t>Pulvers K, Emami AS, Nollen NL, Romero DR, Strong DR, Benowitz NL, et al. Tobacco consumption and toxicant exposure of cigarette smokers using electronic cigarettes. Nicotine Tob Res. 2016:ntw333.</t>
  </si>
  <si>
    <t>Nelson, VA et al. (2015)</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</si>
  <si>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</si>
  <si>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</si>
  <si>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Yuan, JM et al. (2011)</t>
  </si>
  <si>
    <t>Yuan JM, Gao YT, Murphy SE, Carmella SG, Wang R, Zhong Y, et al. Urinary levels of cigarette smoke constituent metabolites are prospectively associated with lung cancer development in smokers. Cancer Res. 2011;71(21):6749-57.</t>
  </si>
  <si>
    <t>Goniewicz, ML et al. (2009)</t>
  </si>
  <si>
    <t>Goniewicz ML, Havel CM, Peng MW, Jacob P, Dempsey D, Yu L, et al. Elimination kinetics of the tobacco-specific biomarker and lung carcinogen 4-(methylnitrosamino)-1-(3-pyridyl)-1-butanol. Cancer Epidemiol Biomarkers Prev. 2009;18(12):3421-5.</t>
  </si>
  <si>
    <t>Carmella, SG et al. (2004)</t>
  </si>
  <si>
    <t>Carmella SG, Le KA, Hecht SS. Improved method for determination of 1-hydroxypyrene in human urine. Cancer Epidemiol Biomarkers Prev. 2004;13(7):1261-4.</t>
  </si>
  <si>
    <t>Buchet, JP et al. (1992)</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</si>
  <si>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</si>
  <si>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 et al. (2009)</t>
  </si>
  <si>
    <t>Carmella S, Chen M, Han S, Briggs A, Jensen J, Hatsukami DK, et al. Effects of smoking cessation on eight urinary tobacco carcinogen and toxicant biomarkers. Chem Res Toxicol. 2009;22(4):734-41.</t>
  </si>
  <si>
    <t>Lee, FY et al. (2015)</t>
  </si>
  <si>
    <t>Lee FY, Chen WK, Lin CL, Kao CH. Carbon monoxide poisoning and subsequent cardiovascular disease risk: a nationwide population-based cohort study. Medicine. 2015;94(10):e624.</t>
  </si>
  <si>
    <t>Sandberg, A et al. (2011)</t>
  </si>
  <si>
    <t>Sandberg A, Skold CM, Grunewald J, Eklund A, Wheelock AM. Assessing recent smoking status by measuring exhaled carbon monoxide levels. PLoS One. 2011;6(12):e28864</t>
  </si>
  <si>
    <t>Borland, R et al. (2011)</t>
  </si>
  <si>
    <t>Borland R, Cooper J, McNeill A, O'Connor R, Cummings KM. Trends in beliefs about the harmfulness and use of stop-smoking medications and smokeless tobacco products among cigarettes smokers: Findings from the ITC four-country survey. Harm Reduct J. 2011;8:21.</t>
  </si>
  <si>
    <t>Huerta, TR et al. (2017)</t>
  </si>
  <si>
    <t>Huerta TR, Walker DM, Mullen D, Johnson TJ, Ford EW. Trends in e-cigarette awareness and perceived harmfulness in the U.S. Am J Prev Med. 2017;52(3):339-46.</t>
  </si>
  <si>
    <t>Majeed, BA et al. (2017)</t>
  </si>
  <si>
    <t>Majeed BA, Weaver SR, Gregory KR, Whitney CF, Slovic P, Pechacek TF, et al. Changing perceptions of harm of e-cigarettes among U.S. adults, 2012-2015. Am J Prev Med. 2017;52(3):331-8.</t>
  </si>
  <si>
    <t>McCubbin, A et al. (2017)</t>
  </si>
  <si>
    <t>McCubbin A, Fallin-Bennett A, Barnett J, Ashford K. Perceptions and use of electronic cigarettes in pregnancy. Health Educ Res. 2017;32(1):22-32.</t>
  </si>
  <si>
    <t>Nguyen, KH et al. (2015)</t>
  </si>
  <si>
    <t>Nguyen KH, Tong VT, Marynak KL, King BA. US adults' perceptions of the harmful effects during pegnancy of using electronic vapor products versus smoking cigarettes, styles survey, 2015. Prev Chronic Dis. 2016;13:E175.</t>
  </si>
  <si>
    <t>Persoskie, A et al. (2017)</t>
  </si>
  <si>
    <t>Persoskie A, O'Brien EK, Nguyen AB, Tworek C. Measuring youth beliefs about the harms of e-cigarettes and smokeless tobacco compared to cigarettes. Addict Behav. 2017;70:7-13.</t>
  </si>
  <si>
    <t>Amrock, SM et al. (2016)</t>
  </si>
  <si>
    <t>Amrock SM, Lee L, Weitzman M. Perceptions of e-cigarettes and noncigarette tobacco products among US youth. Pediatrics. 2016;138 (5):e20154306.</t>
  </si>
  <si>
    <t>UK Government (2017)</t>
  </si>
  <si>
    <t>UK Government. Open consultation: Tax treatment of heated tobacco products. London; 2017.</t>
  </si>
  <si>
    <t>Sutherland, G et al. (1993)</t>
  </si>
  <si>
    <t>Sutherland G, Russell MA, Stapleton JA, Feyerabend C. Glycerol particle cigarettes: a less harmful option for chronic smokers. Thorax. 1993;48(4):385-7.</t>
  </si>
  <si>
    <t>Stapleton, JA et al. (1998)</t>
  </si>
  <si>
    <t>3Stapleton JA, Russell MA, Sutherland G, Feyerabend C. Nicotine availability from Eclipse tobacco-heating cigarette. Psychopharmacology (Berl). 1998;139(3):288-90.</t>
  </si>
  <si>
    <t>World Health Organization (2009a)</t>
  </si>
  <si>
    <t>World Health Organization. Tobacco industry interference with tobacco control. Geneva WHO; 2009.</t>
  </si>
  <si>
    <t>Ludicke, F et al. (2016)</t>
  </si>
  <si>
    <t>Ludicke F, Haziza C, Weitkunat R, Magnette J. Evaluation of biomarkers of exposure in smokers switching to a carbon-heated tobacco product: A controlled, randomized, open-label 5-day exposure study. Nicotine Tob Res. 2016;18(7):1606-13.</t>
  </si>
  <si>
    <t>Ludicke, F et al. (2017)</t>
  </si>
  <si>
    <t>Ludicke F, Baker G, Magnette J, Picavet P, Weitkunat R. Reduced exposure to harmful and potentially harmful smoke constituents with the Tobacco Heating System 2.1. Nicotine Tob Res. 2017;19(2):168-75.</t>
  </si>
  <si>
    <t>Smith, MR et al. (2016)</t>
  </si>
  <si>
    <t>Smith MR, Clark B, Ludicke F, Schaller JP, Vanscheeuwijck P, Hoeng J, et al. Evaluation of the Tobacco Heating System 2.2. part 1: Description of the system and the scientific assessment program. Regul Toxicol Pharmacol. 2016;81:S17-S26.</t>
  </si>
  <si>
    <t>Haziza, C et al. (2016a)</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</si>
  <si>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</si>
  <si>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Haziza, C et al. (2016b)</t>
  </si>
  <si>
    <t>Haziza C, de La Bourdonnaye G, Skiada D, Ancerewicz J, Baker G, Picavet P, et al. Evaluation of the Tobacco Heating System 2.2. Part 8: 5-day randomized reduced exposure clinical study in Poland. Regul Toxicol Pharm. 2016;81:S139-S50.</t>
  </si>
  <si>
    <t>Auer, R et al. (2017)</t>
  </si>
  <si>
    <t>Auer R, Concha-Lozano N, Jacot-Sadowski I, Cornuz J, Berthet A. Heat-not-burn tobacco cigarettes: Smoke by any other name. JAMA Intern Med. 2017;177(7):1050-2.</t>
  </si>
  <si>
    <t>Farsalinos, KE et al. (2017d)</t>
  </si>
  <si>
    <t>Farsalinos KE, Yannovits N, Sarri T, Voudris V, Poulas K. Nicotine delivery to the aerosol of a heat-not-burn tobacco product: comparison with a tobacco cigarette and e-cigarettes. Nicotine Tob Res. 2017;0(0):1-6.</t>
  </si>
  <si>
    <t>Mitova, MI et al. (2016)</t>
  </si>
  <si>
    <t>Mitova MI, Campelos PB, Goujon-Ginglinger CG, Maeder S, Mottier N, Rouget EGR, et al. Comparison of the impact of the Tobacco Heating System 2.2 and a cigarette on indoor air quality. Regul Toxicol Pharm. 2016;80:91-101.</t>
  </si>
  <si>
    <t>O’Connell, G et al. (2015b)</t>
  </si>
  <si>
    <t>O’Connell G, Wilkinson P, Burseg KMM, Stotesbury SJ, Pritchard JD. Heated tobacco products create side-stream emissions: Implications for regulation. J Environ Anal Chem. 2015;02(05):1000163.</t>
  </si>
  <si>
    <t>Protano, C et al. (2016)</t>
  </si>
  <si>
    <t>Protano C, Manigrasso M, Avino P, Sernia S, Vitali M. Second-hand smoke exposure generated by new electronic devices (IQOS® and e-cigs) and traditional cigarettes: Submicron particle behaviour in human respiratory system. Ann Ig. 2016;28(2):109-12.</t>
  </si>
  <si>
    <t>Ruprecht, AA et al. (2017)</t>
  </si>
  <si>
    <t>Ruprecht AA, De Marco C, Saffari A, Pozzi P, Mazza R, Veronese C, et al. Environmental pollution and emission factors of electronic cigarettes, heat-not-burn tobacco products, and conventional cigarettes. Aerosol Sci Tech. 2017;51(6):674-84.</t>
  </si>
  <si>
    <t>Schaller, JP et al. (2016a)</t>
  </si>
  <si>
    <t>Schaller JP, Keller D, Poget L, Pratte P, Kaelin E, McHugh D, et al. Evaluation of the Tobacco Heating System 2.2. part 2: Chemical composition, genotoxicity, cytotoxicity, and physical properties of the aerosol. Regul Toxicol Pharm. 2016;81:S27-S47.</t>
  </si>
  <si>
    <t>Schaller, JP et al. (2016b)</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</si>
  <si>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</si>
  <si>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Lopez, AA et al. (2016a)</t>
  </si>
  <si>
    <t>Lopez AA, Hiler M, Maloney S, Eissenberg T, Breland AB. Expanding clinical laboratory tobacco product evaluation methods to loose-leaf tobacco vaporizers. Drug Alcohol Depend. 2016;169:33-40.</t>
  </si>
  <si>
    <t>Brossard, P et al. (2017)</t>
  </si>
  <si>
    <t>Brossard P, Weitkunat R, Poux V, Lama N, Haziza C, Picavet P, et al. Nicotine pharmacokinetic profiles of the Tobacco Heating System 2.2, cigarettes and nicotine gum in Japanese smokers. Regul Toxicol Pharmacol. 2017;89:193-9.</t>
  </si>
  <si>
    <t>Ludicke, F et al. (2017a)</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</si>
  <si>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</si>
  <si>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Ludicke, F et al. (2017b)</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</si>
  <si>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</si>
  <si>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Kamada, T et al. (2016)</t>
  </si>
  <si>
    <t>Kamada T, Yamashita Y, Tomioka H. Acute eosinophilic pneumonia following heat-not-burn cigarette smoking. Resp Case Rep. 2016;4(6):e00190.</t>
  </si>
  <si>
    <t>Laugesen, M (2012)</t>
  </si>
  <si>
    <t>Laugesen M. Modelling a two-tier tobacco excise tax policy to reduce smoking by focusing on the addictive component (nicotine) more than the tobacco weight. N Z Med J. 2012;125(1367):35-48.</t>
  </si>
  <si>
    <t>Benowitz, NL and Henningfield, JE (2013a)</t>
  </si>
  <si>
    <t>348. Benowitz NL, Henningfield JE. Reducing the nicotine content to make cigarettes less addictive. Tob Control. 2013;22 Suppl 1:i14-i7.</t>
  </si>
  <si>
    <t>US Department of Health and Human Services (2006)</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</si>
  <si>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</si>
  <si>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Hammond, D et al. (2007)</t>
  </si>
  <si>
    <t>Hammond D, Wiebel F, Kozlowski LT, Borland R, Cummings KM, O'Connor RJ, et al. Revising the machine smoking regime for cigarette emissions: implications for tobacco control policy. Tob Control. 2007;16(1):8-14.</t>
  </si>
  <si>
    <t>Revising the machine smoking regime for cigarette emissions: Implications for tobacco control policy</t>
  </si>
  <si>
    <t>Hammond D.</t>
  </si>
  <si>
    <t>10.1136/tc.2005.015297</t>
  </si>
  <si>
    <t>SCOPUS_ID:33847613189</t>
  </si>
  <si>
    <t>Society For Research on Nicotine and Tobacco (2002)</t>
  </si>
  <si>
    <t>SRNT Subcommittee on Biochemical Verification. Biochemical verification of tobacco use and cessation. Nicotine Tob Res. 2002;4(2):149-59.</t>
  </si>
  <si>
    <t>Sedgwick, P (2015)</t>
  </si>
  <si>
    <t>Sedgwick P. Intention to treat analysis versus per protocol analysis of trial data. BMJ Brit Med J. 2015;350:h681.</t>
  </si>
  <si>
    <t>Brose, LS et al. (2018)</t>
  </si>
  <si>
    <t>Brose LS, Simonavicius E, Cheeseman H. Awareness and use of ‘heat-not-burn’ tobacco products in Great Britain. Tob Regul Sci. In press.</t>
  </si>
  <si>
    <t>Dawkins, L et al. (2012)</t>
  </si>
  <si>
    <t>Dawkins L, Turner J, Hasna S, Soar K. The electronic-cigarette: effects on desire to smoke, withdrawal symptoms and cognition. Addict Behav. 2012;37(8):970-3.</t>
  </si>
  <si>
    <t>Dawkins, L et al. (2013a)</t>
  </si>
  <si>
    <t>Dawkins L, Turner J, Crowe E. Nicotine derived from the electronic cigarette improves time-based prospective memory in abstinent smokers. Psychopharmacology. 2013;227(3):377-84.</t>
  </si>
  <si>
    <t>Nicotine derived from the electronic cigarette improves time-based prospective memory in abstinent smokers</t>
  </si>
  <si>
    <t>10.1007/s00213-013-2983-2</t>
  </si>
  <si>
    <t>SCOPUS_ID:84878112157</t>
  </si>
  <si>
    <t>Ely, J (2013)</t>
  </si>
  <si>
    <t>Ely J. Evaluation of the use of electric cigarettes in a rural smoking cessation program 2013. Available from: www.digitalunc.coalliance.org/fedora/repository/cogru:4161.</t>
  </si>
  <si>
    <t>Application of the RE-AIM framework to evaluate the impact of a worksite-based financial incentive intervention for smoking cessation</t>
  </si>
  <si>
    <t>Kim A.</t>
  </si>
  <si>
    <t>Journal of Occupational and Environmental Medicine</t>
  </si>
  <si>
    <t>10.1097/JOM.0b013e31824b2171</t>
  </si>
  <si>
    <t>SCOPUS_ID:84861228708</t>
  </si>
  <si>
    <t>Hajek, P et al. (2015b)</t>
  </si>
  <si>
    <t>Hajek P, Corbin L, Ladmore D, Spearing E. Adding e-cigarettes to specialist stop-smoking treatment: City of London pilot project. J Addict Res Ther. 2015;6(244):2.</t>
  </si>
  <si>
    <t>Humair, JP and Tango, R (2014)</t>
  </si>
  <si>
    <t>Humair J-P, Tango R. Can e-cigarette help patients to reduce or stop smoking in primary care practice? J Gen Intern Med. 2014;29:S480-S.</t>
  </si>
  <si>
    <t>Pacifici, R et al. (2015)</t>
  </si>
  <si>
    <t>Pacifici R, Pichini S, Graziano S, Pellegrini M, Massaro G, Beatrice F. Successful nicotine intake in medical assisted use of e-cigarettes: a pilot study. Int J Env Res Pub He. 2015;12(7):7638-46.</t>
  </si>
  <si>
    <t>Polosa, R et al. (2014c)</t>
  </si>
  <si>
    <t>Polosa R, Morjaria JB, Caponnetto P, Campagna D, Russo C, Alamo A, et al. Effectiveness and tolerability of electronic cigarette in real-life: a 24-month prospective observational study. Intern Emerg Med. 2014;9(5):537-46.</t>
  </si>
  <si>
    <t>Berg, CJ et al. (2014)</t>
  </si>
  <si>
    <t>Berg CJ, Barr DB, Stratton E, Escoffery C, Kegler M. Attitudes toward e-cigarettes, reasons for initiating e-cigarette use, and changes in smoking behavior after initiation: a pilot longitudinal study of regular cigarette smokers. Open J Prev Med. 2014;4(10):789.</t>
  </si>
  <si>
    <t>Choi, K and Forster, JL (2014a)</t>
  </si>
  <si>
    <t>Choi K, Forster JL. Beliefs and experimentation with electronic cigarettes: a prospective analysis among young adults. Am J Prev Med. 2014;46(2):175-8.</t>
  </si>
  <si>
    <t>A phase II comparative study of gross tumor volume definition with or without PET/CT fusion in dosimetric planning for non-small-cell lung cancer (NSCLC): Primary analysis of Radiation Therapy Oncology Group (RTOG) 0515</t>
  </si>
  <si>
    <t>Bradley J.</t>
  </si>
  <si>
    <t>International Journal of Radiation Oncology Biology Physics</t>
  </si>
  <si>
    <t>10.1016/j.ijrobp.2010.09.033</t>
  </si>
  <si>
    <t>SCOPUS_ID:83955164326</t>
  </si>
  <si>
    <t>Christensen, T et al. (2014)</t>
  </si>
  <si>
    <t>Christensen T, Welsh E, Faseru B. Profile of e-cigarette use and its relationship with cigarette quit attempts and abstinence in Kansas adults. Prev Med. 2014;69:90-4.</t>
  </si>
  <si>
    <t>Dawkins, L et al. (2013b)</t>
  </si>
  <si>
    <t>Dawkins L, Turner J, Roberts A, Soar K. ‘Vaping’profiles and preferences: an online survey of electronic cigarette users. Addiction. 2013;108(6):1115-25.</t>
  </si>
  <si>
    <t>Etter, JF and Bullen, CB (2014)</t>
  </si>
  <si>
    <t>Etter J-F, Bullen C. A longitudinal study of electronic cigarette users. Addict Behav. 2014;39(2):491-4.</t>
  </si>
  <si>
    <t>Gallus, S et al. (2014)</t>
  </si>
  <si>
    <t>Gallus S, Lugo A, Pacifici R, Pichini S, Colombo P, Garattini S, et al. E-cigarette awareness, use, and harm perceptions in Italy: a national representative survey. Nicotine Tob Res. 2014;16(12):1541-8.</t>
  </si>
  <si>
    <t>Grana, R et al. (2014b)</t>
  </si>
  <si>
    <t>Grana RA, Popova L, Ling PM. A longitudinal analysis of electronic cigarette use and smoking cessation. JAMA Internal Medicine. 2014;174(5):812-3.</t>
  </si>
  <si>
    <t>Harrington, K et al. (2015)</t>
  </si>
  <si>
    <t>Harrington K, Cheong J, Hendricks S, Kohler C, Bailey W. E-cigarette and traditional cigarette use among smokers during hospitalization and 6 months later. Cancer Epidemiol Biomarkers Prev. 2015;24(4):762-.</t>
  </si>
  <si>
    <t>McQueen, N et al. (2016)</t>
  </si>
  <si>
    <t>McQueen N, Partington EJ, Harrington KF, Rosenthal EL, Carroll WR, Schmalbach CE. Smoking cessation and electronic cigarette use among head and neck cancer patients. Otolaryngol Head Neck Surg. 2016;154(1):73-9.</t>
  </si>
  <si>
    <t>Pavlov, D et al. (2015)</t>
  </si>
  <si>
    <t>Pavlov D, Ivanova A, Hussain S, Selby P, Zawertailo L, editors. Adoption of e-cigarettes during tobacco dependence treatment is associated with poorer quit outcomes. Society for Research on Nicotine and Tobacco Annual Meeting; 2015; Philadelphia, PA, USA.</t>
  </si>
  <si>
    <t>Prochaska, JJ and Grana, RA (2014)</t>
  </si>
  <si>
    <t>Prochaska JJ, Grana RA. E-cigarette use among smokers with serious mental illness. PloS one. 2014;9(11):e113013.</t>
  </si>
  <si>
    <t>Shi, Y et al. (2015)</t>
  </si>
  <si>
    <t>Shi Y, Pierce J, White M, editors. E-cigarette use, smoking cessation, and change in smoking intensity in 2010/2011 TUS-CPS Longitudinal Cohort. Society for Research on Nicotine and Tobacco Annual Meeting; 2015; Philadelphia, USA.</t>
  </si>
  <si>
    <t>Siegel, MB et al. (2011)</t>
  </si>
  <si>
    <t>Siegel MB, Tanwar KL, Wood KS. Electronic cigarettes as a smoking-cessation tool: results from an online survey. Am J Prev Med. 2011;40(4):472-5.</t>
  </si>
  <si>
    <t>Tackett, AP et al. (2015)</t>
  </si>
  <si>
    <t>Tackett AP, Lechner WV, Meier E, Grant DM, Driskill LM, Tahirkheli NN, et al. Biochemically verified smoking cessation and vaping beliefs among vape store customers. Addiction. 2015;110(5):868-74.</t>
  </si>
  <si>
    <t>Archambeau, BA et al. (2016)</t>
  </si>
  <si>
    <t>Archambeau BA, Young S, Lee C, Pennington T, Vanderbeek C, Miulli D, et al. E-cigarette blast injury: Complex facial fractures and pneumocephalus. West J Emerg Med. 2016;17(6):805-7.</t>
  </si>
  <si>
    <t>Bohr, S et al. (2016)</t>
  </si>
  <si>
    <t>Bohr S, Almarzouqi F, Pallua N. Extensive burn injury caused by fundamental electronic cigarette design flaw. Ann Burns Fire Disasters. 2016;29(3):231-3.</t>
  </si>
  <si>
    <t>Extensive burn injury caused by fundamental electronic cigarette design flaw</t>
  </si>
  <si>
    <t>Bohr S.</t>
  </si>
  <si>
    <t>Annals of Burns and Fire Disasters</t>
  </si>
  <si>
    <t>SCOPUS_ID:84992523191</t>
  </si>
  <si>
    <t>Brooks, JK et al. (2017)</t>
  </si>
  <si>
    <t>Brooks JK, Kleinman JW, Brooks JB, Reynolds MA. Electronic cigarette explosion associated with extensive intraoral injuries. Dent Traumatol. 2017;33(2):149-52.</t>
  </si>
  <si>
    <t>Colaianni, CA et al. (2016)</t>
  </si>
  <si>
    <t>Colaianni CA, Tapias LF, Cauley R, Sheridan R, Schulz JT, Goverman J. Injuries caused by explosion of electronic cigarette devices. Eplasty. 2016;16:ic9.</t>
  </si>
  <si>
    <t>Cason, DE et al. (2016)</t>
  </si>
  <si>
    <t>Cason DE, Morgan DE, Pietryga JA. Injuries from an exploding e-cigarette: A case report. Ann Intern Med. 2016;165(9):678-9.</t>
  </si>
  <si>
    <t>Foran, I et al. (2017)</t>
  </si>
  <si>
    <t>Foran I, Oak NR, Meunier MJ. High-pressure injection injury caused by electronic cigarette explosion: A case report. JBJS Case Connect. 2017;7(2):e36.</t>
  </si>
  <si>
    <t>Harshman, J et al. (2017)</t>
  </si>
  <si>
    <t>Harshman J, Vojvodic M, Rogers AD. Burns associated with e-cigarette batteries: A case series and literature review. Can J Emerg Med. 2017:1-9.</t>
  </si>
  <si>
    <t>Harrison, R and Hicklin, D (2016)</t>
  </si>
  <si>
    <t>Harrison R, Hicklin D. Electronic cigarette explosions involving the oral cavity. J Am Dent Assoc. 2016;147(11):891-6.</t>
  </si>
  <si>
    <t>Jablow, LM and Sexton, RJ (2015)</t>
  </si>
  <si>
    <t>Jablow LM, Sexton RJ. Spontaneous electronic cigarette explosion: a case report. Am J Med Case Rep. 2015;3(4):93-4.</t>
  </si>
  <si>
    <t>Jiwani, AZ et al. (2017)</t>
  </si>
  <si>
    <t>Jiwani AZ, Williams JF, Rizzo JA, Chung KK, King BT, Cancio LC. Thermal injury patterns associated with electronic cigarettes. Int J Burns Trauma. 2017;7(1):1-5.</t>
  </si>
  <si>
    <t>Khairudin, MN et al. (2016)</t>
  </si>
  <si>
    <t>Khairudin MN, Mohd Zahidin AZ, Bastion ML. Front to back ocular injury from a vaping-related explosion. BMJ Case Reports. 2016;05:05.</t>
  </si>
  <si>
    <t>Kite, AC et al. (2016)</t>
  </si>
  <si>
    <t>Kite AC, Le BQ, Cumpston KL, Hieger MA, Feldman MJ, Pozez AL. Blast injuries caused by vape devices: 2 case reports. Ann Plas Surg. 2016;77(6):620-2.</t>
  </si>
  <si>
    <t>Kumetz, EA et al. (2016)</t>
  </si>
  <si>
    <t>Kumetz EA, Hurst ND, Cudnik RJ, Rudinsky SL. Electronic cigarette explosion injuries. Am J Emerg Med. 2016;34(11):2252.e1-.e3.</t>
  </si>
  <si>
    <t>Norii, T and Plate, A (2017)</t>
  </si>
  <si>
    <t>Norii T, Plate A. Electronic cigarette explosion resulting in a C1 and C2 fracture: A case report. J Emerg Med. 2017;52(1):86-8.</t>
  </si>
  <si>
    <t>Paley, GL et al. (2016)</t>
  </si>
  <si>
    <t>Paley GL, Echalier E, Eck TW, Hong AR, Farooq AV, Gregory DG, et al. Corneoscleral laceration and ocular burns caused by electronic cigarette explosions. Cornea. 2016;35(7):1015-8.</t>
  </si>
  <si>
    <t>Corneoscleral Laceration and Ocular Burns Caused by Electronic Cigarette Explosions</t>
  </si>
  <si>
    <t>Paley G.</t>
  </si>
  <si>
    <t>Cornea</t>
  </si>
  <si>
    <t>10.1097/ICO.0000000000000881</t>
  </si>
  <si>
    <t>SCOPUS_ID:84969144797</t>
  </si>
  <si>
    <t>Patterson, SB et al. (2016)</t>
  </si>
  <si>
    <t>Patterson SB, Beckett A, Lintner A, Brevard SB, Simmons JD, Kahn SA. E-cigarette explosions in the USA: A case report and classification of injuries from the literature. J Burn Care Res. 2016;37:S247.</t>
  </si>
  <si>
    <t>Roger, JM et al. (2016)</t>
  </si>
  <si>
    <t>Roger JM, Abayon M, Elad S, Kolokythas A. Oral trauma and tooth avulsion following explosion of e-cigarette. J Oral Maxil Surg. 2016;74(6):1181-5.</t>
  </si>
  <si>
    <t>Shastry, S and Langdorf, MI (2016)</t>
  </si>
  <si>
    <t>Shastry S, Langdorf MI. Electronic vapor cigarette battery explosion causing shotgun-like superficial wounds and contusion. West J Emerg Med. 2016;17(2):177-80.</t>
  </si>
  <si>
    <t>Sheckter, C et al. (2016)</t>
  </si>
  <si>
    <t>Sheckter C, Chattopadhyay A, Paro J, Karanas Y. Burns resulting from spontaneous combustion of electronic cigarettes: a case series. Burns &amp; Trauma. 2016;4:35.</t>
  </si>
  <si>
    <t>Treitl, D et al. (2017)</t>
  </si>
  <si>
    <t>Treitl D, Solomon R, Davare DL, Sanchez R, Kiffin C. Full and partial thickness burns from spontaneous combustion of e-cigarette lithium-ion batteries with review of literature. J Emerg Med. 2017;53:121-5.</t>
  </si>
  <si>
    <t>Britton, J and Bogdanovica I (2014)</t>
  </si>
  <si>
    <t>Britton, J. and I. Bogdanovica, Electronic cigarettes: A report commissioned by Public Health England. 2014, Public Health England: London.</t>
  </si>
  <si>
    <t>The Role of Uncertainty in Regulating E-Cigarettes: The Emergence of a Regulatory Regime, 2005-15</t>
  </si>
  <si>
    <t>Newman J.</t>
  </si>
  <si>
    <t>Politics and Policy</t>
  </si>
  <si>
    <t>10.1111/polp.12294</t>
  </si>
  <si>
    <t>SCOPUS_ID:85063932732</t>
  </si>
  <si>
    <t>McNeill, A et al. (2018)</t>
  </si>
  <si>
    <t>McNeill, A., L.S. Brose, R. Calder, L. Bauld, and D. Robson, Evidence review of e-cigarettes and heated tobacco products 2018: A report commissioned by Public Health England 2018, Public Health England: London</t>
  </si>
  <si>
    <t>European Commission (2014b)</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</si>
  <si>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</si>
  <si>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(2016)</t>
  </si>
  <si>
    <t>UK Government, The Tobacco and Related Products regulations 2016. 2016, legislation.gov.uk: London.</t>
  </si>
  <si>
    <t>National Institute for Health and Care Excellence (2018)</t>
  </si>
  <si>
    <t>National Institute for Health and Care Excellence, Stop smoking interventions and services: NICE guideline. 2018, Public Health England: London.</t>
  </si>
  <si>
    <t>What helps and hinders midwives in engaging with pregnant women about stopping smoking? A cross-sectional survey of perceived implementation difficulties among midwives in the North East of England</t>
  </si>
  <si>
    <t>Beenstock J.</t>
  </si>
  <si>
    <t>Implementation Science</t>
  </si>
  <si>
    <t>10.1186/1748-5908-7-36</t>
  </si>
  <si>
    <t>SCOPUS_ID:84859930685</t>
  </si>
  <si>
    <t>Department of Health and Social Care (2018a)</t>
  </si>
  <si>
    <t>Department of Health and Social Care, Tobacco control delivery plan 2017 - 2022. 2018, gov.uk: London.</t>
  </si>
  <si>
    <t>House of Commons Science and Technology Committee (2018)</t>
  </si>
  <si>
    <t>House of Commons Science and Technology Committee, E-cigarettes: Seventh report of session 2017-19. 2018: London.</t>
  </si>
  <si>
    <t>And can't look up and see the stars</t>
  </si>
  <si>
    <t>Hughes D.</t>
  </si>
  <si>
    <t>Journal of Environmental Law</t>
  </si>
  <si>
    <t>10.1093/jel/16.2.215</t>
  </si>
  <si>
    <t>SCOPUS_ID:3042701286</t>
  </si>
  <si>
    <t>Department of Health and Social Care (2018b)</t>
  </si>
  <si>
    <t>Department of Health and Social Care, The Government response to the science and technology committee's seventh report of the session 2017-19 on e-cigarettes. 2018: London.</t>
  </si>
  <si>
    <t>Committee of Advertising Practice (2017)</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</si>
  <si>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</si>
  <si>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(2018)</t>
  </si>
  <si>
    <t>Committee of Advertising Practice and Broadcast Committee of Advertising Practice, Claims about health in ads for e-cigarettes CAP and BCAP’s regulatory statement. 2018, CAP / BCAP: London.</t>
  </si>
  <si>
    <t>Advertising Standards Authority (2010)</t>
  </si>
  <si>
    <t>Advertising Standards Authority, Health, beauty and slimming claims substantiation: Advertising guidance (non-broadcast). 2010, ASA: London.</t>
  </si>
  <si>
    <t>National Fire Chiefs Council (2018a)</t>
  </si>
  <si>
    <t>National Fire Chiefs Council, NFCC smoking, vaping and tobacco position statement. 2018, NFCC: Birmingham.</t>
  </si>
  <si>
    <t>National Fire Chiefs Council (2018b)</t>
  </si>
  <si>
    <t>National Fire Chiefs Council, E-cigarette use in smokefree NHS settings 2018, NFCC: Birmingham.</t>
  </si>
  <si>
    <t>NHS England (2019)</t>
  </si>
  <si>
    <t>NHS, The NHS Long term plan. 2019, NHS: www.longtermplan.nhs.uk.</t>
  </si>
  <si>
    <t>Integrated care systems and nurse leadership</t>
  </si>
  <si>
    <t>Duncan M.</t>
  </si>
  <si>
    <t>British Journal of Community Nursing</t>
  </si>
  <si>
    <t>10.12968/bjcn.2019.24.11.538</t>
  </si>
  <si>
    <t>SCOPUS_ID:85074420251</t>
  </si>
  <si>
    <t>House of Representatives Standing Committee on Health Aged Care and Sport (2018)</t>
  </si>
  <si>
    <t>House of Representatives Standing Committee on Health Aged Care and Sport, Report on the inquiry into the use and marketing of electronic cigarettes and personal vaporisers in Australia. 2018, Parliament of the commonwealth of Australia: Canberra.</t>
  </si>
  <si>
    <t>Zimmerman, T and Wilson, T (2018)</t>
  </si>
  <si>
    <t>Zimmerman, T. and T. Wilson, Dissenting Report - Mr Trent Zimmerman MP and Mr Tim Wilson MP. 2018, Parliament of Australia: Canberra.</t>
  </si>
  <si>
    <t>Governmennt of Canada (1997)</t>
  </si>
  <si>
    <t>Governmennt of Canada, Tobacco and vaping products act, in Minister of Justice. 1997, c.13, s.1; 2018, c.9, s.2: Ottawa.</t>
  </si>
  <si>
    <t>Ministry of Health (Greece) (2016)</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</si>
  <si>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</si>
  <si>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(New Zealand) (2018)</t>
  </si>
  <si>
    <t>Ministry of Health - New Zealand, Regulatory Impact Statement: Regulation of e-cigarettes and emerging tobacco and nicotine-delivery products. 2018: Wellington.</t>
  </si>
  <si>
    <t>US Food and Drug Administration (2018a)</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</si>
  <si>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</si>
  <si>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(2018b)</t>
  </si>
  <si>
    <t>U.S. Food and Drug Administration, Statement from FDA Commissioner Scott Gottlieb, M.D., on proposed new steps to protect youth by preventing access to flavored tobacco products and banning menthol in cigarettes. 2018: www.fda.gov.</t>
  </si>
  <si>
    <t>Office for National Statistics (2018a)</t>
  </si>
  <si>
    <t>Office for National Statistics, Opinions and lifestyle survey, tobacco consumption and e-cigarettes modules, January - February, April - May, July - August and October - November, 2017. [data collection]. 2018, UK Data Service: www.ons.gov.uk.</t>
  </si>
  <si>
    <t>East, K et al. (2018b)</t>
  </si>
  <si>
    <t>East, K., S.C. Hitchman, I. Bakolis, S. Williams, H. Cheeseman, D. Arnott, and A. McNeill, The association between smoking and electronic cigarette use in a cohort of young people. Journal of Adolescent Health, 2018. 62(5): p. 539-547.</t>
  </si>
  <si>
    <t>Harm perceptions of electronic cigarettes and nicotine: A nationally representative cross-sectional survey of young people in Great Britain</t>
  </si>
  <si>
    <t>East K.</t>
  </si>
  <si>
    <t>10.1016/j.drugalcdep.2018.08.016</t>
  </si>
  <si>
    <t>SCOPUS_ID:85054340838</t>
  </si>
  <si>
    <t>Hallingberg, B et al. (2018)</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</si>
  <si>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</si>
  <si>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Biener, L and Siegel, M (2000)</t>
  </si>
  <si>
    <t>Biener, L. and M. Siegel, Tobacco marketing and adolescent smoking: more support for a causal inference. American Journal of Public Health, 2000. 90(3): p. 407.</t>
  </si>
  <si>
    <t>Dutra, LM and Glantz, SA (2017)</t>
  </si>
  <si>
    <t>Dutra, L.M. and S.A. Glantz, E-cigarettes and national adolescent cigarette use: 2004-2014. Pediatrics, 2017. 139(2).</t>
  </si>
  <si>
    <t>Hong-Jun, C et al. (2018)</t>
  </si>
  <si>
    <t>Hong-Jun, C., L.M. Dutra, S.A. Glantz, and H.-J. Cho, Differences in adolescent e-cigarette and cigarette prevalence in two policy environments: South Korea and the United States. Nicotine and Tobacco Research, 2018. 20(8): p. 949-953.</t>
  </si>
  <si>
    <t>Zavala-Arciniega, L et al. (2018)</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</si>
  <si>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</si>
  <si>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Ali, S et al. (2018)</t>
  </si>
  <si>
    <t>Ali, S., K. King, R. Vidourek, M. Ashley, and M. Rao, A study of electronic cigarette use among youth. Journal of Public Health (Germany), 2018. 26(4): p. 417-424.</t>
  </si>
  <si>
    <t>Chaffee, BW et al. (2017)</t>
  </si>
  <si>
    <t>Chaffee, B.W., E.T. Couch, and S.A. Gansky, Trends in characteristics and multi-product use among adolescents who use electronic cigarettes, United States 2011-2015. PLoS ONE, 2017. 12(5): p. e0177073.</t>
  </si>
  <si>
    <t>Dai, H and Hao, J (2017)</t>
  </si>
  <si>
    <t>Dai, H. and J. Hao, Electronic cigarette and marijuana use among youth in the United States. Addictive Behaviors, 2017. Mar(66): p. 48-54.</t>
  </si>
  <si>
    <t>Demissie, Z et al. (2017)</t>
  </si>
  <si>
    <t>Demissie, Z., S. Everett Jones, H.B. Clayton, and B.A. King, Adolescent risk behaviors and use of electronic vapor products and cigarettes. Pediatrics, 2017. 139(2): p. e20162921.</t>
  </si>
  <si>
    <t>Lanza, ST et al. (2017)</t>
  </si>
  <si>
    <t>Lanza, S.T., M.A. Russell, and J.L. Braymiller, Emergence of electronic cigarette use in US adolescents and the link to traditional cigarette use. Addictive Behaviours, 2017. 67: p. 38-43.</t>
  </si>
  <si>
    <t>Kristjansson, AL et al. (2017)</t>
  </si>
  <si>
    <t>Kristjansson, A.L., M.J. Mann, J. Sigfusson, E.A. Sarbu, J. Grubliauskiene, S.M. Daily, and I.D. Sigfusdottir, Prevalence of e-cigarette use among adolescents in 13 Eastern European towns and cities. Public Health, 2017. 147: p. 66-68.</t>
  </si>
  <si>
    <t>Office for National Statistics (2018b)</t>
  </si>
  <si>
    <t>Office for National Statistics, Smoking habits in the UK and its constituent countries. 2018: www.ons.gov.uk.</t>
  </si>
  <si>
    <t>Roehr, B (2018)</t>
  </si>
  <si>
    <t>Roehr, B., FDA announces crackdown on e-cigarettes in bid to reduce teenage vaping. BMJ, 2018. 363: p. k4908.</t>
  </si>
  <si>
    <t>Action on Smoking and Health (2018a)</t>
  </si>
  <si>
    <t>Action on Smoking and Health, Use of e-cigarettes (vapourisers) among adults in Great Britain. 2018, ASH: London.</t>
  </si>
  <si>
    <t>Office for National Statistics (2010)</t>
  </si>
  <si>
    <t>Office for National Statistics, The national statistics socio-economic classification (NS-SEC). 2010: www.ons.gov.uk.</t>
  </si>
  <si>
    <t>Empirically derived dietary patterns in uk adults are associated with sociodemographic characteristics, lifestyle, and diet quality</t>
  </si>
  <si>
    <t>Roberts K.</t>
  </si>
  <si>
    <t>Nutrients</t>
  </si>
  <si>
    <t>10.3390/nu10020177</t>
  </si>
  <si>
    <t>SCOPUS_ID:85041808192</t>
  </si>
  <si>
    <t>National Readership Survey (2016)</t>
  </si>
  <si>
    <t>National Readership Survey, Social grade. 2016, NRS: www.nrs.co.uk.</t>
  </si>
  <si>
    <t>Kock, L et al. (2018)</t>
  </si>
  <si>
    <t>Kock, L., L. Shahab, R. West, and J. Brown, E-cigarette use in England 2014-17 as a function of socio-economic profile. Addiction, 2018. 114(2): p. 294-303.</t>
  </si>
  <si>
    <t>Buckley, K and Cheeseman, H (2018)</t>
  </si>
  <si>
    <t>Buckley, K. and H. Cheeseman, Smoking in the home: New solutions for a smokefree generation. 2018, Action on Smoking and Health: London.</t>
  </si>
  <si>
    <t>Cohn, AM et al. (2018)</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</si>
  <si>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</si>
  <si>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Population-level patterns and mental health and substance use correlates of alcohol, marijuana, and tobacco use and co-use in US young adults and adults: Results from the population assessment for tobacco and health</t>
  </si>
  <si>
    <t>Cohn A.</t>
  </si>
  <si>
    <t>American Journal on Addictions</t>
  </si>
  <si>
    <t>10.1111/ajad.12766</t>
  </si>
  <si>
    <t>SCOPUS_ID:85052366633</t>
  </si>
  <si>
    <t>McCabe, SE et al. (2017)</t>
  </si>
  <si>
    <t>McCabe, S.E., B.T. West, P. Veliz, and C.J. Boyd, E-cigarette use, cigarette smoking, dual use, and problem behaviors among U.S. adolescents: Results from a national survey. Journal of Adolescent Health, 2017. 61(2): p. 155-162.</t>
  </si>
  <si>
    <t>E-cigarette Use, Cigarette Smoking, Dual Use, and Problem Behaviors Among U.S. Adolescents: Results From a National Survey</t>
  </si>
  <si>
    <t>McCabe S.</t>
  </si>
  <si>
    <t>10.1016/j.jadohealth.2017.02.004</t>
  </si>
  <si>
    <t>SCOPUS_ID:85017188406</t>
  </si>
  <si>
    <t>Pericot-Valverde, I et al. (2017)</t>
  </si>
  <si>
    <t>Pericot-Valverde, I., D.E. Gaalema, J.S. Priest, and S.T. Higgins, E-cigarette awareness, perceived harmfulness, and ever use among U.S. adults. Preventive Medicine, 2017. 104(2017): p. 92-99.</t>
  </si>
  <si>
    <t>Phillips, E et al. (2017)</t>
  </si>
  <si>
    <t>Phillips, E., T.W. Wang, C.G. Husten, C.G. Corey, B.J. Apelberg, A. Jamal, D.M. Homa, and B.A. King, Tobacco product use among adults - United States, 2015. Morbidity and Mortality Weekly Report (MMWR), 2017. 66(44): p. 1209-1215.</t>
  </si>
  <si>
    <t>Rodu, B and Plurphanswat, N (2018)</t>
  </si>
  <si>
    <t>Rodu, B. and N. Plurphanswat, E-cigarette use among US adults: Population assessment of tobacco and health (PATH) study. Nicotine and Tobacco Research, 2018. 20(8): p. 940-948.</t>
  </si>
  <si>
    <t>Wilson, FA and Wang, Y (2017)</t>
  </si>
  <si>
    <t>Wilson, F.A. and Y. Wang, Recent findings on the prevalence of e-cigarette use among adults in the U.S. American Journal of Preventive Medicine, 2017. 52(3): p. 385-390.</t>
  </si>
  <si>
    <t>Cryptogenic cirrhosis: Old and new perspectives in the era of molecular and genomic medicine</t>
  </si>
  <si>
    <t>Nalbantoglu I.</t>
  </si>
  <si>
    <t>Seminars in Diagnostic Pathology</t>
  </si>
  <si>
    <t>10.1053/j.semdp.2019.07.003</t>
  </si>
  <si>
    <t>SCOPUS_ID:85070073762</t>
  </si>
  <si>
    <t>Mirbolouk, M et al. (2018)</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</si>
  <si>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</si>
  <si>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Levy, DT et al. (2017b)</t>
  </si>
  <si>
    <t>Levy, D.T., Z. Yuan, and Y. Li, The prevalence and characteristics of e-cigarette users in the U.S. International Journal of Environmental Research and Public Health, 2017. 14(10): p. 1,200.</t>
  </si>
  <si>
    <t>El-Shahawy, O et al. (2018)</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</si>
  <si>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</si>
  <si>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Bao, W et al. (2018)</t>
  </si>
  <si>
    <t>Bao, W., G. Xu, J. Lu, L.G. Snetselaar, and R.B. Wallace, Changes in electronic cigarette use among adults in the United States, 2014-2016. JAMA, 2018. 319(19): p. 2,039-2,041.</t>
  </si>
  <si>
    <t>Chou, S et al. (2017)</t>
  </si>
  <si>
    <t>Chou, S., T.D. Saha, H. Zhang, W. Ruan, B. Huang, B.F. Grant, C. Blanco, and W. Compton, Prevalence, correlates, comorbidity and treatment of electronic nicotine delivery system use in the United States. Drug and Alcohol Dependence, 2017. 178: p. 296-301.</t>
  </si>
  <si>
    <t>Prevalence, correlates, comorbidity and treatment of electronic nicotine delivery system use in the United States</t>
  </si>
  <si>
    <t>Chou S.</t>
  </si>
  <si>
    <t>10.1016/j.drugalcdep.2017.05.026</t>
  </si>
  <si>
    <t>SCOPUS_ID:85029622560</t>
  </si>
  <si>
    <t>Ruokolainen, O et al. (2017)</t>
  </si>
  <si>
    <t>Ruokolainen, O., H. Ollila, and K. Karjalainen, Determinants of electronic cigarette use among Finnish adults: Results from a population-based survey. NAT Nordisk alkohol &amp; narkotikatidskrift, 2017. 34(6): p. 471-480.</t>
  </si>
  <si>
    <t>Kotz, D et al. (2018)</t>
  </si>
  <si>
    <t>Kotz, D., M. Bockmann, and S. Kastaun, The use of tobacco, e-cigarettes, and methods to quit smoking in Germany. Dtsch Arztebl Int, 2018. 115(14): p. 235-242.</t>
  </si>
  <si>
    <t>Pasquereau, A et al. (2017)</t>
  </si>
  <si>
    <t>Pasquereau, A., R. Andler, R. Guignard, J. Richard, P. Arwidson, and V. Nguyen-Thanh, La consommation de tabac en France: premiers résultats du baromètre santé 2017. Bull épidémiol hebd, 2018: p. 14-15.</t>
  </si>
  <si>
    <t>Action on Smoking and Health (2018b)</t>
  </si>
  <si>
    <t>Action on Smoking and Health, Feeling the heat: The decline of stop smoking services in England:</t>
  </si>
  <si>
    <t>West, R et al. (2018)</t>
  </si>
  <si>
    <t>West, R., E. Beard, and J. Brown. Trends in electronic cigarette use in England. 2018 [cited 2018 17th December]; Available from: www.smokinginengland.info/latest-statistics/.</t>
  </si>
  <si>
    <t>Doll, R et al. (2004)</t>
  </si>
  <si>
    <t>Doll R, Peto R, Boreham J, Sutherland I. Mortality in relation to smoking: 50 years’ observations on male British doctors. BMJ 2004;328:1519–33.</t>
  </si>
  <si>
    <t>Mortality from cancer in relation to smoking: 50 Years observations on British doctors</t>
  </si>
  <si>
    <t>Doll R.</t>
  </si>
  <si>
    <t>British Journal of Cancer</t>
  </si>
  <si>
    <t>10.1038/sj.bjc.6602359</t>
  </si>
  <si>
    <t>SCOPUS_ID:12344272453</t>
  </si>
  <si>
    <t>The Royal College of Physicians (2010)</t>
  </si>
  <si>
    <t>Royal College of Physicians. Passive smoking and children. A report by the Tobacco Advisory Group of the Royal College of Physicians. London: RCP, 2010. www.rcplondon. ac.uk/ sites/default/files/documents/passive-smoking-and-children.pdf [Accessed 25 February2016].</t>
  </si>
  <si>
    <t>The Royal College of Physicians (1992)</t>
  </si>
  <si>
    <t>Royal College of Physicians. Smoking and the young. London: RCP, 1992.</t>
  </si>
  <si>
    <t>Nash, R and Featherstone, H (2010)</t>
  </si>
  <si>
    <t>Nash R, Featherstone H. Cough up. London: Policy Exchange, 2010.</t>
  </si>
  <si>
    <t>Beyond therapy: "Performance" work with people who have profound &amp;amp; multiple disabilities</t>
  </si>
  <si>
    <t>Nash M.</t>
  </si>
  <si>
    <t>Bodies in Commotion: Disability and Performance</t>
  </si>
  <si>
    <t>SCOPUS_ID:84255214424</t>
  </si>
  <si>
    <t>Murray, CJ et al. (2013)</t>
  </si>
  <si>
    <t>Murray CJ, Richards MA, Newton JN et al. UK health performance: findings of the Global Burden of Disease Study 2010. Lancet 2013;381:997–1020.</t>
  </si>
  <si>
    <t>Outcomes following small bowel obstruction due to malignancy in the national audit of small bowel obstruction</t>
  </si>
  <si>
    <t>Drake T.</t>
  </si>
  <si>
    <t>European Journal of Surgical Oncology</t>
  </si>
  <si>
    <t>10.1016/j.ejso.2019.07.014</t>
  </si>
  <si>
    <t>SCOPUS_ID:85075488699</t>
  </si>
  <si>
    <t>Jha, P et al. (2006)</t>
  </si>
  <si>
    <t>Jha P, Peto R, Zatonski W et al. Social inequalities in male mortality, and in male mortality from smoking: indirect estimation from national death rates in England and Wales, Poland, and North America. Lancet 2006;368:367–70.</t>
  </si>
  <si>
    <t>Ng, M et al. (2014)</t>
  </si>
  <si>
    <t>Ng M, Freeman MK, Fleming TD et al. Smoking prevalence and cigarette consumption in 187 countries, 1980–2012. JAMA 2014;311:183–92.</t>
  </si>
  <si>
    <t>World Health Organization (2008a)</t>
  </si>
  <si>
    <t>World Health Organization. WHO Report on the Global Tobacco Epidemic, 2008: TheMPOWER package. Geneva: WHO, 2008.</t>
  </si>
  <si>
    <t>Action on Smoking and Health (2015c)</t>
  </si>
  <si>
    <t>Action on Smoking and Health. Smoking still kills. Protecting children, reducing inequalities. London: ASH, 2015. www.ash.org.uk/files/documents/ASH_962.pdf [Accessed 10 June 2015].</t>
  </si>
  <si>
    <t>Bilano, V et al. (2015)</t>
  </si>
  <si>
    <t>Bilano V, Gilmour S, Moffiet T et al. Global trends and projections for tobacco use, 1990–2025: an analysis of smoking indicators from the WHO Comprehensive InformationSystems for Tobacco Control. Lancet 2015;385:966–76.</t>
  </si>
  <si>
    <t>Office for National Statistics (2015a)</t>
  </si>
  <si>
    <t>Office for National Statistics. Adult smoking habits in Great Britain – 2014. London: ONS,2015. www.ons.gov.uk/ons/dcp171778_418136.pdf [Accessed 25 February 2016].</t>
  </si>
  <si>
    <t>Health and Social Care Information Centre (2015b)</t>
  </si>
  <si>
    <t>Health and Social Care Information Centre. Statistics on smoking, England – 2015. London: HSCIC, 2015. www.hscic.gov.uk/catalogue/PUB17526/stat-smok-eng-2015-rep.pdf [Accessed 25 February 2016].</t>
  </si>
  <si>
    <t>Office for National Statistics (2015b)</t>
  </si>
  <si>
    <t>Office for National Statistics. Population estimates for UK, England and Wales, Scotland andNorthern Ireland, mid-2014. London: ONS, 2015. www.ons.gov.uk/ons/publications/rereference-tables.html?edition=tcm%3A77-368259 [Accessed 25 February 2016].</t>
  </si>
  <si>
    <t>National Institute for Health and Care Excellence (2013b)</t>
  </si>
  <si>
    <t>National Institute for Health and Care Excellence. Tobacco: harm-reduction approaches to smoking (PH45). London: NICE, 2013. www.nice.org.uk/nicemedia/live/14178/63996/63996.pdf [Accessed 12 June 2013].</t>
  </si>
  <si>
    <t>Office for National Statistics (2014)</t>
  </si>
  <si>
    <t>Office for National Statistics. Adult smoking habits in Great Britain, 2013. London: ONS, 2014. www.ons.gov.uk/ons/dcp171778_386291.pdf [Accessed 25 February 2016].</t>
  </si>
  <si>
    <t>World Health Organization (2015b)</t>
  </si>
  <si>
    <t>World Health Organization. Raising taxes on tobacco. WHO Report on the Global Tobacco Epidemic, 2015. Geneva: WHO, 2015. www.who.int/entity/tobacco/global_report/2015/report/en/index.html [Accessed 25 February 2016].</t>
  </si>
  <si>
    <t>The Royal College of Physicians (2013)</t>
  </si>
  <si>
    <t>Royal College of Physicians, Royal College of Psychiatrists. Smoking and mental health. London: RCP, 2013. www.rcplondon.ac.uk/sites/default/files/smoking_and_mental_health_-_full_report_web.pdf [Accessed 25 February 2016].</t>
  </si>
  <si>
    <t>US Department of Health and Human Services (2011)</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</si>
  <si>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</si>
  <si>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(2004)</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</si>
  <si>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</si>
  <si>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et al. (2012)</t>
  </si>
  <si>
    <t>Peto R, Lopez AD, Boreham J, Thun M. Mortality from smoking in developed countries: United Kingdom 1950–2005 (or later). Oxford: Cancer Trials Support Unit, 2012.www.ctsu.ox.ac.uk/~tobacco/C4308.pdf [Accessed 6 January 2015].</t>
  </si>
  <si>
    <t>Jamrozik, K (2005)</t>
  </si>
  <si>
    <t>Jamrozik K. Estimate of deaths attributable to passive smoking among UK adults: database analysis. BMJ 2005;330:812–17.</t>
  </si>
  <si>
    <t>Serum hepcidin and iron status parameters in pregnant women and the association with adverse maternal and fetal outcomes: A study protocol for a prospective cohort study</t>
  </si>
  <si>
    <t>Amstad Bencaiova G.</t>
  </si>
  <si>
    <t>10.1136/bmjopen-2019-032280</t>
  </si>
  <si>
    <t>SCOPUS_ID:85074718489</t>
  </si>
  <si>
    <t>Office for National Statistics (2013)</t>
  </si>
  <si>
    <t>Office for National Statistics. Opinions and lifestyle survey, smoking habits amongst adults. London: ONS, 2013. www.ons.gov.uk/ons/dcp171776_328041.pdf [Accessed 5 February 2014].</t>
  </si>
  <si>
    <t>Hopkinson, NS et al. (2014)</t>
  </si>
  <si>
    <t>Hopkinson NS, Lester-George A, Ormiston-Smith N, Cox A, Arnott D. Child uptake of smoking by area across the UK. Thorax 2014;69:873–5.</t>
  </si>
  <si>
    <t>Russel, MA (1976)</t>
  </si>
  <si>
    <t>Russel MAH. Low-tar medium-nicotine cigarettes: a new approach to safer smoking. BMJ 1976;i:1430–3.</t>
  </si>
  <si>
    <t>Scientific Committee on Emerging and Newly Identified Health Risks (2008)</t>
  </si>
  <si>
    <t>Scientific Committee on Emerging and Newly Identified Health Risks. Health effects of smokeless tobacco products. Brussels: European Commission, 2008.</t>
  </si>
  <si>
    <t>Maki, J (2014)</t>
  </si>
  <si>
    <t>Maki J. The incentives created by a harm reduction approach to smoking cessation: Snus and smoking in Sweden and Finland. Int J Drug Policy 2014;26:569–74.</t>
  </si>
  <si>
    <t>Lund, I and Lund, KE (2014)</t>
  </si>
  <si>
    <t>Lund I, Lund KE. How has the availability of snus influenced cigarette smoking in Norway? Int J Environ Res Public Health 2014;11:11705–17.</t>
  </si>
  <si>
    <t>The Royal College of Physicians (1962)</t>
  </si>
  <si>
    <t>Royal College of Physicians. Smoking and health. A report on smoking in relation to lung cancer and other diseases. London: RCP, 1962</t>
  </si>
  <si>
    <t>World Health Organization (2013a)</t>
  </si>
  <si>
    <t>World Health Organization. MPOWER in action. Defeating the global tobacco epidemic. Geneva: WHO, 2013. www.who.int/tobacco/mpower/publications/mpower_2013.pdf?ua=1 [Accessed 25 February 2016].</t>
  </si>
  <si>
    <t>Dubray, J et al. (2015)</t>
  </si>
  <si>
    <t>Dubray J, Schwartz R, Chaiton M, O’Connor S, Cohen JE. The effect of MPOWER on smoking prevalence. Tob Control 2015;24:540–2.</t>
  </si>
  <si>
    <t>The effect of MPOWER on smoking prevalence</t>
  </si>
  <si>
    <t>Dubray J.</t>
  </si>
  <si>
    <t>10.1136/tobaccocontrol-2014-051834</t>
  </si>
  <si>
    <t>SCOPUS_ID:84945478765</t>
  </si>
  <si>
    <t>Autralian Bureau of Statistics (2013)</t>
  </si>
  <si>
    <t>Autralian Bureau of Statistics. Current smokers, age standardised, 18 years and older. Australian Bureau of Statistics, 2013. www.abs.gov.au/ausstats/abs@.nsf/Lookup/by%20Subject/4125.0~Jan%202013~Main%20Features~Smoking~3320 [Accessed 25 February 2016].</t>
  </si>
  <si>
    <t>Health Canada (2012)</t>
  </si>
  <si>
    <t>Health Canada. Canadian Tobacco Use Monitoring Survey (CTUMS) 2012. Health Canada, 2013. www.hc-sc.gc.ca/hc-ps/tobac-tabac/research-recherche/stat/ctums-esutc_2012-eng.php#tab1 [Accessed 25 February 2016].</t>
  </si>
  <si>
    <t>Abascal, W et al. (2012)</t>
  </si>
  <si>
    <t>Abascal W, Esteves E, Goja B et al. Tobacco control campaign in Uruguay: a populationbased trend analysis. Lancet 2012;380:1575–82.</t>
  </si>
  <si>
    <t>The National Archives (1992)</t>
  </si>
  <si>
    <t>The National Archives. The Tobacco for Oral Use (Safety) Regulations 1992 (online). www.legislation.gov.uk/uksi/1992/3134/regulation/1/made [Accessed 25 February 2016].</t>
  </si>
  <si>
    <t>Health and Social Care Information Centre (2015c)</t>
  </si>
  <si>
    <t>Health and Social Care Information Centre. Smoking, drinking and drug use among young people in England in 2014. London: HSCIC, 2015. www.hscic.gov.uk/catalogue/PUB17879 /smok-drin-drug-youn-peop-eng-2014-rep.pdf [Accessed 25 February2016].</t>
  </si>
  <si>
    <t>NHS National Services Scotland (2014)</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</si>
  <si>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</si>
  <si>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and Feyerabend, C (2015)</t>
  </si>
  <si>
    <t>Jarvis MJ, Feyerabend C. Recent trends in children’s exposure to second-hand smoke in England: cotinine evidence from the Health Survey for England. Addiction2015;110:1484–92.</t>
  </si>
  <si>
    <t>Recent trends in children's exposure to second-hand smoke in England: Cotinine evidence from the Health Survey for England</t>
  </si>
  <si>
    <t>Jarvis M.</t>
  </si>
  <si>
    <t>10.1111/add.12962</t>
  </si>
  <si>
    <t>SCOPUS_ID:84938198878</t>
  </si>
  <si>
    <t>Action on Smoking and Health (2008)</t>
  </si>
  <si>
    <t>Action on Smoking and Health. Beyond smoking kills: Protecting children, reducing inequalities. London: ASH, 2008. www.ash.org.uk/beyondsmokingkills [Accessed 25February 2016].</t>
  </si>
  <si>
    <t>General Lifestyle Survey (2013a)</t>
  </si>
  <si>
    <t>General Lifestyle Survey 2011. Smoking. In: General lifestyle survey overview – a report on the 2011 General Lifestyle Survey. London: ONS, 2013. www.ons.gov.uk/ons/ dcp171776_302558.pdf [Accessed 25 February 2016].</t>
  </si>
  <si>
    <t>General Lifestyle Survey (2013b)</t>
  </si>
  <si>
    <t>General Lifestyle Survey. Technical Appendix E – Individual Questionnaire 2011.London: ONS, 2011. www.ons.gov.uk/ons/rel/ghs/general-lifestyle-survey/2011/technical-appendix-e-individual.pdf [Accessed 25 February 2016].</t>
  </si>
  <si>
    <t>Department of Health (1998)</t>
  </si>
  <si>
    <t>Department of Health. Smoking kills. A White Paper on Tobacco. London: DH, 1998.</t>
  </si>
  <si>
    <t>Department of Health (2011a)</t>
  </si>
  <si>
    <t>Department of Health. Healthy lives, healthy people: a tobacco control plan for England. London: DH, 2011.</t>
  </si>
  <si>
    <t>The Healing and Empowering Alaskan Lives Toward Healthy-Hearts (HEALTHH) Project: Study protocol for a randomized controlled trial of an intervention for tobacco use and other cardiovascular risk behaviors for Alaska Native People</t>
  </si>
  <si>
    <t>Prochaska J.</t>
  </si>
  <si>
    <t>Contemporary Clinical Trials</t>
  </si>
  <si>
    <t>10.1016/j.cct.2018.06.003</t>
  </si>
  <si>
    <t>SCOPUS_ID:85048496582</t>
  </si>
  <si>
    <t>Joosens, L and Raw, M (2014)</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</si>
  <si>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</si>
  <si>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(2013)</t>
  </si>
  <si>
    <t>Health and Social Care Information Centre. Statistics on smoking: England, 2013. London: HSCIC, 2013.</t>
  </si>
  <si>
    <t>Gilmore, A et al. (2013)</t>
  </si>
  <si>
    <t>Gilmore A, Tavakoly B, Taylor G et al. Understanding tobacco industry pricing strategy and whether it undermines tobacco tax policy: the example of the UK cigarette market.Addiction 2013;108:1317–26.</t>
  </si>
  <si>
    <t>Tobacco Manufacturers’ Association (2015)</t>
  </si>
  <si>
    <t>Tobacco Manufacturers’ Association. Cigarette prices across Europe. London: TMA. www.the-tma.org.uk/wp-content/uploads/2015/01/AIT_EU_MAP_MASTER_CIGARETTES4.jpg [Accessed 25 February 2015].</t>
  </si>
  <si>
    <t>World Bank (ND)</t>
  </si>
  <si>
    <t>World Bank. Tobacco (online). www.worldbank.org/en/topic/health/brief/tobacco[Accessed 25 February 2015].</t>
  </si>
  <si>
    <t>Czubek, M and Johal, S (2010)</t>
  </si>
  <si>
    <t>Czubek M, Johal S. Econometric analysis of cigarette consumption in the UK. London: HM Revenue &amp; Customs, 2010.</t>
  </si>
  <si>
    <t>Rothwell, L et al. (2015)</t>
  </si>
  <si>
    <t>Rothwell L, Britton J, Bogdanovica I. The relation between cigarette price and hand-rolling tobacco consumption in the UK: an ecological study. BMJ Open 2015;5:e007697.</t>
  </si>
  <si>
    <t>Jha, P and Peto, R (2014)</t>
  </si>
  <si>
    <t>Jha P, Peto R. Global effects of smoking, of quitting, and of taxing tobacco. N Engl J Med 2014;370:60–8.</t>
  </si>
  <si>
    <t>International Agency for Research on Cancer (2008)</t>
  </si>
  <si>
    <t>International Agency for Research on Cancer. Methods for evaluating tobacco control policies. In: IARC handbooks of cancer prevention. Geneva: World Health Organization,IARC, 2008.</t>
  </si>
  <si>
    <t>From hazard identification to weighing the benefits and drawbacks of prevention</t>
  </si>
  <si>
    <t>Vainio H.</t>
  </si>
  <si>
    <t>Toxicology and Applied Pharmacology</t>
  </si>
  <si>
    <t>10.1016/j.taap.2005.03.030</t>
  </si>
  <si>
    <t>SCOPUS_ID:24644508566</t>
  </si>
  <si>
    <t>Joosens, L (2004)</t>
  </si>
  <si>
    <t>Joosens L. The taxation on tobacco products in a national and European context. Brussels: Belgian Federation against Cancer, 2004.</t>
  </si>
  <si>
    <t>Nikaj, S and Chaloupka, FJ (2016)</t>
  </si>
  <si>
    <t>Nikaj S, Chaloupka F. The effect of prices on cigarette use among youths in the global youth tobacco survey. Nicotine Tob Res 2014;16(Suppl 1):S16–23.</t>
  </si>
  <si>
    <t>The effect of prices on cigarette use among youths in the global youth tobacco Survey</t>
  </si>
  <si>
    <t>Nikaj S.</t>
  </si>
  <si>
    <t>10.1093/ntr/ntt019</t>
  </si>
  <si>
    <t>SCOPUS_ID:84891711416</t>
  </si>
  <si>
    <t>International Agency for Research on Cancer (2011)</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</si>
  <si>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</si>
  <si>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et al. (2014)</t>
  </si>
  <si>
    <t>Brown T, Platt S, Amos A. Equity impact of interventions and policies to reduce smoking in youth: systematic review. Tob Control 2014;23:98–105.</t>
  </si>
  <si>
    <t>Equity impact of interventions and policies to reduce smoking in youth: Systematic review</t>
  </si>
  <si>
    <t>Brown T.</t>
  </si>
  <si>
    <t>10.1136/tobaccocontrol-2013-051451</t>
  </si>
  <si>
    <t>SCOPUS_ID:84919847199</t>
  </si>
  <si>
    <t>HM Revenue and Customs (2000)</t>
  </si>
  <si>
    <t>HM Revenue &amp; Customs. Tackling tobacco smuggling. London: HMRC, 2000.</t>
  </si>
  <si>
    <t>HM Revenue and Customs and UK Border Agency (2011)</t>
  </si>
  <si>
    <t>HM Revenue &amp; Customs and UK Border Agency. Tackling tobacco smuggling – building on our success. London: HMRC, UKBA, 2011.</t>
  </si>
  <si>
    <t>Semple, S et al. (2009)</t>
  </si>
  <si>
    <t>Semple S, van Tongeren M, Galea KS et al. UK smoke-free legislation: changes in PM2.5 concentrations in bars in Scotland, England, and Wales. Ann Occup Hygiene 2009;54:272–80.</t>
  </si>
  <si>
    <t>Moore, GF et al. (2012)</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</si>
  <si>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</si>
  <si>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</si>
  <si>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et al. (2013)</t>
  </si>
  <si>
    <t>Millett C, Lee J, Laverty A et al. Hospital admissions for childhood asthma after smokefree legislation in England. Pediatrics 2013;131:495–501.</t>
  </si>
  <si>
    <t>Been, J et al. (2014)</t>
  </si>
  <si>
    <t>Been J, Nurmatov U, Cox B et al. Effect of smoke-free legislation on perinatal and child health: a systematic review and meta-analysis. Lancet 2014;383:1549–60.</t>
  </si>
  <si>
    <t>Sims, M et al. (2010)</t>
  </si>
  <si>
    <t>Sims M, Maxwell R, Bauld L et al. Short term impact of smoke-free legislation in England: retrospective analysis of hospital admissions for myocardial infarction. BMJ 2010;340:c2161.</t>
  </si>
  <si>
    <t>Tan, C and Glantz, SA (2012)</t>
  </si>
  <si>
    <t>Tan C, Glantz S. Association between smoke-free legislation and hospitalizations for cardiac, cerebrovascular, and respiratory diseases: a meta-analysis. Circulation 2012;126:2177–83.</t>
  </si>
  <si>
    <t>Hackshaw, L et al. (2010)</t>
  </si>
  <si>
    <t>Hackshaw L, McEwen A, West R et al. Quit attempts in response to smokefree legislation in England. Tob Control 2010;12:160–4.</t>
  </si>
  <si>
    <t>Mackay, D et al. (2011)</t>
  </si>
  <si>
    <t>Mackay D, Haw S, Pell J. Impact of Scottish smoke-free legislation on smoking quit attempts and prevalence. PLoS One 2011;6(11).</t>
  </si>
  <si>
    <t>Lee, J et al. (2011)</t>
  </si>
  <si>
    <t>Lee J, Glantz S, Millett C. Effect of smoke-free legislation on adult smoking behaviour in England in the 18 months following implementation. PLoS One 2011;6:e20933.</t>
  </si>
  <si>
    <t>Moore, GF et al. (2011)</t>
  </si>
  <si>
    <t>Moore G, Holliday J, Moore L. Socioeconomic patterning in changes in child exposure to secondhand smoke after implementation of smoke-free legislation in Wales. Nicotine Tobacco Res 2011;13:903–10.</t>
  </si>
  <si>
    <t>Information Centre for Health and Social Care (2013)</t>
  </si>
  <si>
    <t>Information Centre for Health &amp; Social Care. Smoking, drinking and drug use among young people in England in 2012. London: HSCIC, 2013. www.hscic.gov.uk/catalogue/PUB11334. [Accessed 25 February 2015].</t>
  </si>
  <si>
    <t>Laverty, A and  Millett, C (2014)</t>
  </si>
  <si>
    <t>Laverty A, Millett C. Smoking ban in cars will benefit disadvantaged children most. BMJ 2014;348:g1720.</t>
  </si>
  <si>
    <t>Child awareness of and access to cigarettes: Impacts of the point-of-sale display ban in England</t>
  </si>
  <si>
    <t>Laverty A.</t>
  </si>
  <si>
    <t>10.1136/tobaccocontrol-2018-054511</t>
  </si>
  <si>
    <t>SCOPUS_ID:85053796991</t>
  </si>
  <si>
    <t>Wakefield, MA et al. (2010)</t>
  </si>
  <si>
    <t>Wakefield MA, Loken B, Hornik RC. Use of mass media campaigns to change health behaviour. Lancet 2010;376:1261–71.</t>
  </si>
  <si>
    <t>Wakefield, MA et al. (2008)</t>
  </si>
  <si>
    <t>Wakefield MA, Durkin S, Spittal MJ et al. Impact of tobacco control policies and mass media campaigns on monthly adult smoking prevalence. Am J Public Health 2008;98:1443–50.</t>
  </si>
  <si>
    <t>National Institute for Health and Clinical Excellence (2007)</t>
  </si>
  <si>
    <t>National Institute for Health and Clinical Excellence. A review of the effectiveness of mass media interventions which both encourage quit attempts and reinforce current and recent attempts to quit smoking. London: NICE, 2007.</t>
  </si>
  <si>
    <t>National Cancer Institute (1998)</t>
  </si>
  <si>
    <t>National Cancer Institute. The role of the media in promoting and reducing tobacco use. NCI Tobacco Control Monograph Series. Bethesda, MD: US Department of Health and Human Services, National Institutes of Health, National Cancer Institute, 1998.</t>
  </si>
  <si>
    <t>Bala, M et al. (2008)</t>
  </si>
  <si>
    <t>Bala M, Strzeszynski L, Cahill K. Mass media interventions for smoking cessation in adults. Cochrane Database Syst Rev 2008;1:CD004704.</t>
  </si>
  <si>
    <t>Mass media interventions for smoking cessation in adults</t>
  </si>
  <si>
    <t>Bala M.</t>
  </si>
  <si>
    <t>10.1002/14651858.CD004704.pub4</t>
  </si>
  <si>
    <t>SCOPUS_ID:85034752473</t>
  </si>
  <si>
    <t>Hyland, A et al. (2006)</t>
  </si>
  <si>
    <t>Hyland A, Wakefield M, Higbee C et al. Anti-tobacco television advertising and indicators of smoking cessation in adults: a cohort study. Health Educ Res 2006;21:348–54.</t>
  </si>
  <si>
    <t>Durkin, S et al. (2012)</t>
  </si>
  <si>
    <t>Durkin S, Brennan E, Wakefield M. Mass media campaigns to promote smoking cessation among adults: an integrative review. Tob Control 2012;21:127–38.</t>
  </si>
  <si>
    <t>Langley, T et al. (2013)</t>
  </si>
  <si>
    <t>Langley T, Lewis S, McNeill A et al. Characterizing tobacco control mass media campaigns in England. Addiction 2013;108:2001–8.</t>
  </si>
  <si>
    <t>Department of Health (2011b)</t>
  </si>
  <si>
    <t>Department of Health. Changing behaviour, improving outcomes: a new social marketing strategy for public health. London: DH, 2011.</t>
  </si>
  <si>
    <t>Langley, T et al. (2012)</t>
  </si>
  <si>
    <t>Langley TE, McNeill A, Lewis S et al. The impact of media campaigns on smoking cessation activity: a structural vector autoregression analysis. Addiction 2012;107:2043–50.</t>
  </si>
  <si>
    <t>Langley, T et al. (2014)</t>
  </si>
  <si>
    <t>Langley T, Szatkowski L, Lewis S et al. The freeze on mass media campaigns in England: a natural experiment of the impact of tobacco control campaigns on quitting behaviour.Addiction 2014;109:995–1002.</t>
  </si>
  <si>
    <t>Sims, M et al. (2014)</t>
  </si>
  <si>
    <t>Sims M, Salway R, Langley T et al. Effectiveness of tobacco control television advertising in changing tobacco use in England: a population-based cross-sectional study. Addiction 2014;109:986–94.</t>
  </si>
  <si>
    <t>Richardson, S et al. (2014)</t>
  </si>
  <si>
    <t>Richardson S, Langley T, Szatkowski L et al. How does the emotive content of televised anti-smoking mass media campaigns influence monthly calls to the NHS Stop Smoking helpline in England? Prev Med 2014;69:43–8.</t>
  </si>
  <si>
    <t>Brown, J et al. (2014c)</t>
  </si>
  <si>
    <t>Brown J, Kotz D, Michie S et al. How effective and cost-effective was the national mass media smoking cessation campaign ‘Stoptober’. Drug Alcohol Depend 2014;135:52–8.</t>
  </si>
  <si>
    <t>West, R and Stapleton, JA (2008)</t>
  </si>
  <si>
    <t>West R, Stapleton JA. Clinical and public health significance of treatments to aid smoking cessation. Eur Respir Rev 2008;17:199–204.</t>
  </si>
  <si>
    <t>Vallone, D et al. (2009)</t>
  </si>
  <si>
    <t>Vallone D, Allen J, Xiao H. Is socioeconomic status associated with awareness of and receptivity to the Truth campaign? Drug Alcohol Depend 2009;104:S115–20.</t>
  </si>
  <si>
    <t>Niederdeppe, J et al. (2008a)</t>
  </si>
  <si>
    <t>Niederdeppe J, Fiore M, Baker T et al. Smoking-cessation media campaigns and their effectiveness among socioeconomically advantaged and disadvantaged populations. Am J Public Health 2008;98:916–24.</t>
  </si>
  <si>
    <t>Niederdeppe, J et al. (2008b)</t>
  </si>
  <si>
    <t>Niederdeppe J, Kuang X, Crock B et al. Media campaigns to promote smoking cessation among socioeconomically disadvantaged populations: what do we know, what do we need to learn, and what should we do now? Social Sci Med 2008;67:1343–55.</t>
  </si>
  <si>
    <t>Media campaigns to promote smoking cessation among socioeconomically disadvantaged populations: What do we know, what do we need to learn, and what should we do now?</t>
  </si>
  <si>
    <t>Niederdeppe J.</t>
  </si>
  <si>
    <t>Social Science and Medicine</t>
  </si>
  <si>
    <t>10.1016/j.socscimed.2008.06.037</t>
  </si>
  <si>
    <t>SCOPUS_ID:50949097108</t>
  </si>
  <si>
    <t>Hammond, D (2011)</t>
  </si>
  <si>
    <t>Hammond D. Health warning messages on tobacco products: A review. Tob Control 2011;20:327–3.</t>
  </si>
  <si>
    <t>Understandings of the component causes of harm from cigarette smoking in Australia</t>
  </si>
  <si>
    <t>King B.</t>
  </si>
  <si>
    <t>Drug and Alcohol Review</t>
  </si>
  <si>
    <t>10.1111/dar.12995</t>
  </si>
  <si>
    <t>SCOPUS_ID:85074759110</t>
  </si>
  <si>
    <t>Hammond, D et al. (2013)</t>
  </si>
  <si>
    <t>Hammond D, Wakefield M, Durkin S et al. Tobacco packaging and mass media campaigns: research needs for Articles 11 and 12 of the WHO Framework Convention on Tobacco Control. Nicotine Tob Res 2013;15:817–31.</t>
  </si>
  <si>
    <t>Fathelrahman, A et al. (2009)</t>
  </si>
  <si>
    <t>Fathelrahman A, Omar M, Awang R et al. Smokers’ responses towards cigarette pack warning labels in predicting quit intention, stage of change, and self-efficacy. Nicotine Tob Res 2009;11:248–53.</t>
  </si>
  <si>
    <t>Environics Research Group (2007)</t>
  </si>
  <si>
    <t>Environics Research Group. The health effects of tobacco and health warning messages on cigarette packages – survey of adults and adult smokers: wave 12 surveys. Prepared for Health Canada. Toronto, Canada: Environics Research Group, 2007.</t>
  </si>
  <si>
    <t>Environics Research Group (1999)</t>
  </si>
  <si>
    <t>Environics Research Group. Canadian adult and youth opinions on the sizing of health warning messages. Toronto, Canada: Environics Research Group, 1999.</t>
  </si>
  <si>
    <t>Canadian Cancer Society (2001)</t>
  </si>
  <si>
    <t>Environics. Canadian Cancer Society evaluation of new warnings on cigarette packages. Environics, Focus Canada, 2001–3, 2001.</t>
  </si>
  <si>
    <t>Hammond, D et al. (2006)</t>
  </si>
  <si>
    <t>Hammond D, Fond G, McNeill A et al. Effectiveness of cigarette warning labels in informing smokers about the risks of smoking: Findings from the International Tobacco Control (ITC) Four Country Survey. Tob Control 2006;15(Suppl iii):19–25.</t>
  </si>
  <si>
    <t>Monarrez-Espino, J et al. (2014)</t>
  </si>
  <si>
    <t>Monarrez-Espino J, Bojing L, Greiner F et al. Systematic review of the effect of pictorial warnings on cigarette packages in smoking behaviour. Am J Prev Med 2014;104:e11–30.</t>
  </si>
  <si>
    <t>Azagba, S and Sharaf, M (2013)</t>
  </si>
  <si>
    <t>Azagba S, Sharaf M. The effect of graphic warning labels on smoking behaviour: evidence from the Canadian experience. Nicotine Tob Res 2013;15:708–17.</t>
  </si>
  <si>
    <t>The effect of graphic cigarette warning labels on smoking behavior: Evidence from the canadian experience</t>
  </si>
  <si>
    <t>Azagba S.</t>
  </si>
  <si>
    <t>10.1093/ntr/nts194</t>
  </si>
  <si>
    <t>SCOPUS_ID:84874088135</t>
  </si>
  <si>
    <t>Borland, R et al. (2009)</t>
  </si>
  <si>
    <t>Borland R, Wilson N, Fong G, et al. Impact of graphic and text warnings on cigarette packs: findings from four countries over five years. Tob Control 2009;18:358–64.</t>
  </si>
  <si>
    <t>Gospodinov, N and Irvine, I (2004)</t>
  </si>
  <si>
    <t>Gospodinov N, Irvine I. Global health warnings on tobacco packaging: evidence from the Canadian experiment. Topics Econ Anal Policy 2004;4(30).</t>
  </si>
  <si>
    <t>Council Directive (1989)</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</si>
  <si>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</si>
  <si>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Joosens, L (2000)</t>
  </si>
  <si>
    <t>Joosens, L. The effectiveness of banning advertising of tobacco products. Brussels: International Union against Cancer, 2000.</t>
  </si>
  <si>
    <t>Jha, P and Chaloupka, FJ (1999)</t>
  </si>
  <si>
    <t>Jha P, Chaloupka F. Curbing the epidemic: governments and the economics of tobacco control. Washington DC: World Bank, 1999.</t>
  </si>
  <si>
    <t>McNeill, A et al. (2011)</t>
  </si>
  <si>
    <t>McNeill A, Lewis S, Quinn C et al. Evaluation of the removal of point-of-sale tobacco displays in Ireland. Tob Control 2011;20:137–43.</t>
  </si>
  <si>
    <t>Robertson, L et al. (2015)</t>
  </si>
  <si>
    <t>Robertson L, McGee R, March L et al. A systematic review on the impact of point-of-sale tobacco promotion on smoking. Nicotine Tob Res 2015;17:2–17.</t>
  </si>
  <si>
    <t>Chantler, C (2014)</t>
  </si>
  <si>
    <t>Chantler C. Standardised packaging of tobacco: Report of the independent review undertaken by Cyril Chantler, 2014 (online). www.kcl.ac.uk/health/10035-TSO-2901853-Chantler-Review-ACCESSIBLE.PDF [Accessed 19 February 2016].</t>
  </si>
  <si>
    <t>Cancer Research UK (2014)</t>
  </si>
  <si>
    <t>Cancer Research UK. YouGov/Cancer Research survey results. London: CRUK, 2014.</t>
  </si>
  <si>
    <t>Miller, C et al. (2015)</t>
  </si>
  <si>
    <t>Miller C, Ettridge K, Wakefield M. Research paper: ‘You’re made to feel like a dirty filthy smoker when you’re not, cigar smoking is another thing all together.’ Responses of Australian cigar and cigarillo smokers to plain packaging. Tob Control 2015;24:ii58–65.</t>
  </si>
  <si>
    <t>Wakefield, M et al. (2015)</t>
  </si>
  <si>
    <t>Wakefield M, Coomber K, Zacher M et al. Australian adult smokers’ responses to plain packaging with larger graphic health warnings 1 year after implementation: results from a national cross-sectional tracking survey. Tob Control 2015;24:17–25.</t>
  </si>
  <si>
    <t>Durkin, S et al. (2015)</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</si>
  <si>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</si>
  <si>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and Farley, T (2015)</t>
  </si>
  <si>
    <t>Diethelm P, Farley T. Refuting tobacco-industry funded research: empirical data shows decline in smoking prevalence following introduction of plain packaging in Australia. Tob Prev Cessation 2015;1:6.</t>
  </si>
  <si>
    <t>Scollo, M et al . (2015b)</t>
  </si>
  <si>
    <t>Scollo M, Zacher M, Durkin S et al. Use of illicit tobacco following introduction of standardised packaging of tobacco products in Australia: results from a national crosssectional survey. Tob Control 2015;24:ii76–81.</t>
  </si>
  <si>
    <t>Lyons, A et al. (2010)</t>
  </si>
  <si>
    <t>Lyons A, McNeill A, Chen Y et al. Tobacco and tobacco branding in films most popular in the UK from 1989 to 2008. Thorax 2010;65:417–22.</t>
  </si>
  <si>
    <t>Tobacco and tobacco branding in films most popular in the UK from 1989 to 2008 (Thorax (2010) 65 (417-22))</t>
  </si>
  <si>
    <t>Lyons A.</t>
  </si>
  <si>
    <t>Thorax</t>
  </si>
  <si>
    <t>10.1136/thx.2009.130716corr1</t>
  </si>
  <si>
    <t>SCOPUS_ID:77956805440</t>
  </si>
  <si>
    <t>Lyons, A et al. (2014)</t>
  </si>
  <si>
    <t>Lyons A, McNeill A, Britton J. Tobacco imagery on prime time UK television. Tob Control 2014;23:257–63.</t>
  </si>
  <si>
    <t>Di Franza, J et al. (2009)</t>
  </si>
  <si>
    <t>Di Franza J, Savageua J, Fletcher K. Enforcement of underage sales laws as a predictor of daily smoking among adolescents – a national study. BMC Public Health 2009;9:107.</t>
  </si>
  <si>
    <t>Richardson, L et al. (2009)</t>
  </si>
  <si>
    <t>Richardson L, Hemsing N, Greaves L et al. Preventing smoking in young people: a systematic review of the impact of access interventions. J Environ Res Public Health 2009;6:1485–514.</t>
  </si>
  <si>
    <t>Hublet, A et al. (2009)</t>
  </si>
  <si>
    <t>Hublet A, Schmid H, Clays E et al. Association between tobacco control policies and smoking behaviour among adolescents in 29 European countries. Addiction 2009; 04/01/1900  08:11:00</t>
  </si>
  <si>
    <t>Health and Social Care Information Centre (2007)</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</si>
  <si>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</si>
  <si>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and West, R (2010)</t>
  </si>
  <si>
    <t>Fidler JA, West R. Changes in smoking prevalence in 16–17-year-old versus older adults following a rise in legal age of sale: findings from an English population study. Addiction 2010;105:1984–88.</t>
  </si>
  <si>
    <t>Changes in smoking prevalence in 16-17-year-old versus older adults following a rise in legal age of sale: Findings from an english population study</t>
  </si>
  <si>
    <t>Fidler J.</t>
  </si>
  <si>
    <t>10.1111/j.1360-0443.2010.03039.x</t>
  </si>
  <si>
    <t>SCOPUS_ID:78649583314</t>
  </si>
  <si>
    <t>Health and Social Care Information Centre (2011)</t>
  </si>
  <si>
    <t>Health and Social Care Information Centre. Smoking, drinking and drug use among young people in England in 2010. London: HSCIC, 2011.</t>
  </si>
  <si>
    <t>Dodds, B et al. (2014)</t>
  </si>
  <si>
    <t>Dodds B, Wood L, Bainbridge R, Grant I, Robb S. Smoking among 13 and 15 year olds in Scotland 2013. Edinburgh: NHS National Services Scotland, 2014.</t>
  </si>
  <si>
    <t>Donaghy, E et al. (2013)</t>
  </si>
  <si>
    <t>Donaghy E, Bauld L, Eadie D et al. A qualitative study of how young Scottish smokers living in disadvantaged communities get their cigarettes. Nicotine Tob Res 2013;15:2053–9.</t>
  </si>
  <si>
    <t>Millett, C et al. (2011)</t>
  </si>
  <si>
    <t>Millett C, Lee J, Gibbons D et al. Increasing the age for the legal purchase of tobacco in England: impacts on socio-economic disparities in youth smoking. Thorax 2011;66:862–65.</t>
  </si>
  <si>
    <t>Increasing the age for the legal purchase of tobacco in England: Impacts on socio-economic disparities in youth smoking</t>
  </si>
  <si>
    <t>Millett C.</t>
  </si>
  <si>
    <t>10.1136/thx.2010.154963</t>
  </si>
  <si>
    <t>SCOPUS_ID:85027918002</t>
  </si>
  <si>
    <t>National Institute for Health and Care Excellence (2008)</t>
  </si>
  <si>
    <t>National Institute for Health and Care Excellence. Smoking cessation services. NICE guidelines [PH10]. London: NICE, 2008.</t>
  </si>
  <si>
    <t>The cost-effectiveness of public health interventions examined by the National Institute for Health and Care Excellence from 2005 to 2018</t>
  </si>
  <si>
    <t>Owen L.</t>
  </si>
  <si>
    <t>10.1016/j.puhe.2019.02.011</t>
  </si>
  <si>
    <t>SCOPUS_ID:85063062010</t>
  </si>
  <si>
    <t>Bauld, L et al. (2012)</t>
  </si>
  <si>
    <t>Bauld L, Bell K, McCullough L et al. The effectiveness of NHS smoking cessation services: A systematic review. J Public Health 2012;32:71–82.</t>
  </si>
  <si>
    <t>Unintended consequences of incentive provision for behaviour change and maintenance around childbirth</t>
  </si>
  <si>
    <t>Thomson G.</t>
  </si>
  <si>
    <t>10.1371/journal.pone.0111322</t>
  </si>
  <si>
    <t>SCOPUS_ID:84908681860</t>
  </si>
  <si>
    <t>Dobbie, F et al. (2015)</t>
  </si>
  <si>
    <t>Dobbie F, Hiscock R, Leonardi-Bee J et al. Evaluating long-term outcomes of NHS Stop Smoking Services (ELONS): a prospective cohort study. Health Techol Assess 2015;19:95.</t>
  </si>
  <si>
    <t>Ferguson, J et al. (2012)</t>
  </si>
  <si>
    <t>Ferguson J, Docherty G, Bauld L et al. Effect of offering different levels of support and free nicotine replacement therapy via an English national telephone quitline: randomised controlled trial. BMJ 2012;344:e1696.</t>
  </si>
  <si>
    <t>West, R et al. (2005b)</t>
  </si>
  <si>
    <t>West R, DiMarino ME, Gitchell J et al. Impact of UK policy initiatives on use of medicines to aid smoking cessation. Tob Control 2005;14:166–71.</t>
  </si>
  <si>
    <t>Health and Social Care Information Centre (2014a)</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</si>
  <si>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</si>
  <si>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(2005)</t>
  </si>
  <si>
    <t>Milne E. NHS smoking cessation services and smoking prevalence: observational study.BMJ 2005;330:760.</t>
  </si>
  <si>
    <t>Bauld, L et al. (2007)</t>
  </si>
  <si>
    <t>Bauld L, Judge K, Platt S. Assessing the impact of smoking cessation services on reducing health inequalities in England: observational study. Tob Control 2007;16:400–4.</t>
  </si>
  <si>
    <t>Hiscock, R et al. (2012)</t>
  </si>
  <si>
    <t>Hiscock R, Bauld L, Amos A et al. Socioeconomic status and smoking: a review. Ann NY Acad Sci 2012;1248:107–23.</t>
  </si>
  <si>
    <t>Health and Social Care Information Centre (2014b)</t>
  </si>
  <si>
    <t>Health and Social Care Information Centre. Smoking, drinking and drug use among young people in England – 2013. London: HSCIC, 2014.</t>
  </si>
  <si>
    <t>Duffy, S (2015)</t>
  </si>
  <si>
    <t>Duffy, S. Creating a generation free from tobacco: how far have we come and where to next? Powerpoint presentation to University of Aberdeen Global Health Seminar, March 27 2015. Edinburgh: ASH Scotland.</t>
  </si>
  <si>
    <t>Cancer Research UK (ND)</t>
  </si>
  <si>
    <t>Cancer Research UK. Tobacco statistics (online). London: CRUK. www.cancerresearchuk. org/cancer-info/cancerstats/causes/tobacco-statistics [Accessed 2 March 2016].</t>
  </si>
  <si>
    <t>Benowitz, NL (2010)</t>
  </si>
  <si>
    <t>Benowitz NL. Nicotine addiction. N Engl J Med 2010;362:2295–303.</t>
  </si>
  <si>
    <t>Erratum: Nicotine Addiction in Young People (New England Journal of Medicine (1995) 333(3) (186–189) (10.1056/nejm199507203330311))</t>
  </si>
  <si>
    <t>10.1056/NEJM199510123331526</t>
  </si>
  <si>
    <t>SCOPUS_ID:85023653082</t>
  </si>
  <si>
    <t>Benowitz, NL et al. (2009)</t>
  </si>
  <si>
    <t>Benowitz NL, Hukkanen J, Jacob P 3rd. Nicotine chemistry, metabolism, kinetics and biomarkers. Handb Exp Pharmacol 2009;192:29–60.</t>
  </si>
  <si>
    <t>Nicotine chemistry, metabolism, kinetics and biomarkers</t>
  </si>
  <si>
    <t>Benowitz N.</t>
  </si>
  <si>
    <t>Handbook of Experimental Pharmacology</t>
  </si>
  <si>
    <t>10.1007/978-3-540-69248-5_2</t>
  </si>
  <si>
    <t>SCOPUS_ID:63849147368</t>
  </si>
  <si>
    <t>Pankow, JF et al. (2003)</t>
  </si>
  <si>
    <t>Pankow JF, Tavakoli AD, Luo W, LM Isabelle. Percent free base nicotine in the tobacco smoke particulate matter of selected commercial and reference cigarettes. Chem Res Toxicol 2003;16:1014–18.</t>
  </si>
  <si>
    <t>Stevenson, T and Proctor, RN (2008)</t>
  </si>
  <si>
    <t>Stevenson T, Proctor RN. The secret and soul of Marlboro: Phillip Morris and the origins,spread, and denial of nicotine freebasing. Am J Public Health 2008;98:1184–94.</t>
  </si>
  <si>
    <t>Kozlowski, LT et al. (1998)</t>
  </si>
  <si>
    <t>Kozlowski LT, Mehta NY, Sweeney CT et al. Filter ventilation and nicotine content of tobacco in cigarettes from Canada, the United Kingdom, and the United States. Tob Control 1998;7:369–75.</t>
  </si>
  <si>
    <t>Le Houezec, J (2003)</t>
  </si>
  <si>
    <t>Le Houezec J. Role of nicotine pharmacokinetics in nicotine addiction and nicotine replacement therapy: a review. Int J Tuberc Lung Dis 2003;7:811–19.</t>
  </si>
  <si>
    <t>Samaha, AN and Robinson, TE (2005)</t>
  </si>
  <si>
    <t>Samaha AN, Robinson TE. Why does the rapid delivery of drugs to the brain promote addiction? Trends Pharmacol Sci 2005;26:82–7.</t>
  </si>
  <si>
    <t>Rose, JE et al. (2010b)</t>
  </si>
  <si>
    <t>Rose JE, Mukhin AG, Lokitz SJ et al. Kinetics of brain nicotine accumulation in dependent and nondependent smokers assessed with PET and cigarettes containing 11C-nicotine. Proc Natl Acad Sci USA 2010;107:5190–5.</t>
  </si>
  <si>
    <t>West, R et al. (2000b)</t>
  </si>
  <si>
    <t>West R, Hajek P, Foulds J, Nilsson F, May S, Meadows A. A comparison of the abuse liability and dependence potential of nicotine patch, gum, spray and inhaler. Psychopharmacology 2000;149:198–202.</t>
  </si>
  <si>
    <t>A comparison of the abuse liability and dependence potential of nicotine patch, gum, spray and inhaler</t>
  </si>
  <si>
    <t>West R.</t>
  </si>
  <si>
    <t>10.1007/s002130000382</t>
  </si>
  <si>
    <t>SCOPUS_ID:0034017503</t>
  </si>
  <si>
    <t>Henningfield, JE and Zeller, M (2002)</t>
  </si>
  <si>
    <t>Henningfield JE, Zeller M. Could science-based regulation make tobacco products less addictive? Yale J Health Policy Law Ethics 2002;3:127–38.</t>
  </si>
  <si>
    <t>Hukkanen, J et al. (2005)</t>
  </si>
  <si>
    <t>Hukkanen J, Jacob P 3rd, Benowitz NL. Metabolism and disposition kinetics of nicotine. Pharmacol Rev 2005;57:79–115.</t>
  </si>
  <si>
    <t>Messina, ES et al. (1997)</t>
  </si>
  <si>
    <t>Messina ES, Tyndale RF, Sellers EM. A major role for CYP2A6 in nicotine C-oxidation by human liver microsomes. J Pharmacol Exp Ther 1997;282:1608–14.</t>
  </si>
  <si>
    <t>Nakajima, M et al. (1996)</t>
  </si>
  <si>
    <t>Nakajima M, Yamamoto T, Nunoya K et al. Characterization of CYP2A6 involved in 3’-hydroxylation of cotinine in human liver microsomes. J Pharmacol Exp Ther 1996;277:1010–15.</t>
  </si>
  <si>
    <t>Benowitz, NL etal. (2006)</t>
  </si>
  <si>
    <t>Benowitz NL, Swan GE, Jacob P 3rd, Lessov-Schlaggar CN, Tyndale RF. CYP2A6 genotype and the metabolism and disposition kinetics of nicotine. Clin Pharmacol Ther2006;80:457–67.</t>
  </si>
  <si>
    <t>Dempsey, D et al. (2004)</t>
  </si>
  <si>
    <t>Dempsey D, Tutka P, Jacob P 3rd et al. Nicotine metabolite ratio as an index of cytochrome P450 2A6 metabolic activity. Clin Pharmacol Ther 2004;76:64–72.</t>
  </si>
  <si>
    <t>Chenoweth, MJ and Tyndale, RF (2013)</t>
  </si>
  <si>
    <t>Chenoweth MJ, Tyndale RF. Nicotine metabolism as an intermediate phenotype. In: MacKillop J, Munafo MR, eds. Genetic influences on addiction: an intermediate phenotype approach. Cambridge, MA: MIT Press, 2013, 65–96.</t>
  </si>
  <si>
    <t>Schoedel, KA et al. (2004)</t>
  </si>
  <si>
    <t>Schoedel KA, Hoffmann EB, Rao Y, Sellers EM, Tyndale RF. Ethnic variation in CYP2A6 and association of genetically slow nicotine metabolism and smoking in adult Caucasians. Pharmacogenetics 2004;14:615–26.</t>
  </si>
  <si>
    <t>Chenoweth, MJ et al. (2014)</t>
  </si>
  <si>
    <t>Chenoweth MJ, Novalen M, Hawk LW Jr et al. Known and novel sources of variability in the nicotine metabolite ratio in a large sample of treatment-seeking smokers. Cancer Epidemiol Biomarkers Prev 2014;23:1773–82.</t>
  </si>
  <si>
    <t>Ho, MK et al. (2009)</t>
  </si>
  <si>
    <t>Ho MK, Mwenifumbo JC, Al Koudsi N et al. Association of nicotine metabolite ratio and CYP2A6 genotype with smoking cessation treatment in African-American light smokers. Clin Pharmacol Ther 2009;85:635–43.</t>
  </si>
  <si>
    <t>Patterson, F et al. (2008)</t>
  </si>
  <si>
    <t>Patterson F, Schnoll RA, Wileyto EP et al. Toward personalized therapy for smoking cessation: a randomized placebo-controlled trial of bupropion. Clin Pharmacol Ther 2008;84:320–5.</t>
  </si>
  <si>
    <t>Lerman, C et al. (2006)</t>
  </si>
  <si>
    <t>Lerman C, Tyndale R, Patterson F et al. Nicotine metabolite ratio predicts efficacy of transdermal nicotine for smoking cessation. Clin Pharmacol Ther 2006;79:600–8.</t>
  </si>
  <si>
    <t>Schnoll, RA et al. (2009)</t>
  </si>
  <si>
    <t>Schnoll RA, Patterson F, Wileyto EP et al. Nicotine metabolic rate predicts successful smoking cessation with transdermal nicotine: a validation study. Pharmacol Biochem Behav 2009;92:6–11.</t>
  </si>
  <si>
    <t>Chen, LS et al. (2014)</t>
  </si>
  <si>
    <t>Chen LS, Bloom AJ, Baker TB et al. Pharmacotherapy effects on smoking cessation vary with nicotine metabolism gene (CYP2A6). Addiction 2014;109:128–37.</t>
  </si>
  <si>
    <t>Pharmacotherapy effects on smoking cessation vary with nicotine metabolism gene (CYP2A6)</t>
  </si>
  <si>
    <t>Chen L.</t>
  </si>
  <si>
    <t>10.1111/add.12353</t>
  </si>
  <si>
    <t>SCOPUS_ID:84890136969</t>
  </si>
  <si>
    <t>Wassenaar, CA et al. (2011)</t>
  </si>
  <si>
    <t>Wassenaar CA, Dong Q, Wei Q et al. Relationship between CYP2A6 and CHRNA5–CHRNA3–CHRNB4 variation and smoking behaviors and lung cancer risk. J Natl Cancer Inst 2011;103:1342–6.</t>
  </si>
  <si>
    <t>Nakajima, M et al. (2006)</t>
  </si>
  <si>
    <t>Nakajima M, Fukami T, Yamanaka H et al. Comprehensive evaluation of variability in nicotine metabolism and CYP2A6 polymorphic alleles in four ethnic populations. Clin Pharmacol Ther 2006;80:282–97.</t>
  </si>
  <si>
    <t>Yamanaka, H et al. (2004)</t>
  </si>
  <si>
    <t>Yamanaka H, Nakajima M, Nishimura K et al. Metabolic profile of nicotine in subjects whose CYP2A6 gene is deleted. Eur J Pharm Sci 2004;22:419–25.</t>
  </si>
  <si>
    <t>Bloom, AJ et al. (2013)</t>
  </si>
  <si>
    <t>Bloom AJ, Murphy SE, Martinez M et al. Effects upon in-vivo nicotine metabolism reveal functional variation in FMO3 associated with cigarette consumption. Pharmacogenet Genomics 2013;23:62–8.</t>
  </si>
  <si>
    <t>Wassenaar, CA et al. (2015)</t>
  </si>
  <si>
    <t>Wassenaar CA, Conti DV, Das S et al. UGT1A and UGT2B genetic variation alters nicotine and nitrosamine glucuronidation in European and African American smokers. Cancer Epidemiol Biomarkers Prev 2015;24:94–104.</t>
  </si>
  <si>
    <t>Zhu, AZ et al. (2013)</t>
  </si>
  <si>
    <t>Zhu AZ, Zhou Q, Cox LS et al. Variation in trans-3’-hydroxycotinine glucuronidation does not alter the nicotine metabolite ratio or nicotine intake. PLoS One 2013;8: e70938.</t>
  </si>
  <si>
    <t>Variation in Trans-3′-Hydroxycotinine Glucuronidation Does Not Alter the Nicotine Metabolite Ratio or Nicotine Intake</t>
  </si>
  <si>
    <t>Zhu A.</t>
  </si>
  <si>
    <t>10.1371/journal.pone.0070938</t>
  </si>
  <si>
    <t>SCOPUS_ID:84880970493</t>
  </si>
  <si>
    <t>Schuller, HM (2009)</t>
  </si>
  <si>
    <t>Schuller HM. Is cancer triggered by altered signalling of nicotinic acetylcholine receptors? Nat Rev Cancer 2009;9:195–205.</t>
  </si>
  <si>
    <t>Gotti C, et al. (2006)</t>
  </si>
  <si>
    <t>Gotti C, Zoli M, Clementi F. Brain nicotinic acetylcholine receptors: native subtypes and their relevance. Trends Pharmacol Sci 2006;27:482–91.</t>
  </si>
  <si>
    <t>Brain nicotinic acetylcholine receptors: native subtypes and their relevance</t>
  </si>
  <si>
    <t>Gotti C.</t>
  </si>
  <si>
    <t>Trends in Pharmacological Sciences</t>
  </si>
  <si>
    <t>10.1016/j.tips.2006.07.004</t>
  </si>
  <si>
    <t>SCOPUS_ID:33747422892</t>
  </si>
  <si>
    <t>Bierut, LJ (2009)</t>
  </si>
  <si>
    <t>Bierut LJ. Nicotine dependence and genetic variation in the nicotinic receptors. Drug Alcohol Depend 2009;104(Suppl 1): S64–9.</t>
  </si>
  <si>
    <t>Paterson, D and Nordberg, A (2000)</t>
  </si>
  <si>
    <t>Paterson D, Nordberg A. Neuronal nicotinic receptors in the human brain. Prog Neurobiol 2000;61:75–111.</t>
  </si>
  <si>
    <t>Decker, MW et al. (2000)</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</si>
  <si>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</si>
  <si>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et al. (1998)</t>
  </si>
  <si>
    <t>Picciotto MR, Zoli M, Rimondini R et al. Acetylcholine receptors containing the beta2 subunit are involved in the reinforcing properties of nicotine. Nature 1998;391:173–7.</t>
  </si>
  <si>
    <t>Fowler, CD et al. (2012)</t>
  </si>
  <si>
    <t>Fowler CD, Kenny PJ. Habenular signaling in nicotine reinforcement. Neuropsychopharmacology 2012;37:306–7.</t>
  </si>
  <si>
    <t>Heishman, SJ et al. (2010)</t>
  </si>
  <si>
    <t>Heishman SJ, Kleykamp BA, Singleton EG. Meta-analysis of the acute effects of nicotine and smoking on human performance. Psychopharmacology 2010;210:453–69.</t>
  </si>
  <si>
    <t>Stolerman, IP and Jarvis, MJ (1995)</t>
  </si>
  <si>
    <t>Stolerman IP, Jarvis MJ. The scientific case that nicotine is addictive. Psychopharmacology 1995;117:2–10; discussion 14–20.</t>
  </si>
  <si>
    <t>Balfour, DJ (2002)</t>
  </si>
  <si>
    <t>Balfour DJ. The neurobiology of tobacco dependence: a commentary. Respiration 2002;69:7–11.</t>
  </si>
  <si>
    <t>Benowitz, NL (2008)</t>
  </si>
  <si>
    <t>Benowitz NL. Neurobiology of nicotine addiction: implications for smoking cessation treatment. Am J Med 2008;121(4 Suppl 1):S3–10.</t>
  </si>
  <si>
    <t>Mayer, B (20140</t>
  </si>
  <si>
    <t>Mayer B. How much nicotine kills a human? Tracing back the generally accepted lethal dose to dubious self-experiments in the nineteenth century. Arch Toxicol 2014;88:5–7.</t>
  </si>
  <si>
    <t>Shields, PG (2011)</t>
  </si>
  <si>
    <t>Shields PG. Long-term nicotine replacement therapy: cancer risk in context. Cancer Prev Res 2011;4:1719–23.</t>
  </si>
  <si>
    <t>Hubbard, R et al. (2005)</t>
  </si>
  <si>
    <t>Hubbard R, Lewis S, Smith C et al. Use of nicotine replacement therapy and the risk of acute myocardial infarction, stroke, and death. Tob Control 2005;14:416–21.</t>
  </si>
  <si>
    <t>Stepanov, I et al. (2009)</t>
  </si>
  <si>
    <t>Stepanov I, Carmella SG, Han S et al. Evidence for endogenous formation of N’- nitrosonornicotine in some long-term nicotine patch users. Nicotine Tob Res 2009;11:99–105.</t>
  </si>
  <si>
    <t>Hecht, SS (2003)</t>
  </si>
  <si>
    <t>Hecht SS. Tobacco carcinogens, their biomarkers and tobacco-induced cancer. Nat Rev Cancer 2003;3:733–44.</t>
  </si>
  <si>
    <t>Maier, CR et al. (2011)</t>
  </si>
  <si>
    <t>Maier CR, Hollander MC, Hobbs EA et al. Nicotine does not enhance tumorigenesis in mutant K-ras-driven mouse models of lung cancer. Cancer Prev Res 2011;4:1743–51.</t>
  </si>
  <si>
    <t>Balakumar, P and Kaur, J (2009)</t>
  </si>
  <si>
    <t>Balakumar P, Kaur J. Is nicotine a key player or spectator in the induction and progression of cardiovascular disorders? Pharmacol Res 2009;60:361–8.</t>
  </si>
  <si>
    <t>Bruin, JE et al. (2008)</t>
  </si>
  <si>
    <t>Bruin JE, Gerstein HC, Morrison KM, Holloway AC. Increased pancreatic beta-cell apoptosis following fetal and neonatal exposure to nicotine is mediated via the mitochondria. Toxicol Sci 2008;103:362–70.</t>
  </si>
  <si>
    <t>Murray, RP et al. (1996)</t>
  </si>
  <si>
    <t>Murray RP, Bailey WC, Daniels K et al.; Lung Health Study Research Group. Safety of nicotine polacrilex gum used by 3,094 participants in the Lung Health Study. Chest 1996;109:438–45.</t>
  </si>
  <si>
    <t>Schnoll, RA et al. (2015)</t>
  </si>
  <si>
    <t>Schnoll RA, Goelz PM, Veluz-Wilkins A et al. Long-term nicotine replacement therapy: a randomized clinical trial. JAMA Intern Med 2015;175:504–11.</t>
  </si>
  <si>
    <t>Medicines and Healthcare Products Regulatory Agency (2010c)</t>
  </si>
  <si>
    <t>Medicines and Healthcare products Regulatory Agency. The use of nicotine replacement therapy to reduce harm in smokers. London: MHRA, 2010.</t>
  </si>
  <si>
    <t>Bruin, JE et al. (2010)</t>
  </si>
  <si>
    <t>Bruin JE, Gerstein HC, AC Holloway. Long-term consequences of fetal and neonatal nicotine exposure: a critical review. Toxicol Sci 2010;116:364–74.</t>
  </si>
  <si>
    <t>Goriounova, NA and Mansvelder, HD (2012a)</t>
  </si>
  <si>
    <t>Goriounova NA, Mansvelder HD. Short- and long-term consequences of nicotine exposure during adolescence for prefrontal cortex neuronal network function. Cold Spring Harb Perspect Med 2012;2:a012120.</t>
  </si>
  <si>
    <t>Laviolette, SR and van der Kooy, D (2004)</t>
  </si>
  <si>
    <t>Laviolette SR, van der Kooy D. The neurobiology of nicotine addiction: bridging the gap from molecules to behaviour. Nat Rev Neurosci 2004;5:55–65.</t>
  </si>
  <si>
    <t>Hatsukami, DK et al. (2010)</t>
  </si>
  <si>
    <t>Hatsukami DK, Perkins KA, Lesage MG et al. Nicotine reduction revisited: science and future directions. Tob Control 2010;19:e1–10.</t>
  </si>
  <si>
    <t>Villegier, AS et al. (2006)</t>
  </si>
  <si>
    <t>Villegier AS, Salomon L, Granon S et al. Monoamine oxidase inhibitors allow locomotor and rewarding responses to nicotine. Neuropsychopharmacology 2006;31:1704–13.</t>
  </si>
  <si>
    <t>Guillem, K et al. (2005)</t>
  </si>
  <si>
    <t>Guillem K, Vouillac C, Azar MR et al. Monoamine oxidase inhibition dramatically increases the motivation to self-administer nicotine in rats. J Neurosci 2005;25:8593–600.</t>
  </si>
  <si>
    <t>Rabinoff, M et al. (2007)</t>
  </si>
  <si>
    <t>Rabinoff M, Caskey N, Rissling A, Park C. Pharmacological and chemical effects of cigarette additives. Am J Public Health 2007;97:1981–91.</t>
  </si>
  <si>
    <t>Pharmacological and chemical effects of cigarette additives</t>
  </si>
  <si>
    <t>Rabinoff M.</t>
  </si>
  <si>
    <t>American Journal of Public Health</t>
  </si>
  <si>
    <t>10.2105/AJPH.2005.078014</t>
  </si>
  <si>
    <t>SCOPUS_ID:35748953798</t>
  </si>
  <si>
    <t>Philip Morris (1992)</t>
  </si>
  <si>
    <t>74 Morris P. Philip Morris behavioral research program. Tobacco Industry Documents: Philip Morris; Bates Number: 2021423427-3461, 1992. Report produced in 2010 by the Scientific</t>
  </si>
  <si>
    <t>Scientific Committee on Emerging and Newly Identified Health Risks (ND)</t>
  </si>
  <si>
    <t>Committee on Emerging and Newly Identified Health Risks (SCENIHR) of the European Commission.</t>
  </si>
  <si>
    <t>Use of synthetic slings and mesh implants in the treatment of female stress urinary incontinence and prolapse: Statement of the Working Group on Urological Functional Diagnostics and Female Urology of the Academy of the German Society of Urology</t>
  </si>
  <si>
    <t>Höfner K.</t>
  </si>
  <si>
    <t>Urologe</t>
  </si>
  <si>
    <t>10.1007/s00120-019-01074-y</t>
  </si>
  <si>
    <t>SCOPUS_ID:85075370127</t>
  </si>
  <si>
    <t>Carter, LP et al. (2009)</t>
  </si>
  <si>
    <t>Carter LP, Stitzer ML, Henningfield JE et al. Abuse liability assessment of tobacco products including potential reduced exposure products. Cancer Epidemiol Biomarkers Prev 2009;18:3241–62.</t>
  </si>
  <si>
    <t>Benowitz, NL et al. (2004)</t>
  </si>
  <si>
    <t>Benowitz NL, Herrera B, Jacob P 3rd. Mentholated cigarette smoking inhibits nicotine metabolism. J Pharmacol Exp Therapeut 2004;310:1208–15.</t>
  </si>
  <si>
    <t>Scientific Committee on Emerging and Newly Identified Health Risks (2010)</t>
  </si>
  <si>
    <t>Scientific Committee on Emerging and Newly Identified Health Risks. Addictiveness and attractiveness of tobacco additives. Brussels: SCENIHR, 2010.</t>
  </si>
  <si>
    <t>Keithly, L et al. (2005)</t>
  </si>
  <si>
    <t>Keithly L, Ferris Wayne G, Cullen DM, Connolly GN. Industry research on the use and effects of levulinic acid: a case study in cigarette additives. Nicotine Tob Res 2005;7:761–71.</t>
  </si>
  <si>
    <t>Hurt, RD and Robertson, CR (1998)</t>
  </si>
  <si>
    <t>Hurt RD, Robertson CR. Prying open the door to the tobacco industry’s secrets about nicotine: the Minnesota Tobacco Trial. JAMA 1998;280:1173–81.</t>
  </si>
  <si>
    <t>McNeill, A and Munafo, MR (2013)</t>
  </si>
  <si>
    <t>McNeill A, Munafo MR. Reducing harm from tobacco use. J Psychopharmacol 2013;27:13–18.</t>
  </si>
  <si>
    <t>Reducing harm from tobacco use</t>
  </si>
  <si>
    <t>McNeill A.</t>
  </si>
  <si>
    <t>10.1177/0269881112458731</t>
  </si>
  <si>
    <t>SCOPUS_ID:84871597636</t>
  </si>
  <si>
    <t>Patterson, F et al. (2003)</t>
  </si>
  <si>
    <t>Patterson F, Benowitz N, Shields P et al. Individual differences in nicotine intake per cigarette. Cancer Epidemiol Biomarkers Prev 2003;12:468–71.</t>
  </si>
  <si>
    <t>Ferguson, SG et al. (2011)</t>
  </si>
  <si>
    <t>Ferguson SG, Shiffman S, Gitchell JG. Nicotine replacement therapies: patient safety and persistence. Patient Relat Outcome Meas 2011;2:111–17.</t>
  </si>
  <si>
    <t>DeVeaugh-Geiss, AM et al. (2010)</t>
  </si>
  <si>
    <t>DeVeaugh-Geiss AM, Chen LH, Kotler ML, Ramsay LR, Durcan MJ. Pharmacokinetic comparison of two nicotine transdermal systems, a 21-mg/24-hour patch and a 25-mg/16- hour patch: a randomized, open-label, single-dose, two-way crossover study in adult smokers. Clin Ther 2010;32:1140–8.</t>
  </si>
  <si>
    <t>Brokowski, L et al. (2014)</t>
  </si>
  <si>
    <t>Brokowski L, Chen J, Tanner S. High-dose transdermal nicotine replacement for tobacco cessation. Am J Health Syst Pharm 2014;71:634–8.</t>
  </si>
  <si>
    <t>Hajek, P et al. (1999)</t>
  </si>
  <si>
    <t>Hajek P, West R, Foulds J et al. Randomized comparative trial of nicotine polacrilex, a transdermal patch, nasal spray, and an inhaler. Arch Intern Med 1999;159:2033–8.</t>
  </si>
  <si>
    <t>Hajek, P et al. (2007)</t>
  </si>
  <si>
    <t>Hajek P, McRobbie H, Gillison F. Dependence potential of nicotine replacement treatments: effects of product type, patient characteristics, and cost to user. Prev Med 2007;44:230–4.</t>
  </si>
  <si>
    <t>Koszowski, B et al. (2015)</t>
  </si>
  <si>
    <t>Koszowski B, Viray LC, Stanfill SB et al. Nicotine delivery and pharmacologic response from Verve, an oral nicotine delivery product. Pharmacol Biochem Behav 2015;136:1–6.</t>
  </si>
  <si>
    <t>McRobbie, H et al. (2010)</t>
  </si>
  <si>
    <t>McRobbie H, Thornley S, Bullen C et al. A randomized trial of the effects of two novel nicotine replacement therapies on tobacco withdrawal symptoms and user satisfaction. Addiction 2010;105:1290–8.</t>
  </si>
  <si>
    <t>A randomized trial of the effects of two novel nicotine replacement therapies on tobacco withdrawal symptoms and user satisfaction</t>
  </si>
  <si>
    <t>McRobbie H.</t>
  </si>
  <si>
    <t>10.1111/j.1360-0443.2010.02950.x</t>
  </si>
  <si>
    <t>SCOPUS_ID:77953316404</t>
  </si>
  <si>
    <t>Molander, L and Lunell, E (2001)</t>
  </si>
  <si>
    <t>Molander L, Lunell E. Pharmacokinetic investigation of a nicotine sublingual tablet. Eur J Clin Pharmacol 2001;56:813–9.</t>
  </si>
  <si>
    <t>Kraiczi, H et al. (2011)</t>
  </si>
  <si>
    <t>Kraiczi H, Hansson A, Perfekt R. Single-dose pharmacokinetics of nicotine when given with a novel mouth spray for nicotine replacement therapy. Nicotine Tob Res 2011;13:1176–82.</t>
  </si>
  <si>
    <t>Hajek, P et al. (1988)</t>
  </si>
  <si>
    <t>Hajek P, Jackson P, Belcher M. Long-term use of nicotine chewing gum. Occurrence, determinants, and effect on weight gain. JAMA 1988;260:1593–6.</t>
  </si>
  <si>
    <t>Benowitz, NL et al. (1998)</t>
  </si>
  <si>
    <t>Benowitz NL, Zevin S, Jacob P. Suppression of nicotine intake during ad libitum cigarette smoking by high-dose transdermal nicotine. J Pharmacol Exp Ther 1998;287:958–62.</t>
  </si>
  <si>
    <t>Fagerstrom, KO and Hughes, JR (2002)</t>
  </si>
  <si>
    <t>Fagerström KO, Hughes JR. Nicotine concentrations with concurrent use of cigarettes and nicotine replacement: a review. Nicotine Tob Res 2002;4(Suppl 2):S73–9.</t>
  </si>
  <si>
    <t>Bolliger, CT et al. (2000)</t>
  </si>
  <si>
    <t>Bolliger CT, Zellweger JP, Danielsson T et al. Smoking reduction with oral nicotine inhalers: double blind, randomised clinical trial of efficacy and safety. BMJ 2000;321:329–33.</t>
  </si>
  <si>
    <t>Shiffman, S and Ferguson, SG (2008)</t>
  </si>
  <si>
    <t>Shiffman S, Ferguson SG. Nicotine patch therapy prior to quitting smoking: a metaanalysis. Addiction 2008;103:557–63.</t>
  </si>
  <si>
    <t>Beard, E et al. (2013)</t>
  </si>
  <si>
    <t>Beard E, McNeill A, Aveyard P et al. Association between use of nicotine replacement therapy for harm reduction and smoking cessation: a prospective study of English smokers. Tob Control 2013;22:118–22.</t>
  </si>
  <si>
    <t>Moore, D et al. (2009)</t>
  </si>
  <si>
    <t>Moore D, Aveyard P, Connock M et al. Effectiveness and safety of nicotine replacement therapy assisted reduction to stop smoking: systematic review and meta-analysis. BMJ 2009;338:b1024.</t>
  </si>
  <si>
    <t>Eissenberg, T (2010)</t>
  </si>
  <si>
    <t>Eissenberg T. Electronic nicotine delivery devices: ineffective nicotine delivery and craving suppression after acute administration. Tob Control 2010;19:87–8.</t>
  </si>
  <si>
    <t>Talih, S et al. (2015)</t>
  </si>
  <si>
    <t>Talih S, Balhas Z, Eissenberg T et al. Effects of user puff topography, device voltage, and liquid nicotine concentration on electronic cigarette nicotine yield: measurements and model predictions. Nicotine Tob Res 2015;17:150–7</t>
  </si>
  <si>
    <t>Effects of user puff topography, device voltage, and liquid nicotine concentration on electronic cigarette nicotine yield: Measurements and model predictions</t>
  </si>
  <si>
    <t>Talih S.</t>
  </si>
  <si>
    <t>10.1093/ntr/ntu174</t>
  </si>
  <si>
    <t>SCOPUS_ID:84922465390</t>
  </si>
  <si>
    <t>Kim, HJ and Shin, HS (2013)</t>
  </si>
  <si>
    <t>Kim HJ, Shin HS. Determination of tobacco-specific nitrosamines in replacement liquids of electronic cigarettes by liquid chromatography-tandem mass spectrometry. JChromatogr A 2013;1291:48–55.</t>
  </si>
  <si>
    <t>Use of a gas-tight syringe sampling method for the determination of tobacco-specific nitrosamines in E-cigarette aerosols by liquid chromatography-tandem mass spectrometry</t>
  </si>
  <si>
    <t>Cho Y.</t>
  </si>
  <si>
    <t>Analytical Methods</t>
  </si>
  <si>
    <t>10.1039/c5ay00210a</t>
  </si>
  <si>
    <t>SCOPUS_ID:84930318479</t>
  </si>
  <si>
    <t>Centers for Disease Control and Prevention (2010)</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</si>
  <si>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</si>
  <si>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Farsalinos, KE et al. (2015f)</t>
  </si>
  <si>
    <t>Farsalinos KE, Voudris V, Poulas K. E-cigarettes generate high levels of aldehydes only in ‘dry puff ’ conditions. Addiction 2015;110:1352–6.</t>
  </si>
  <si>
    <t>E-cigarettes generate high levels of aldehydes only in 'dry puff' conditions</t>
  </si>
  <si>
    <t>Farsalinos K.</t>
  </si>
  <si>
    <t>10.1111/add.12942</t>
  </si>
  <si>
    <t>SCOPUS_ID:84936955095</t>
  </si>
  <si>
    <t>Nitzkin, JL et al. (2015)</t>
  </si>
  <si>
    <t>Nitzkin JL, Farsalinos K, Siegel M. More on hidden formaldehyde in e-cigarette aerosols. N Engl J Med 2015;372:1575.</t>
  </si>
  <si>
    <t>Callahan-Lyon, P (2014)</t>
  </si>
  <si>
    <t>Callahan-Lyon P. Electronic cigarettes: human health effects. Tob Control 2014;23(Suppl 2):ii36–40.</t>
  </si>
  <si>
    <t>Pisinger, C and Døssing, M (2014)</t>
  </si>
  <si>
    <t>Pisinger C, Døssing M. A systematic review of health effects of electronic cigarettes. Prev Med 2014;69C:248–60.</t>
  </si>
  <si>
    <t>Schraufnagel, DE et al. (2014)</t>
  </si>
  <si>
    <t>Schraufnagel DE, Blasi F, Drummond MB et al. Electronic cigarettes: a position statement of the forum of international respiratory societies. Am J Respir Crit Care Med 2014;90:611–18.</t>
  </si>
  <si>
    <t>Lippmann, M et al. (1980)</t>
  </si>
  <si>
    <t>Lippmann M, Yeates DB, Albert RE. Deposition, retention, and clearance of inhaled particles. Br J Ind Med 1980;37:337–62.</t>
  </si>
  <si>
    <t>Wilson, MS and Wynn, TA (2009)</t>
  </si>
  <si>
    <t>Wilson MS, Wynn TA. Pulmonary fibrosis: pathogenesis, etiology and regulation. Mucosal Immunol 2009;2:103–21.</t>
  </si>
  <si>
    <t>Pulmonary fibrosis: Pathogenesis, etiology and regulation</t>
  </si>
  <si>
    <t>Wilson M.</t>
  </si>
  <si>
    <t>Mucosal Immunology</t>
  </si>
  <si>
    <t>10.1038/mi.2008.85</t>
  </si>
  <si>
    <t>SCOPUS_ID:60649102339</t>
  </si>
  <si>
    <t>Taskar, V and Coultas, D (2008)</t>
  </si>
  <si>
    <t>Taskar V, Coultas D. Exposures and idiopathic lung disease. Semin Respir Crit Care Med 2008;29:670–9.</t>
  </si>
  <si>
    <t>Arcavi, L and Benowitz, NL (2004)</t>
  </si>
  <si>
    <t>Arcavi L, Benowitz NL. Cigarette smoking and infection. Arch Intern Med 2004;164:2206–16.</t>
  </si>
  <si>
    <t>Vardavas, CI et al. (2012)</t>
  </si>
  <si>
    <t>Vardavas CI, Anagnostopoulos N, Kougias M et al. Short-term pulmonary effects of using an electronic cigarette: Impact on respiratory flow resistance, impedance, and exhaled nitric oxide. Chest 2012;141:1400–6.</t>
  </si>
  <si>
    <t>Marini, S et al. (2014)</t>
  </si>
  <si>
    <t>Marini S, Buonanno G, Stabile L, Ficco G. Short-term effects of electronic and tobacco cigarettes on exhaled nitric oxide. Toxicol Appl Pharmacol 2014;278:9–15.</t>
  </si>
  <si>
    <t>Au, DH et al. (2009)</t>
  </si>
  <si>
    <t>Au DH, Bryson CL, Chien JW et al. The effects of smoking cessation on the risk of chronic obstructive pulmonary disease exacerbations. J Gen Intern Med 2009;24:457–63.</t>
  </si>
  <si>
    <t>Wang, MP et al. (2015)</t>
  </si>
  <si>
    <t>Wang MP, Ho SY, Leung LT, Lam TH. Electronic cigarette use and respiratory symptoms in Chinese adolescents in Hong Kong. JAMA Pediatr 2015;9;1–2.</t>
  </si>
  <si>
    <t>Electronic Cigarette Use and Respiratory Symptoms in Chinese Adolescents in Hong Kong</t>
  </si>
  <si>
    <t>Wang M.</t>
  </si>
  <si>
    <t>JAMA Pediatrics</t>
  </si>
  <si>
    <t>10.1001/jamapediatrics.2015.3024</t>
  </si>
  <si>
    <t>SCOPUS_ID:84954112434</t>
  </si>
  <si>
    <t>LaKind, JS et al. (1999)</t>
  </si>
  <si>
    <t>LaKind JS, McKenna EA, Hubner RP, Tardiff RG. A review of the comparative mammalian toxicity of ethylene glycol and propylene glycol. Crit Rev Toxicol 1999;29:331–65.</t>
  </si>
  <si>
    <t>Werley, MS et al. (2011)</t>
  </si>
  <si>
    <t>Werley MS, McDonald P, Lilly P et al. Non-clinical safety and pharmacokinetic evaluations of propylene glycol aerosol in Sprague-Dawley rats and Beagle dogs. Toxicology 2011;287:76–90.</t>
  </si>
  <si>
    <t>Suber, RL et al. (1989)</t>
  </si>
  <si>
    <t>Suber RL, Deskin R, Nikiforov I, Fouillet X, Coggins CR. Subchronic nose-only inhalation study of propylene glycol in Sprague-Dawley rats. Food Chem Toxicol 1989;27:573–83.</t>
  </si>
  <si>
    <t>Robertson, OH and Loosli, CG (1947)</t>
  </si>
  <si>
    <t>Robertson OH, Loosli CG. Tests for the chronic toxicity of propylene glycol and triethylene glycol on monkeys and rats by vapor inhalation and oral administration. J Pharmacol Exp Ther 1947;91:52–76.</t>
  </si>
  <si>
    <t>Choi, H et al. (2010)</t>
  </si>
  <si>
    <t>Choi H, Schmidbauer N, Sundell J et al. Common household chemicals and the allergy risks in pre-school age children. PloS One 2010;5:e13423.</t>
  </si>
  <si>
    <t>Farsalinos, KE (2014b)</t>
  </si>
  <si>
    <t>Farsalinos KE. Doctors, open your textbooks: glycerol CANNOT cause lipoid pneumonia (but other things can). 2014. www.ecigarette-research.com/web/index.php/2013-04-07-09-50-07/2014/157-glycerol (archived at: www.webcitation.org/6arGjkSNT) [Accessed 17 August 2015].</t>
  </si>
  <si>
    <t>Anderson, RC et al. (1950)</t>
  </si>
  <si>
    <t>Anderson RC, Harris PN, Chen KK. Toxicological studies on synthetic glycerin. J Am Pharm Assoc 1950;39:583–5.</t>
  </si>
  <si>
    <t>Renne, RA et al. (1992)</t>
  </si>
  <si>
    <t>Renne RA, Wehner AP, Greenspan BJ et al. 2-week and 13-week inhalation studies of aerosolized glycerol in rats. Inhal Toxicol 1992;4:95–111.</t>
  </si>
  <si>
    <t>Lerner, CA et al. (2015b)</t>
  </si>
  <si>
    <t>Lerner CA, Sundar IK, Yao H et al. Vapors produced by electronic cigarettes and e-juices with flavorings induce toxicity, oxidative stress, and inflammatory response in lung epithelial cells and in mouse lung. PloS One 2015;10:e0116732.</t>
  </si>
  <si>
    <t>Brown, CJ and Cheng, JM (2014)</t>
  </si>
  <si>
    <t>Brown CJ, Cheng JM. Electronic cigarettes: product characterisation and design considerations. Tob Control 2014;23(Suppl 2):ii4–10.</t>
  </si>
  <si>
    <t>Pappas, RS et al. (2014)</t>
  </si>
  <si>
    <t>Pappas RS, Fresquez MR, Martone N, Watson CH. Toxic metal concentrations in mainstream smoke from cigarettes available in the USA. J Anal Toxicol 2014;38:204–11.</t>
  </si>
  <si>
    <t>Brook, RD et al. (2010)</t>
  </si>
  <si>
    <t>Brook RD, Rajagopalan S, Pope CA et al. Particulate matter air pollution and cardiovascular disease: An update to the scientific statement from the American Heart Association. Circulation 2010;121:2331–78.</t>
  </si>
  <si>
    <t>Fabbro, SK and Zirwas, MJ (2014)</t>
  </si>
  <si>
    <t>Fabbro SK, Zirwas MJ. Systemic contact dermatitis to foods: nickel, BOP, and more. Curr Allergy Asthma Rep 2014;14:463.</t>
  </si>
  <si>
    <t>Thota, D and Latham, E (2014)</t>
  </si>
  <si>
    <t>Thota D, Latham E. Case report of electronic cigarettes possibly associated with eosinophilic pneumonitis in a previously healthy active-duty sailor. J Emerg Med 2014;47:15–17.</t>
  </si>
  <si>
    <t>Case report of electronic cigarettes possibly associated with eosinophilic pneumonitis in a previously healthy active-duty sailor</t>
  </si>
  <si>
    <t>Thota D.</t>
  </si>
  <si>
    <t>Journal of Emergency Medicine</t>
  </si>
  <si>
    <t>10.1016/j.jemermed.2013.09.034</t>
  </si>
  <si>
    <t>SCOPUS_ID:84903166863</t>
  </si>
  <si>
    <t>Czogala, J et al. (2013)</t>
  </si>
  <si>
    <t>Czogala J, Goniewicz ML, Fidelus B et al. Secondhand exposure to vapors from electronic cigarettes. Nicotine Tob Res 2013;16:655–62.</t>
  </si>
  <si>
    <t>Caldwell, B et al. (2009)</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</si>
  <si>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</si>
  <si>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</si>
  <si>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Philip Morris International (2011)</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</si>
  <si>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</si>
  <si>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Polosa, R and Benowitz, NL (2011)</t>
  </si>
  <si>
    <t>Polosa R, Benowitz NL. Treatment of nicotine addiction: present therapeutic options and pipeline developments. Trends Pharmacol Sci 2011;32:281–9.</t>
  </si>
  <si>
    <t>Aradigm Corporation (2015)</t>
  </si>
  <si>
    <t>Aradigm Corporation. ARD-1600 – (Nicotine) Tobacco smoking cessation therapy (online), 2015. www.aradigm.com/products_1600.html (archived at:www.webcitation.org/6b8wTmlFx) [Accessed 29 August 2015].</t>
  </si>
  <si>
    <t>Smoking in England (ND)</t>
  </si>
  <si>
    <t>Smoking in England, www.smokinginengland.info [Accessed 29 March 2016].</t>
  </si>
  <si>
    <t>Kotz, D et al. (2014b)</t>
  </si>
  <si>
    <t>Kotz D, Brown J, West R. ‘Real-world’ effectiveness of smoking cessation treatments: a population study. Addiction 2014;109:491–9.</t>
  </si>
  <si>
    <t>Hughes, JR et al. (2003)</t>
  </si>
  <si>
    <t>Hughes JR, Shiffman S, Callas P, Zhang J. A meta-analysis of the efficacy of over-thecounter nicotine replacement. Tob Control 2003;12:21–7.</t>
  </si>
  <si>
    <t>Schroeder, MJ and Hoffman, AC (2014)</t>
  </si>
  <si>
    <t>Schroeder MJ, Hoffman AC. Electronic cigarettes and nicotine clinical pharmacology. Tob Control 2014;23(Suppl 2):ii30–5.</t>
  </si>
  <si>
    <t>Zhang, B et al. (2015)</t>
  </si>
  <si>
    <t>Zhang B CJ, Bondy SJ, Selby P. Duration of nicotine replacement therapy use and smoking cessation: a population-based longitudinal study. Am J Epidemiol 2015;181:513–20.</t>
  </si>
  <si>
    <t>Silla, K et al. (2014)</t>
  </si>
  <si>
    <t>Silla K, Beard E, Shahab L. Characterization of long-term users of nicotine replacement therapy: evidence from a national survey. Nicotine Tob Res 2014;16:1050–5.</t>
  </si>
  <si>
    <t>Biener, L (2015)</t>
  </si>
  <si>
    <t>Biener L. A longitudinal study of electronic cigarette use among a population-based sample of adult smokers: association with smoking cessation and motivation to quit. Nicotine Tob Res 2015;17:127–33.</t>
  </si>
  <si>
    <t>A longitudinal study of electronic cigarette use among a population-based sample of adult smokers: Association with smoking cessation and motivation to quit</t>
  </si>
  <si>
    <t>Biener L.</t>
  </si>
  <si>
    <t>10.1093/ntr/ntu200</t>
  </si>
  <si>
    <t>SCOPUS_ID:84922447218</t>
  </si>
  <si>
    <t>Rose, JE et al. (2000)</t>
  </si>
  <si>
    <t>Rose JE, Behm FM, Westman EC, Johnson M. Dissociating nicotine and nonnicotine components of cigarette smoking. Pharmacol Biochem Behav 2000;67:71–81.</t>
  </si>
  <si>
    <t>Buchhalter, AR et al. (2005)</t>
  </si>
  <si>
    <t>Buchhalter AR, Acosta MC, Evans SE, Breland AB, Eissenberg T. Tobacco abstinence symptom suppression: the role played by the smoking-related stimuli that are delivered by denicotinized cigarettes. Addiction 2005;100:550–9.</t>
  </si>
  <si>
    <t>Cahill, K et al. (2012)</t>
  </si>
  <si>
    <t>Cahill K, Stead LF, Lancaster T. Nicotine receptor partial agonists for smoking cessation. Cochrane Database of Syst Rev 2012;4:CD006103.</t>
  </si>
  <si>
    <t>Hughes, JR et al. (2014)</t>
  </si>
  <si>
    <t>Hughes JR, Stead LF, Hartmann-Boyce J, Cahill K, Lancaster T. Antidepressants for smoking cessation. Cochrane Database of Syst Rev 2014;1:CD000031.</t>
  </si>
  <si>
    <t>Lancaster, T and Stead, LF (2005)</t>
  </si>
  <si>
    <t>Lancaster T, Stead LF. Individual behavioural counselling for smoking cessation. Cochrane Database of Syst Rev 2005;2:CD001292.</t>
  </si>
  <si>
    <t>West, R and Shahab, L (2016)</t>
  </si>
  <si>
    <t>West RBJ, Shahab L. Estimating the population impact of e-cigarettes on smoking cessation and smoking prevalence in England. Addiction 2016;in press.</t>
  </si>
  <si>
    <t>West, R and Sohal, T (2006)</t>
  </si>
  <si>
    <t>West R, Sohal T. ‘Catastrophic’ pathways to smoking cessation: findings from national survey. BMJ (Clin Res) 2006;332:458–60.</t>
  </si>
  <si>
    <t>Vangeli, E and West, R (2008)</t>
  </si>
  <si>
    <t>Vangeli E, West R. Sociodemographic differences in triggers to quit smoking: findings from a national survey. Tob Control 2008;17:410–5.</t>
  </si>
  <si>
    <t>Szatkowski, L et al. (2014)</t>
  </si>
  <si>
    <t>Szatkowski L MR, Hubbard R, Agrawal S, Huang Y, Britton J. Prevalence of smoking among patients treated in NHS hospitals in England in 2010/2011: a national audit. Thorax 2014;70:498–500.</t>
  </si>
  <si>
    <t>Prevalence of smoking among patients treated in NHS hospitals in England in 2010/2011: A national audit</t>
  </si>
  <si>
    <t>10.1136/thoraxjnl-2014-206285</t>
  </si>
  <si>
    <t>SCOPUS_ID:84929455115</t>
  </si>
  <si>
    <t>Aveyard, P et al. (2012)</t>
  </si>
  <si>
    <t>Aveyard P, Begh R, Parsons A, West R. Brief opportunistic smoking cessation interventions: a systematic review and meta-analysis to compare advice to quit and offer of assistance. Addiction 2012;107:1066–73.</t>
  </si>
  <si>
    <t>Brief opportunistic smoking cessation interventions: A systematic review and meta-analysis to compare advice to quit and offer of assistance</t>
  </si>
  <si>
    <t>Aveyard P.</t>
  </si>
  <si>
    <t>10.1111/j.1360-0443.2011.03770.x</t>
  </si>
  <si>
    <t>SCOPUS_ID:84860568179</t>
  </si>
  <si>
    <t>Szatkowski, L and Aveyard, P (2015)</t>
  </si>
  <si>
    <t>Szatkowski L, Aveyard P. The impact of the 2012 revision to the UK primary care pay-forperformance system on general practitioners’ provision of smoking cessation support. Br J</t>
  </si>
  <si>
    <t>Provision of smoking cessation support in UK primary care: Impact of the 2012 QOF revision</t>
  </si>
  <si>
    <t>British Journal of General Practice</t>
  </si>
  <si>
    <t>10.3399/bjgp15X688117</t>
  </si>
  <si>
    <t>SCOPUS_ID:84954570129</t>
  </si>
  <si>
    <t>Quality, Innovation, Productivity and Prevention (2012)</t>
  </si>
  <si>
    <t>QIPP Programme (Quality, Innovation, Productivity and Prevention). The Lancet UK Policy Matters 2012;29 March.</t>
  </si>
  <si>
    <t>Beard, E et al. (2012b)</t>
  </si>
  <si>
    <t>Beard E, Aveyard P, McNeill A et al. Mediation analysis of the association between use of NRT for smoking reduction and attempts to stop smoking. Psychol Health 2012;27:1118–33.</t>
  </si>
  <si>
    <t>Beard, E and West, R (2012)</t>
  </si>
  <si>
    <t>Beard E, West R. Use of nicotine replacement therapy for smoking reduction and temporary abstinence: an update of Beard et al. (2011). Addiction 2012;107:1186–7.</t>
  </si>
  <si>
    <t>Use of nicotine replacement therapy for smoking reduction and during enforced temporary abstinence: A national survey of English smokers</t>
  </si>
  <si>
    <t>10.1111/j.1360-0443.2010.03215.x</t>
  </si>
  <si>
    <t>SCOPUS_ID:78649984655</t>
  </si>
  <si>
    <t>The Scottish Government (2015)</t>
  </si>
  <si>
    <t>The Scottish Government. The Scottish health survey 2014. Edinburgh: The ScottishGovernment, 2015. www.gov.scot/Topics/Statistics/Browse/Health/scottish-health-survey/</t>
  </si>
  <si>
    <t>Action on Smoking and Health. Use of electronic cigarettes (vapourisers) among adults in Great Britain. London: ASH, 2015. www.ash.org.uk/files/documents/ASH_891.pdf [Accessed February 2016].</t>
  </si>
  <si>
    <t>Fairchild, AL et al. (2014)</t>
  </si>
  <si>
    <t>Fairchild AL, Bayer R, Colgrove J. The renormalization of smoking? E-cigarettes and the tobacco endgame. N Engl J Med 2014;370:293–5.</t>
  </si>
  <si>
    <t>Voigt, K (2015)</t>
  </si>
  <si>
    <t>Voigt K. Smoking norms and the regulation of e-cigarettes. Am J Public Health 2015; 105:1967–72.</t>
  </si>
  <si>
    <t>Taylor, M et al. (2011)</t>
  </si>
  <si>
    <t>Taylor M, Leonardi-Bee J, Agboola S, McNeill A, Coleman T. Cost effectiveness of interventions to reduce relapse to smoking following smoking cessation. Addiction 2011;106:1819–26.</t>
  </si>
  <si>
    <t>Li, Z et al. (2010)</t>
  </si>
  <si>
    <t>Li Z, Liu J, Ye R et al. Maternal passive smoking and risk of cleft lip with or without cleft palate. Epidemiology 2010;21:240–2</t>
  </si>
  <si>
    <t>Leonardi-Bee J et al. (2008)</t>
  </si>
  <si>
    <t>Leonardi-Bee J, Smyth A, Britton J, Coleman T. Environmental tobacco smoke and fetal health: systematic review and meta-analysis. Arch Dis Child Fetal Neonatal Ed 2008;93:F351–61.</t>
  </si>
  <si>
    <t>Belvin, C et al. (2015)</t>
  </si>
  <si>
    <t>Belvin C, Britton J, Holmes J, Langley T. Parental smoking and child poverty in the UK: an
analysis of national survey data. BMC Public Health 2015;15:507</t>
  </si>
  <si>
    <t>Cooper, S et al. (2014)</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</si>
  <si>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</si>
  <si>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(2015)</t>
  </si>
  <si>
    <t>British National Formulary. Nicotine replacement therapy. MedicinesComplete. London: Pharmaceutical Press, 2015.</t>
  </si>
  <si>
    <t>Smoking in England (2015)</t>
  </si>
  <si>
    <t>Smoking in England. Smoking Toolkit Study. Monthly tracking of key performance indicators, 2015 (online). www.smokinginengland.info/sts-documents [Accessed 25 February 2016].</t>
  </si>
  <si>
    <t>Taylor, M and Lewis, L (2013)</t>
  </si>
  <si>
    <t>Taylor M, Lewis L. An economic evaluation of different interventions to promote tobacco harm reduction final report. York: York Health Economics Consortium, 2013.</t>
  </si>
  <si>
    <t>Chartered Institute of Environmental Health (2015)</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</si>
  <si>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</si>
  <si>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Scottish Schools Adolescent Lifestyle and Substance Use Survey (2014)</t>
  </si>
  <si>
    <t>Scottish Schools Adolescent Lifestyle and Substance Use Survey. Smoking among 13 and 15 year olds in Scotland 2013. Edinburgh: NHS National Services Scotland, 2014.</t>
  </si>
  <si>
    <t>West, R et al. (2015)</t>
  </si>
  <si>
    <t>West R, Beard E, Brown J, for Smoking in England. Smoking Toolkit Study. Trends in electronic cigarette use in England, 2015 (online). www.smokinginengland.info/ downloadfile/?type=latest-stats&amp;src=11 [Accessed 25 February 2016].</t>
  </si>
  <si>
    <t>Cobb, CO et al. (2015a)</t>
  </si>
  <si>
    <t>Cobb CO, Villanti AC, Graham AL et al. Markov modeling to estimate the population impact of emerging tobacco products: a proof-of-concept study. Tob Regul Sci 2015;1:129–41.</t>
  </si>
  <si>
    <t>Goldman, S (2014)</t>
  </si>
  <si>
    <t>Goldman Sachs. The search for creative destruction. An excerpt from the August 7 2013 report (online). 24 March 2014.www.goldmansachs.com/s/2013annualreport/assets/do013annualreport/assets/downloads/GMS015_07_CreativeDestruction.pdf
[Accessed 22 October 2015].</t>
  </si>
  <si>
    <t>Economist (2013)</t>
  </si>
  <si>
    <t>Economist. Electronic cigarettes: Kodak moment, 28 September 2013 (online). www.economist.com/news/business/21586867-regulators-wrestle-e-smokes-tobaccoindustry-changing-fast-kodak-moment [Accessed 22 October 2015].</t>
  </si>
  <si>
    <t>British American Tobacco (2014a)</t>
  </si>
  <si>
    <t>British American Tobacco Annual Report 2014: delivering today, investing in tomrrow (online)</t>
  </si>
  <si>
    <t>Stimson, G (ND)</t>
  </si>
  <si>
    <t>Stimson G. Cited in Philip Morris International: Tobacco harm reduction (online). www.pmi.com/eng/research_and_development/pages/tobacco_harm_reduction.aspx# [Accessed 15 August 2015].</t>
  </si>
  <si>
    <t xml:space="preserve">Smithers, R (2014)
</t>
  </si>
  <si>
    <t xml:space="preserve">Smithers R. Electronic cigarettes and sports nutrition products lead grocery sales boost. Guardian, 30 December, 2014. www.theguardian.com/business/2014/dec/30/electroniccigarettes-sports-nutrition-supermarkets-sales-rise-uk [Accessed 22 October 2015].
</t>
  </si>
  <si>
    <t>Euromonitor (2015a)</t>
  </si>
  <si>
    <t>Euromonitor. Vapour devices in the United Kingdom. Passport, Euromonitor International, August 2015 (online). www.euromonitor.com/vapour-devices-in-the-unitedkingdom/report [Accessed 25 February 2016].</t>
  </si>
  <si>
    <t>Euromonitor (2015b)</t>
  </si>
  <si>
    <t>Euromonitor. Tobacco 2015: New insights and system refresher. Passport, Euromonitor International, July 2015 (online). www.slideshare.net/Euromonitor/tobacco-in-2015-newresearch-insights [Accessed 25 February 2016].</t>
  </si>
  <si>
    <t>Davidson, L (2015)</t>
  </si>
  <si>
    <t>Davidson L. Vaping takes off as electronic cigarette sales break through $6bn. The Telegraph 23 June 2015. www.telegraph.co.uk/finance/newsbysector/retailandconsumer/ 11692435/ Vaping-takes-off-as-electronic cigarette-sales-break-through-6bn.html [Accessed 25 February 2016].</t>
  </si>
  <si>
    <t>Parsons, C (2012)</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</si>
  <si>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</si>
  <si>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British American Tobacco (2011)</t>
  </si>
  <si>
    <t>British American Tobacco. News release: British American Tobacco establishes stand-alone company, Nicoventures Limited, 5 April 2011 (online). www.bat.com/group/sites/ UK__9D9KCY.nsf/vwPagesWebLive/ DO8FLL93?opendocument [Accessed 15 August 2015].</t>
  </si>
  <si>
    <t>Solomon, B (2015)</t>
  </si>
  <si>
    <t>Solomon B. Reynolds, Lorillard dump Blu electronic cigarettes in $27 billion merger. Forbes, 15 July 2015 (online). www.forbes.com/sites/briansolomon/2014/07/15/reynolds-lorillarddump-blu-electronic cigarettes-in-27-billion-merger [Accessed 15 August 2015].</t>
  </si>
  <si>
    <t>Torjesen, I (2015)</t>
  </si>
  <si>
    <t>Torjesen I. Tobacco industry is investing in electronic cigarette types least likely to help smokers quit. BMJ 2015;350:h2133</t>
  </si>
  <si>
    <t>Euromonitor (2015c)</t>
  </si>
  <si>
    <t>Euromonitor. New product developments in other tobacco products and vapour devices. Euromonitor International, March 2015 (online). www.reportlinker.com/p02794301/NewProduct-Developments-in-Other-Tobacco-Products-and-Vapour-Devices.html [Accessed 26 February 2016].</t>
  </si>
  <si>
    <t>Hedley, D (2015)</t>
  </si>
  <si>
    <t>Hedley D. A tale of two joint ventures – Goodbye snus, hello e-vapour? Opinion 27 July 2015.</t>
  </si>
  <si>
    <t>Euromonitor (2015d)</t>
  </si>
  <si>
    <t>Euromonitor. Will growth in vapour products last? Euromonitor videocast, 27 July 2015.</t>
  </si>
  <si>
    <t>Robinson, D (2014)</t>
  </si>
  <si>
    <t>Robinson D. Tobacco company ads back on UK TV after 20 years. Financial Times, 17 February 2014 (online). www.ft.com/cms/s/0/69e76fbe-95a1-11e3-9fd6- 00144feab7de.html#axzz3inxr7KQN [Accessed 15 August 2015].</t>
  </si>
  <si>
    <t>The Telegraph (2014)</t>
  </si>
  <si>
    <t>Telegraph. Advert to show electronic cigarette vaping for first time. Telegraph, 10 November 2014 (online). www.telegraph.co.uk/news/health/11216824/Advert-to-show-electronic cigarette-vaping-for-first-time.html [Accessed 25 February 2016].</t>
  </si>
  <si>
    <t>Buckland, L (2013)</t>
  </si>
  <si>
    <t>Buckland L. Celtic &amp; Rangers urged to cut ties with electronic cigarettes. Scotland on Sunday, 20 October 2013 (online). www.scotsman.com/news/health/celtic-rangers-urgedto-cut-ties-with-electronic cigarettes-1-3148988 [Accessed 15 August 2015].</t>
  </si>
  <si>
    <t>Lambert, S (2015)</t>
  </si>
  <si>
    <t>Lambert S. Philip Morris and BAT unveil gantry solutions. Retail Newsagent, 5 February 2015. www.betterretailing.com/philip-morris-bat-unveil-gantry-solutions [Accessed 24 October 2015)</t>
  </si>
  <si>
    <t>Marketing Magazine (2014)</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</si>
  <si>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</si>
  <si>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</si>
  <si>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Cummings, KM et al. (2002)</t>
  </si>
  <si>
    <t>Cummings KM, Morley CP, Horan JK, Steger C, Leavell NR. Marketing to America’s youth: evidence from corporate documents. Tob Control 2002;11(Suppl 1):i5–17.</t>
  </si>
  <si>
    <t>DiFranza, JR et al. (1991)</t>
  </si>
  <si>
    <t>DiFranza JR, Richards JW, Paulman PM et al. RJR Nabisco’s cartoon camel promotes Camel cigarettes to children. JAMA 1991;266:3149–53</t>
  </si>
  <si>
    <t>BBC News (2014d)</t>
  </si>
  <si>
    <t>BBC. Three electronic cigarette TV adverts banned, 24 December, 2014 (online). www.bbc.co.uk/news/health-30595394 [Accessed 15 August 2015].</t>
  </si>
  <si>
    <t>The counterfactual (2014)</t>
  </si>
  <si>
    <t>Bates C. Turning the tables on public health – let’s talk about the risks ‘they’ create. The counterfactual, 3 July 2014 (online). www.clivebates.com/?p=2257 [Accessed 15 August 2015].</t>
  </si>
  <si>
    <t>Hajek, P et al. (2013)</t>
  </si>
  <si>
    <t>Hajek P, Foulds J, Houezec JL, Sweanor D, Yach D. Should electronic cigarettes be regulated as a medicinal device? Lancet Respir Med 2013;1(6):429–31.</t>
  </si>
  <si>
    <t>Collin, J (2012)</t>
  </si>
  <si>
    <t>Collin J. Tobacco control, global health policy and development: towards policy coherence in global governance. Tob Control 2012;21:274–80.</t>
  </si>
  <si>
    <t>Fooks, GJ et al. (2011)</t>
  </si>
  <si>
    <t>Fooks GJ, Gilmore AB, Smith KE et al. Corporate social responsibility and access to policy élites: an analysis of tobacco industry documents. PLoS Med 2011;8:1137</t>
  </si>
  <si>
    <t>Corporate social responsibility and access to policy élites: An analysis of tobacco industry documents</t>
  </si>
  <si>
    <t>Fooks G.</t>
  </si>
  <si>
    <t>PLoS Medicine</t>
  </si>
  <si>
    <t>10.1371/journal.pmed.1001076</t>
  </si>
  <si>
    <t>SCOPUS_ID:80052323555</t>
  </si>
  <si>
    <t>McDaniel, PA et al. (2006)</t>
  </si>
  <si>
    <t>McDaniel PA, Smith EA, Malone RE. Philip Morris’s Project Sunrise: weakening tobacco control by working with it. Tob Control 2006;15:215–23.</t>
  </si>
  <si>
    <t>Philip Morris's Project Sunrise: Weakening tobacco control by working with it</t>
  </si>
  <si>
    <t>McDaniel P.</t>
  </si>
  <si>
    <t>10.1136/tc.2005.014977</t>
  </si>
  <si>
    <t>SCOPUS_ID:33744988413</t>
  </si>
  <si>
    <t>Bondurant, S et al. (2001)</t>
  </si>
  <si>
    <t>Bondurant S, Wallace R, Shetty P, Stratton K, eds. Clearing the smoke: assessing the science base for tobacco harm reduction. Washington DC: National Academies Press, 2001.</t>
  </si>
  <si>
    <t>Imperial Tobacco (2010a)</t>
  </si>
  <si>
    <t>Imperial Tobacco [Letter to Paul Burstow Esq MP, minister for public health], 7 October, 2010. www.rcplondon.ac.uk/nicotine-without-smoke [Accessed 7 March 2016]</t>
  </si>
  <si>
    <t>Imperial Tobacco (2010b)</t>
  </si>
  <si>
    <t>Imperial Tobacco. Imperial Tobacco’s Response to the Government’s Consultation on the NHS White Paper: Liberating the NHS, 7 October, 2010. www.rcplondon.ac.uk/nicotinewithout-smoke [Accessed 7 March 2016].</t>
  </si>
  <si>
    <t>Clifford, D et al. (2014)</t>
  </si>
  <si>
    <t>Clifford D, Hill S, Collin J. Seeking out ‘easy targets’? Tobacco companies, health inequalities and public policy. Tob Control 2014;2:479–83</t>
  </si>
  <si>
    <t>Tobacco Tactics (2014)</t>
  </si>
  <si>
    <t>Tobacco Tactics. Nicoventures. Updated 16 July 2014 (online). www.tobaccotactics. org/index.php/Nicoventures [Accessed 15 August 2015].</t>
  </si>
  <si>
    <t xml:space="preserve">Philip Morris International (ND)
</t>
  </si>
  <si>
    <t xml:space="preserve">Philip Morris International. Tobacco harm reduction (online). www.pmi.com/eng/research_and_development/pages/ tobacco_harm_reduction.aspx# [Accessed 15 August 2015].
</t>
  </si>
  <si>
    <t>Smith, KE (2013)</t>
  </si>
  <si>
    <t>Smith KE. Understanding the Influence of Evidence in Public Health Policy: what can we learn from the ‘tobacco wars’? Soc Policy Admin 2013;47:382–98.</t>
  </si>
  <si>
    <t>Gornall, J (2015)</t>
  </si>
  <si>
    <t>Gornall J. Why electronic cigarettes are dividing the public health community? BMJ
2015;350:h3317.</t>
  </si>
  <si>
    <t>Hajek, P (2014)</t>
  </si>
  <si>
    <t>Hajek P. Nicotine and public health. Michael Russell Oration, Global Forum on Nicotine, Warsaw, 27 June 2014.</t>
  </si>
  <si>
    <t>Gartner, C and Malone, R (2015)</t>
  </si>
  <si>
    <t>Gartner C, Malone R. Duelling letters: which one would you sign? Tob Control 2015;23:369–70.</t>
  </si>
  <si>
    <t>Dreaper, J (2014)</t>
  </si>
  <si>
    <t>Dreaper J. ‘Resist urge to control electronic cigarettes’, WHO told. BBC News, 29 May 2014 (online). www.bbc.co.uk/news/health-27547420 [Accessed 15 August 2015].</t>
  </si>
  <si>
    <t>The Guardian (2014)</t>
  </si>
  <si>
    <t>Press Association. WHO urged not to ‘suppress and control’ electronic cigarettes. The Guardian, 29 May 2014 (online). www.theguardian.com/world/2014/may/29/who-suppresscontrol- electronic cigarettes-uk-health-tobacco [Accessed 15 August 2015].</t>
  </si>
  <si>
    <t>British American Tobacco (2014b)</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</si>
  <si>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</si>
  <si>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(2000)</t>
  </si>
  <si>
    <t>British American Tobacco. British American Tobacco’s submission to the WHO’s Framework Convention on Tobacco Control, 12–13 October 2000, Geneva, Switzerland (online). www.who.int/tobacco/framework/public_hearings/F0840080.pdf [Accessed 15 August 2015].</t>
  </si>
  <si>
    <t>Elam, M (2015)</t>
  </si>
  <si>
    <t>Elam M. Nicorette reborn? Electronic cigarettes in light of the history of nicotine replacement technology. Int J Drug Policy 2015;26:536–542.</t>
  </si>
  <si>
    <t>Bialous, SA and Peeters, S (2012)</t>
  </si>
  <si>
    <t>Bialous SA, Peeters S. A brief overview of the tobacco industry in the last 20 years. Tob Control 2012;21:92–4.</t>
  </si>
  <si>
    <t>A brief overview of the tobacco industry in the last 20 years</t>
  </si>
  <si>
    <t>Bialous S.</t>
  </si>
  <si>
    <t>10.1136/tobaccocontrol-2011-050395</t>
  </si>
  <si>
    <t>SCOPUS_ID:84857343820</t>
  </si>
  <si>
    <t>Peeters, S and Gilmore, AB (2013)</t>
  </si>
  <si>
    <t>Peeters S, Gilmore AB. Transnational tobacco company interests in smokeless tobacco in Europe: analysis of internal industry documents and contemporary industry materials. PLoS Med 2013;10(9):e1001506.</t>
  </si>
  <si>
    <t>Transnational Tobacco Company Interests in Smokeless Tobacco in Europe: Analysis of Internal Industry Documents and Contemporary Industry Materials</t>
  </si>
  <si>
    <t>Peeters S.</t>
  </si>
  <si>
    <t>10.1371/journal.pmed.1001506</t>
  </si>
  <si>
    <t>SCOPUS_ID:84884666800</t>
  </si>
  <si>
    <t>Levy, JM (2013)</t>
  </si>
  <si>
    <t>Levy JM. Winning in tobacco: BAT Investor Day 2013, presentation, 10 September 2013 (online). vwPagesWebLive/DO9BDM7A/$FILE/Winning_in_Tobacco.pdf?openelement [Accessed 15 August 2015].</t>
  </si>
  <si>
    <t>World Health Organization (2013b)</t>
  </si>
  <si>
    <t>WHO Framework Convention on Tobacco Control. Guidelines for implementation of the WHO FCTC. Geneva: WHO, 2013. www.who.int/fctc/treaty_instruments/ adopted/guidel_2011/en/ [Accessed 24 October 2015].</t>
  </si>
  <si>
    <t>The ounterfactual (2015)</t>
  </si>
  <si>
    <t>Bates C. E-cigarettes, vaping and public health: a summary for policymakers. Counterfactual Consulting and Advocacy, February 2015 (online). www.clivebates.com/ documents/vapebriefingv3.docx [Accessed 25 February 2016].</t>
  </si>
  <si>
    <t>Children and Families Act (2014)</t>
  </si>
  <si>
    <t>Her Majesty’s Government. Children and Families Act 2014. Chapter 6 (online). www.legislation.gov.uk/ukpga/2014/6/pdfs/ukpga_20140006_en.pdf [Accessed 25 February 2016].</t>
  </si>
  <si>
    <t>British Standards Institution (ND)</t>
  </si>
  <si>
    <t>British Standards Institution. Different types of standards (online). www.bsigroup.com/en- GB/standards/Information-about-standards/different-types-of-standards [Accessed 25 February 2016].</t>
  </si>
  <si>
    <t>BBC News (2016)</t>
  </si>
  <si>
    <t>BBC News. A public health law which includes a ban on e-cigarette has been rejected. BBC News Wales politics, 16 March 2016. www.bbc.co.uk/news/live/uk-wales-politics-35803117 [Accessed 1 April 2016].</t>
  </si>
  <si>
    <t>Medicines and Healthcare Products Regulatory Agency (2005)</t>
  </si>
  <si>
    <t>Medicines and Healthcare products Regulatory Agency and Committee on Safety of Medicines. Report of the Committee on Safety of Medicines Working Group on Nicotine Replacement Therapy. London: MHRA Committee, 2005.</t>
  </si>
  <si>
    <t>Medicines and Healthcare Products Regulatory Agency (2014a)</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</si>
  <si>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</si>
  <si>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Medicines and Healthcare Products Regulatory Agency (2010d)</t>
  </si>
  <si>
    <t>Medicines and Healthcare products Regulatory Agency. Public consultation (MLX 364). The regulation of nicotine containing products (NCPs). London: MHRA, 2010.</t>
  </si>
  <si>
    <t>Medicines and Healthcare Products Regulatory Agency (2014b)</t>
  </si>
  <si>
    <t>Medicines and Healthcare products Regulatory Agency. Voke 0.45mg Inhaler (online). www.mhra.gov.uk/home/groups/par/documents/websiteresources/con475307.pdf [Accessed 25 February 2016].</t>
  </si>
  <si>
    <t>Court of Justice of the European Union (2015)</t>
  </si>
  <si>
    <t>Court of Justice of the European Union. Press release No 154/15 Luxembourg, 23 December 2015 (online). www.bookpdfdoc.download/Court-of-Justice-of-the-European-Union-PRESS-RELEASE-No-154-15.html [Accessed 25 February 2016]</t>
  </si>
  <si>
    <t>Health (Tobacco, Nicotine etc. and Care) (Scotland) Bill (2016)</t>
  </si>
  <si>
    <t>Scottish Parliament. Health (Tobacco, Nicotine etc. and Care) (Scotland) Bill (online). www.scottish.parliament.uk/parliamentarybusiness/Bills/89934.aspx [Accessed 25 February 2016].</t>
  </si>
  <si>
    <t>The counterfactual (2013)</t>
  </si>
  <si>
    <t>The counterfactual. The case for regulating e-cigarettes as medicines – a line by line examination. www.clivebates.com/?p=1546 [Accessed 25 February 2016].</t>
  </si>
  <si>
    <t>European Commission (ND)</t>
  </si>
  <si>
    <t>European Commission. Harmonised standards (online). ec.europa.eu/growth/singlemarket/ european-standards/harmonised-standards/index_en.htm [Accessed 25 February 2016].</t>
  </si>
  <si>
    <t>National Institute for Health and Care Excellence (2006)</t>
  </si>
  <si>
    <t>National Institute for Health and Care Excellence. Smoking: brief interventions and referrals. NICE guidelines [PH1]. London: NICE, 2006.</t>
  </si>
  <si>
    <t>National Institute for Health and Care Excellence (2010)</t>
  </si>
  <si>
    <t>National Institute for Health and Care Excellence. Smoking: stopping in pregnancy and after childbirth. NICE guidelines [PH26]. London: NICE, 2010.</t>
  </si>
  <si>
    <t>asktheEU (2015)</t>
  </si>
  <si>
    <t>asktheEU. Fiscalis Project Group on Electronic Cigarettes, 2015 (online). www.asktheeu.org/ en/request/fiscalis_project_group_on_electr [Accessed 25 February 2016].</t>
  </si>
  <si>
    <t>The Stationary Office (1998)</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</si>
  <si>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</si>
  <si>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Lorenzo, A et al. (2012)</t>
  </si>
  <si>
    <t>Lorenzo A, Soca AM, Triunfo P, Harris JE. Tobacco control campaign in Uruguay: a population-based trend analysis. Lancet 2012;380:9853.</t>
  </si>
  <si>
    <t>HM Government/Department of Health (2004)</t>
  </si>
  <si>
    <t>HM Government/Department of Health. Choosing health, making healthy choices easier. Executive Summary. London: Department of Health, 2004. www.nhshistory.net/choosing%20health%20summary.pdf [Accessed 25 February 2016].</t>
  </si>
  <si>
    <t>Department of Health (2010a)</t>
  </si>
  <si>
    <t>Department of Health. A smokefree future: a comprehensive tobacco control strategy for England. London: Department of Health, 2010.</t>
  </si>
  <si>
    <t>E-cigarette politics (2013)</t>
  </si>
  <si>
    <t>E-cigarette politics. E-cigarette laws worldwide (online). www.ecigarettepolitics. com/electronic-cigarettes-global-legal-status.html [Accessed 25 February 2016].</t>
  </si>
  <si>
    <t>airPUF (ND)</t>
  </si>
  <si>
    <t>airPUF. Electronic cigarette Cyprus – e-cigarette legal status in Cyprus (online). www.airpuf.com/electronic-cigarette-cyprus [Accessed 25 February 2016].</t>
  </si>
  <si>
    <t>Jamal, A et al. (2015)</t>
  </si>
  <si>
    <t>Jamal A, Homa DA, O’Connor E et al. Current cigarette smoking among adults – United States, 2005–2014. MMWR Morbid Mortal Wkly Rep 2015;64:1233–40.</t>
  </si>
  <si>
    <t>Camenga DR, Kong G, Cavallo DA et al. Alternate tobacco product and drug use among adolescents who use electronic cigarettes, cigarettes only, and never smokers. J Adolesc  Health 2014;55:588–91.</t>
  </si>
  <si>
    <t>Friedman, AS (2015)</t>
  </si>
  <si>
    <t>Friedman AS. How does electronic cigarette access affect adolescent smoking? J Health Econ 2015;44:300–8.</t>
  </si>
  <si>
    <t>World Health Organization (2005)</t>
  </si>
  <si>
    <t>World Health Organization. WHO Framework Convention on Tobacco Control (FCTC). Geneva: WHO, 2005. www.who.int/tobacco/framework/WHO_FCTC_english.pdf [Accessed 25 February 2016].</t>
  </si>
  <si>
    <t>World Health Organization (2010)</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</si>
  <si>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</si>
  <si>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Framework Convention Alliance (ND)</t>
  </si>
  <si>
    <t>Framework Convention Alliance (FCA). FCA Policy briefing electronic nicotine delivery system (online). www.fctc.org/images/stories/policy_brief.pdf [Accessed 25 February 2016].</t>
  </si>
  <si>
    <t>World Health Organization (2008b)</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</si>
  <si>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</si>
  <si>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[Tobacco smoking and principles of the who framework convention on tobacco control: a review].</t>
  </si>
  <si>
    <t>Melkadze N.</t>
  </si>
  <si>
    <t>Georgian medical news</t>
  </si>
  <si>
    <t>SCOPUS_ID:84891654146</t>
  </si>
  <si>
    <t>Peto, R et al. (2015)</t>
  </si>
  <si>
    <t>Peto R, Lopez A, Boreham J, et al (2015)  Mortality from smoking in developed countries 1950-2020.</t>
  </si>
  <si>
    <t>Quantifying the contribution of changes in healthcare expenditures and smoking to the reversal of the trend in life expectancy in the Netherlands Health policies, systems and management in high-income countries</t>
  </si>
  <si>
    <t>Peters F.</t>
  </si>
  <si>
    <t>10.1186/s12889-015-2357-2</t>
  </si>
  <si>
    <t>SCOPUS_ID:84943405836</t>
  </si>
  <si>
    <t>Hartmann-Boyce J, McRobbie H, Bullen C, Begh R, Stead LF, Hajek P. Electronic cigarettes for smoking cessation. Cochrane Database of Systematic Reviews 2016, Issue 9. Art. No.: CD010216. DOI: 10.1002/14651858.CD010216.pub3</t>
  </si>
  <si>
    <t>Medicines and Healthcare Products Regulatory Agency (2013c)</t>
  </si>
  <si>
    <t>MHRA (2013) Working Group on NCPs. Quality, safety and efficay of unlicensed NCPs. 2013</t>
  </si>
  <si>
    <t>Davis, R et al. (2009)</t>
  </si>
  <si>
    <t>Davis et al. (2009) Nicotine Promotes Tumor Growth and Metastasis in Mouse Models of Lung Cancer. PLoS ONE 4(10): e7524, Wong et al. 2007</t>
  </si>
  <si>
    <t>Aberrant enhancer hypomethylation contributes to hepatic carcinogenesis through global transcriptional reprogramming</t>
  </si>
  <si>
    <t>Xiong L.</t>
  </si>
  <si>
    <t>Nature Communications</t>
  </si>
  <si>
    <t>10.1038/s41467-018-08245-z</t>
  </si>
  <si>
    <t>SCOPUS_ID:85060185000</t>
  </si>
  <si>
    <t>Wong, HP et al. (2007)</t>
  </si>
  <si>
    <t>Wong et al. (2007). Nicotine promotes colon tumor growth and angiogenesis through beta-adrenergic activation. Toxicol Sci. 97(2):279-87</t>
  </si>
  <si>
    <t>Heeschen, C et al. (2001)</t>
  </si>
  <si>
    <t>Heeschen et al. (2001). Nicotine stimulates angiogenesis and promotes tumor growth and atherosclerosis. Nature Medicine. 7:833 – 839</t>
  </si>
  <si>
    <t>Dasgupta, P et al. (2009)</t>
  </si>
  <si>
    <t>Dasgupta et al. (2009). Nicotine induces cell proliferation, invasion and epithelial-mesenchymal transition in a variety of human cancer cell lines. Int J Cancer. 124(1):36-45</t>
  </si>
  <si>
    <t>LncRNA FER1L4 induces apoptosis and suppresses EMT and the activation of PI3K/AKT pathway in osteosarcoma cells via inhibiting miR-18a-5p to promote SOCS5</t>
  </si>
  <si>
    <t>Ye F.</t>
  </si>
  <si>
    <t>Gene</t>
  </si>
  <si>
    <t>10.1016/j.gene.2019.144093</t>
  </si>
  <si>
    <t>SCOPUS_ID:85071971757</t>
  </si>
  <si>
    <t>Sims, M et al. (2012)</t>
  </si>
  <si>
    <t>Sims, M; Mindell, JS; Jarvis, MJ; Feyerabend, C; Wardle, H; Gilmore, A; (2012) Did smokefree legislation in England reduce exposure to secondhand smoke among nonsmoking adults? Cotinine analysis from the Health Survey for England. Environ Health Perspect , 120 (3) 425 - 430</t>
  </si>
  <si>
    <t>Jarvis, MJ et al. (2012)</t>
  </si>
  <si>
    <t>Jarvis et al (2012)Impact of smoke-free legislation on children's exposure to secondhand smoke: cotinine data from the Health Survey for England. Tobacco Control , 21 (1) 18 - 23</t>
  </si>
  <si>
    <t>England's legislation on smoking in indoor public places and work-places: Impact on the most exposed children</t>
  </si>
  <si>
    <t>Sims M.</t>
  </si>
  <si>
    <t>10.1111/j.1360-0443.2012.03924.x</t>
  </si>
  <si>
    <t>SCOPUS_ID:84867225659</t>
  </si>
  <si>
    <t>Intenational Agency for Research on Cancer (2013)</t>
  </si>
  <si>
    <t>IARC (2013) IARC monographs on the evaluation of carcinogenic risks to humans. Volume 109. Outdoor air pollution. Lyon: International Agency for Research on Cancer</t>
  </si>
  <si>
    <t>Brown, KF et al. (2018)</t>
  </si>
  <si>
    <t>Brown KF, Rumgay H, Dunlop C, et al.  The fraction of cancer attributable to known risk factors in England, Wales, Scotland, Northern Ireland, and the UK overall in 2015. British Journal of Cancer 2018.</t>
  </si>
  <si>
    <t>The fraction of cancer attributable to modifiable risk factors in England, Wales, Scotland, Northern Ireland, and the United Kingdom in 2015</t>
  </si>
  <si>
    <t>Brown K.</t>
  </si>
  <si>
    <t>10.1038/s41416-018-0029-6</t>
  </si>
  <si>
    <t>SCOPUS_ID:85044267928</t>
  </si>
  <si>
    <t>Mandel, S et al. (2009)</t>
  </si>
  <si>
    <t>Mandel, S Gilmore, A, Collin, J et al (2009) Block, amend, delay: tobacco industry efforts to influence the European Union’s Tobacco Products Directive (2001/37/EC)</t>
  </si>
  <si>
    <t>Gilmore, A and Peeters, S (2013)</t>
  </si>
  <si>
    <t>Gilmore, A and Peeters, S (2013) Understanding corporations to inform public health policy: the example of tobacco industry interests in harm reduction and reduced risk products. The Lancet, Volume 382, Page S14, 29 November 2013</t>
  </si>
  <si>
    <t>World Health Organization (2009b)</t>
  </si>
  <si>
    <t>World Health Organization Study Group on Tobacco Product Regulation. Report on the scientific basis of tobacco product regulation: third report of a WHO study group. Geneva, Switzerland: WHO; 2009. Report No.: WHO Technical Report Series 955.</t>
  </si>
  <si>
    <t>White, V and Bariola, E (2012)</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</si>
  <si>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</si>
  <si>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World Health Organization (2009c)</t>
  </si>
  <si>
    <t>World Health Organization. The History of the WHO Framework Convention on Tobacco Control.France: WHO; 2009.</t>
  </si>
  <si>
    <t>World Health Organization (2012b)</t>
  </si>
  <si>
    <t>World Health Organization Convention Secretariat. Electronic nicotine delivery systems,including electronic cigarettes. Seoul, Republic of Korea: Conference of the Parties to the WHO Framework Convention on Tobacco Control, fifth session; 2012. Report No.: FCTC/COP/5/13.</t>
  </si>
  <si>
    <t>Drugs, Poisons and Controlled Substances Regulations (2006) (VIC)</t>
  </si>
  <si>
    <t>Drugs, Poisons and Controlled Substances Regulations. 2006 (Vic) r 65.</t>
  </si>
  <si>
    <t>A bad trip for health-related human rights: implications of Momcilovic v The Queen (2011) 85 ALJR 957.</t>
  </si>
  <si>
    <t>Vines T.</t>
  </si>
  <si>
    <t>Journal of law and medicine</t>
  </si>
  <si>
    <t>SCOPUS_ID:84866457420</t>
  </si>
  <si>
    <t>Poisons and Therapeutic Goods Regulation (2008)</t>
  </si>
  <si>
    <t>Poisons and Therapeutic Goods Regulation. 2008 (NSW) r 20.</t>
  </si>
  <si>
    <t>Health (Drugs and Poisons) Regulation (1996) (QLD)</t>
  </si>
  <si>
    <t>Health (Drugs and Poisons) Regulation. 1996 (Qld) r 271.</t>
  </si>
  <si>
    <t>Interstate dispensing: a case for uniform, intuitive legislation.</t>
  </si>
  <si>
    <t>Bernaitis N.</t>
  </si>
  <si>
    <t>SCOPUS_ID:84910008846</t>
  </si>
  <si>
    <t>Controlled Substances (Poisons) Regulations (2011) (SA)</t>
  </si>
  <si>
    <t>Controlled Substances (Poisons) Regulations. 2011 (SA) r 30.</t>
  </si>
  <si>
    <t>Isomers of per- and polyfluoroalkyl substances and uric acid in adults: Isomers of C8 Health Project in China</t>
  </si>
  <si>
    <t>Zeng X.</t>
  </si>
  <si>
    <t>Environment International</t>
  </si>
  <si>
    <t>10.1016/j.envint.2019.105160</t>
  </si>
  <si>
    <t>SCOPUS_ID:85071982480</t>
  </si>
  <si>
    <t>Poisons Act 1964) (WA)</t>
  </si>
  <si>
    <t>Poisons Act. 1964 (WA) s 25(1); s 62; s 24(1)(d).</t>
  </si>
  <si>
    <t>Deactivation mechanism and anti-deactivation modification of SnO&lt;inf&gt;2&lt;/inf&gt;-based catalysts for methane gas sensors</t>
  </si>
  <si>
    <t>Xu H.</t>
  </si>
  <si>
    <t>Sensors and Actuators, B: Chemical</t>
  </si>
  <si>
    <t>10.1016/j.snb.2019.126939</t>
  </si>
  <si>
    <t>SCOPUS_ID:85070876254</t>
  </si>
  <si>
    <t>Poisons Act (1971) (TAS)</t>
  </si>
  <si>
    <t>Poisons Act. 1971 (Tas) s 37(2).</t>
  </si>
  <si>
    <t>Polyethyleneimine-Modified Polymer as an Efficient Palladium Scavenger and Effective Catalyst Support for a Functional Heterogeneous Palladium Catalyst</t>
  </si>
  <si>
    <t>Yamada T.</t>
  </si>
  <si>
    <t>ACS Omega</t>
  </si>
  <si>
    <t>10.1021/acsomega.9b00707</t>
  </si>
  <si>
    <t>SCOPUS_ID:85067349646</t>
  </si>
  <si>
    <t>Poisons Regulations (2008) (TAS)</t>
  </si>
  <si>
    <t>Poisons Regulations. 2008 (Tas) r 74(11).</t>
  </si>
  <si>
    <t>Endoribonuclease type II toxin-antitoxin systems: Functional or selfish?</t>
  </si>
  <si>
    <t>Ramisetty B.</t>
  </si>
  <si>
    <t>Microbiology (United Kingdom)</t>
  </si>
  <si>
    <t>10.1099/mic.0.000487</t>
  </si>
  <si>
    <t>SCOPUS_ID:85026635013</t>
  </si>
  <si>
    <t>Medicines, Poisons and Therapeutic Goods Act (2012) (NT)</t>
  </si>
  <si>
    <t>Medicines, Poisons and Therapeutic Goods Act. 2012 (NT) ss 42-44.</t>
  </si>
  <si>
    <t>Medicines, Poisons and Therapeutic Goods Act (2008) (ACT)</t>
  </si>
  <si>
    <t>Medicines, Poisons and Therapeutic Goods Act. 2008 (ACT) s 36; s 35(1); s 26(1).</t>
  </si>
  <si>
    <t>Prevalence and characteristics of pregnancy- and lactation-related calls to the National Poison Centre in Belgium: A retrospective analysis of calls from 2012 to 2017</t>
  </si>
  <si>
    <t>Ceulemans M.</t>
  </si>
  <si>
    <t>Journal of Evaluation in Clinical Practice</t>
  </si>
  <si>
    <t>10.1111/jep.13228</t>
  </si>
  <si>
    <t>SCOPUS_ID:85068908863</t>
  </si>
  <si>
    <t>Therapeutic Goods Act (1989)</t>
  </si>
  <si>
    <t>Therapeutic Goods Act. 1989 (Cth) s 19B.</t>
  </si>
  <si>
    <t>Privacy and metadata: The hidden threat to whistle-blowers in public health systems</t>
  </si>
  <si>
    <t>Tomossy G.</t>
  </si>
  <si>
    <t>Ethics, Medicine and Public Health</t>
  </si>
  <si>
    <t>10.1016/j.jemep.2017.02.023</t>
  </si>
  <si>
    <t>SCOPUS_ID:85018803505</t>
  </si>
  <si>
    <t>Poisons Standard (2012)</t>
  </si>
  <si>
    <t>Standard for the Uniform Scheduling of Medicines and Poisons, commonly referred to as the 'Poisons Standard'. 2012 (Cth).</t>
  </si>
  <si>
    <t>National Coordinating Committee on Therapeutic Goods (2010)</t>
  </si>
  <si>
    <t>National Coordinating Committee on Therapeutic Goods. Scheduling Policy Framework for Medicines and Chemicals. Canberra: Department of Health; 2010.</t>
  </si>
  <si>
    <t>Taking nurse staffing research to the unit level</t>
  </si>
  <si>
    <t>Paulsen R.</t>
  </si>
  <si>
    <t>Nursing Management</t>
  </si>
  <si>
    <t>10.1097/01.NUMA.0000538915.53159.b5</t>
  </si>
  <si>
    <t>SCOPUS_ID:85049177349</t>
  </si>
  <si>
    <t>Poisons Standard (2013)</t>
  </si>
  <si>
    <t>Poisons Standard. 2013 (Cth)</t>
  </si>
  <si>
    <t>Bioassay: A useful tool for evaluating reclaimed water safety</t>
  </si>
  <si>
    <t>Xu J.</t>
  </si>
  <si>
    <t>Journal of Environmental Sciences (China)</t>
  </si>
  <si>
    <t>10.1016/j.jes.2019.08.014</t>
  </si>
  <si>
    <t>SCOPUS_ID:85071852855</t>
  </si>
  <si>
    <t>Tobacco Products Regulation Act (1997) (SA)</t>
  </si>
  <si>
    <t>Tobacco Products Regulation Act. 1997 (SA) s 36.</t>
  </si>
  <si>
    <t>Hookah Use Among US Youth: A Systematic Review of the Literature From 2009 to 2017</t>
  </si>
  <si>
    <t>Cooper M.</t>
  </si>
  <si>
    <t>Nicotine &amp;amp; tobacco research : official journal of the Society for Research on Nicotine and Tobacco</t>
  </si>
  <si>
    <t>10.1093/ntr/nty135</t>
  </si>
  <si>
    <t>SCOPUS_ID:85073678481</t>
  </si>
  <si>
    <t>Tobacco Products Control Act (2006) (WA)</t>
  </si>
  <si>
    <t>Tobacco Products Control Act. 2006 (WA) s 106.</t>
  </si>
  <si>
    <t>Tobacco and Other Smoking Products Act (1998) (QLD)</t>
  </si>
  <si>
    <t>Tobacco and Other Smoking Products Act. 1998 (Qld) s 26ZS.</t>
  </si>
  <si>
    <t>Customs Act (1901)</t>
  </si>
  <si>
    <t>Customs Act. 1901 (Cth) s 51(1).</t>
  </si>
  <si>
    <t>Identifying the Relevant Level of a Society in Australian Native Title Claims</t>
  </si>
  <si>
    <t>Redmond A.</t>
  </si>
  <si>
    <t>Anthropological Forum</t>
  </si>
  <si>
    <t>10.1080/00664677.2011.617714</t>
  </si>
  <si>
    <t>SCOPUS_ID:84856011057</t>
  </si>
  <si>
    <t>Customs (Prohibited Imports) Regulations (1956)</t>
  </si>
  <si>
    <t>Customs (Prohibited Imports) Regulations. 1956 (Cth) reg 5, Schedule 4.</t>
  </si>
  <si>
    <t>European Commission (2012b)</t>
  </si>
  <si>
    <t>European Commission. Proposal for a directive of the European Parliament and of the Council. Brussels,Belgium: European Commission; 2012. Report No.: 2012/0366 (COD).</t>
  </si>
  <si>
    <t>European Parliament (2014)</t>
  </si>
  <si>
    <t>European Parliament. Texts Adopted Part III at the sitting of Wednesday 26 February 2014. EuropeanParliament; 2014. Report No.: P7_TA-PROV (2014) 0160, Art 20.5.</t>
  </si>
  <si>
    <t>Medicines and Healthcare Products Regulatory Agency (2013d)</t>
  </si>
  <si>
    <t>Medicines and Healthcare Products Regulatory Agency. The Regulation of Nicotine Containing Products: Questions and Answers. London, United Kingdom: Medicines and Healthcare Products Regulatory Agency; 2013</t>
  </si>
  <si>
    <t>E-cigarette regulation and policy: UK vapers' perspectives</t>
  </si>
  <si>
    <t>Farrimond H.</t>
  </si>
  <si>
    <t>10.1111/add.13322</t>
  </si>
  <si>
    <t>SCOPUS_ID:84960510816</t>
  </si>
  <si>
    <t>Smoke-free Environments Act (1990)</t>
  </si>
  <si>
    <t>Smoke-free Environments Act. 1990 (NZ) s 36A.</t>
  </si>
  <si>
    <t>Disadvantaged parents’ engagement with a national secondhand smoke in the home mass media campaign: A qualitative study</t>
  </si>
  <si>
    <t>Rowa-Dewar N.</t>
  </si>
  <si>
    <t>10.3390/ijerph13090901</t>
  </si>
  <si>
    <t>SCOPUS_ID:84989355058</t>
  </si>
  <si>
    <t>Tobacco Act (1997)</t>
  </si>
  <si>
    <t>Tobacco Act. 1997 (S.C.) c.13.</t>
  </si>
  <si>
    <t>Lindson-Hawley, N (2016)</t>
  </si>
  <si>
    <t>N. Lindson-Hawley, J. Hartmann-Boyce, T. R. Fanshawe, R. Begh, A. Farley and T. Lancaster, “Interventions to Reduce Harm from Continued Tobacco Use” Cochrane Database of Systematic Reviews, no. 10, 2016.</t>
  </si>
  <si>
    <t>Nutt, DJ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</si>
  <si>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</si>
  <si>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Public Health England (2015d)</t>
  </si>
  <si>
    <t>The Lancet, “Public Health England’s Evidence-Based Confusion” The Lancet, vol. 386, p. 829, 2015.</t>
  </si>
  <si>
    <t>Mckee, M and Capewell, S (2015)</t>
  </si>
  <si>
    <t>M. Mckee and S. Capewell, “Evidence about Electronic Cigarettes: Foundation Built on Rock or Sand?” BMJ, vol. 351, 2015.</t>
  </si>
  <si>
    <t>Evidence about electronic cigarettes: A foundation built on rock or sand?</t>
  </si>
  <si>
    <t>McKee M.</t>
  </si>
  <si>
    <t>10.1136/bmj.h4863</t>
  </si>
  <si>
    <t>SCOPUS_ID:84945912271</t>
  </si>
  <si>
    <t>El-Hellani, A et al. (2016)</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</si>
  <si>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</si>
  <si>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Nicotine and carbonyl emissions from popular electronic cigarette products: Correlation to liquid composition and design characteristics</t>
  </si>
  <si>
    <t>El-Hellani A.</t>
  </si>
  <si>
    <t>10.1093/ntr/ntw280</t>
  </si>
  <si>
    <t>SCOPUS_ID:85040545519</t>
  </si>
  <si>
    <t>Kosmider, L et al. (2016)</t>
  </si>
  <si>
    <t>L. Kosmider, A. Sobczak, A. Prokopowicz, J. Kurek, M. Zaciera, J. Knysak, D. Smith and M. L. Goniewicz, “Cherry-flavoured Electronic Cigarettes Expose Users to the Inhalation Irritant, Benzaldehyde” Thorax, vol. 71, no. 4, pp. 376-377, 2016.</t>
  </si>
  <si>
    <t>Zhao, J et al. (2016)</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</si>
  <si>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</si>
  <si>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(2009)</t>
  </si>
  <si>
    <t>Environmental Protection Agency, “Integrated Science Assessment for Particulate Matter (Final Report)” U.S. Environmental Protection Agency, Washington DC, 2009.</t>
  </si>
  <si>
    <t>Panel discussion review: Session four — assessing biological plausibility of epidemiological findings in air pollution research</t>
  </si>
  <si>
    <t>Brown J.</t>
  </si>
  <si>
    <t>Journal of Exposure Science and Environmental Epidemiology</t>
  </si>
  <si>
    <t>10.1038/sj.jes.7500632</t>
  </si>
  <si>
    <t>SCOPUS_ID:37249011996</t>
  </si>
  <si>
    <t>Mikheev, VB et al. (2016)</t>
  </si>
  <si>
    <t>V. B. Mikheev, M. C. Brinkman, C. A. Granville, S. M. Gordon and P. I. Clark, “Real-Time Measurement of Electronic Cigarette Aerosol Size Distribution and Metals Content Analysis” Nicotine &amp; Tobacco Research, vol. May, 2016.</t>
  </si>
  <si>
    <t>Davanzo, F et al. (2014)</t>
  </si>
  <si>
    <t>F. Davanzo, L. Settimi, G. Milanesi, F. Giordano, F. M. Sesana, A. Celentano, E. Urbani, G. Panzavolta, L. Cossa, A. Tomoiaga, A. Travaglia and V. Dimasi, “Surveillance of Hazardous Exposures to Electronic Cigarettes in Italy” Clinical Toxicology, vol. 52, no. Supp, pp. 336-337, 2014.</t>
  </si>
  <si>
    <t>Lindberg, SW et al. (2015)</t>
  </si>
  <si>
    <t>S. W. Lindberg, N. Ebbehoej, J. Bang and L. B. Christensen, “Nicotine Poisoning Related to the Use of E-cigarettes” Clinical Toxicology, vol. 53, no. 4, 2015.</t>
  </si>
  <si>
    <t>Pajarre-Sorsa, S et al. (2014)</t>
  </si>
  <si>
    <t>S. Pajarre-Sorsa, M. Saukkonen and K. Hoppu, “Calls Concerning Electronic Cigarettes to the Finnish Poison Information Centre” Clinical Toxicology, vol. 52, no. Supp, p. 337, 2014.</t>
  </si>
  <si>
    <t>Thomas, E et al.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</si>
  <si>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</si>
  <si>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Durmowicz, EL et al. (2016)</t>
  </si>
  <si>
    <t>E. L. Durmowicz, S. F. Rudy and I. L. Chen, “Electronic Cigarettes: Analysis of FDA Adverse Experience Reports in Non users” Tobacco Control, vol. 25, no. 2, p. 242, 2016.</t>
  </si>
  <si>
    <t>Chatterjee, K et al.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</si>
  <si>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</si>
  <si>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</si>
  <si>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Unger, JB et al. (2016)</t>
  </si>
  <si>
    <t>J. B. Unger, D. W. Soto and A. Leventhal, “E-cigarette Use and Subsequent Cigarette and Marijuana Use Among Hispanic Young Adults” Drug and Alcohol Dependence, 2016.</t>
  </si>
  <si>
    <t>Wills, TA et al. (2016b)</t>
  </si>
  <si>
    <t>T. A. Wills, J. D. Sargent, F. X. Gibbons, I. Pagano and R. Schweitzer, “E-cigarette Use is Differentially Related to Smoking Onset Among Lower Risk Adolescents” Tobacco Control, 2016.</t>
  </si>
  <si>
    <t>Huh, J and Leventhal, AM (2016)</t>
  </si>
  <si>
    <t>J. Huh and A. M. Leventhal, “Progression of Poly-Tobacco Product Use Patterns in Adolescents” American Journal of Preventive Medicine, vol. 51, no. 4, pp. 513-517, 2016.</t>
  </si>
  <si>
    <t>Hahn, J et al. (2014)</t>
  </si>
  <si>
    <t>J. Hahn, Y. B. Monakhova, J. Hengen, M. Kohl-Himmelseher, J. Schassler, H. Hahn, T. Kuballa and D. W. Lachenmeier, “Electronic Cigarettes: Overview of Chemical Composition and Exposure Estimation” Tobacco Induced Diseases, vol. 12, no. 1, p. 23, 2014.</t>
  </si>
  <si>
    <t>Hadwiger, ME et al. (2010)</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</si>
  <si>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</si>
  <si>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Allen, JG et al. (2015)</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</si>
  <si>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</si>
  <si>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Response to “Comment on ‘flavoring chemicals in e-cigarettes: Diacetyl, 2,3-pentanedione, and acetoin in a sample of 51 products, including fruit-, candy-, and cocktail- flavored e-cigarettes’”</t>
  </si>
  <si>
    <t>Allen J.</t>
  </si>
  <si>
    <t>Environmental Health Perspectives</t>
  </si>
  <si>
    <t>10.1289/EHP348</t>
  </si>
  <si>
    <t>SCOPUS_ID:84971576760</t>
  </si>
  <si>
    <t>Buettner-Schmidt, K et al. (2016)</t>
  </si>
  <si>
    <t>K. Buettner-Schmidt, D. R. Miller and N. Balasubramanian, “Electronic Cigarette Refill Liquids: Child-Resistant Packaging, Nicotine Content, and Sales to Minors” Journal of Pediatric Nursing, vol. 31, no. 4, pp. 373-379, 2016.</t>
  </si>
  <si>
    <t>Davis, B et al. (2015)</t>
  </si>
  <si>
    <t>B. Davis, M. Dang, J. Kim and P. Talbot, “Nicotine Concentrations in Electronic Cigarette Refill and Do-it-yourself Fluids” Nicotine &amp; Tobacco Research, vol. 17, no. 2, pp. 134-141, 2015.</t>
  </si>
  <si>
    <t>Williams, M et al. (2016)</t>
  </si>
  <si>
    <t>M. Williams, A. Villareal, B. Davis and P. Talbot, “Comparison of the Performance of Cartomizer Style Electronic Cigarettes from Major Tobacco and Independent Manufacturers” PLoS One, vol. 11, no. 2, 2016.</t>
  </si>
  <si>
    <t>US Food and Drug Administration (2009b)</t>
  </si>
  <si>
    <t>U.S. Food and Drug Administration, “Evaluation of E-cigarettes” U.S. Food and Drug Administration, St Louis, MO, 2009.</t>
  </si>
  <si>
    <t>Regueiro, J et al. (2016)</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</si>
  <si>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</si>
  <si>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Australian Institute for Health and Welfare (2014)</t>
  </si>
  <si>
    <t>Australian Institute for Health and Welfare. National Drug Strategy Household Survey detailed report: 2013. Canberra; 2014. Report No.: Cat. no. PHE 183.</t>
  </si>
  <si>
    <t>Harrold, TC et al. (2015)</t>
  </si>
  <si>
    <t>Harrold TC, Maag AK, Thackway S, Mitchell J, Taylor LK. Prevalence of e-cigarette users in New South Wales. The Medical journal of Australia. 2015;203(8):326</t>
  </si>
  <si>
    <t>Health Promotion Agency (2016)</t>
  </si>
  <si>
    <t>Health Promotion Agency. PRELIMINARY ANALYSIS OF E-CIGARETTE QUESTIONS FROM HLS 2016. New Zealand; 2016</t>
  </si>
  <si>
    <t>Health and Social Care Information Centre (2016)</t>
  </si>
  <si>
    <t>Health and Social Care Information Centre. Statistics on Smoking - England 2016. 2016.</t>
  </si>
  <si>
    <t>Cohort profile of the South London and Maudsley NHS Foundation Trust Biomedical Research Centre (SLaM BRC) Case Register: Current status and recent enhancement of an Electronic Mental Health Record-derived data resource</t>
  </si>
  <si>
    <t>Perera G.</t>
  </si>
  <si>
    <t>10.1136/bmjopen-2015-008721</t>
  </si>
  <si>
    <t>SCOPUS_ID:84960334067</t>
  </si>
  <si>
    <t>National Academies of Sciences, Engeineering and Medicine (2018)</t>
  </si>
  <si>
    <t>National Academies of Sciences E, and Medicine; Health and Medicine, Public Health Consequences of E-Cigarettes. 2018.</t>
  </si>
  <si>
    <t>Risk of excessive intake of vitamins and minerals delivered through public health interventions: objectives, results, conclusions of the meeting, and the way forward</t>
  </si>
  <si>
    <t>Garcia-Casal M.</t>
  </si>
  <si>
    <t>Annals of the New York Academy of Sciences</t>
  </si>
  <si>
    <t>10.1111/nyas.13975</t>
  </si>
  <si>
    <t>SCOPUS_ID:85054506690</t>
  </si>
  <si>
    <t>Hartmann‐Boyce, J et al. (2016)</t>
  </si>
  <si>
    <t>Hartmann‐Boyce J, McRobbie H, Bullen C, Begh R, Stead LF, Hajek P. Electronic cigarettes for smoking cessation. The Cochrane Library. 2016</t>
  </si>
  <si>
    <t>Electronic cigarettes for smoking cessation</t>
  </si>
  <si>
    <t>10.1002/14651858.CD010216.pub3</t>
  </si>
  <si>
    <t>SCOPUS_ID:84987700907</t>
  </si>
  <si>
    <t>Zhuang, YL et al. (2016)</t>
  </si>
  <si>
    <t>Zhuang Y-L, Cummins SE, Sun JY, Zhu S-H. Long-term e-cigarette use and smoking cessation: a longitudinal study with US population. Tobacco control. 2016;25(Suppl 1):i90-i5</t>
  </si>
  <si>
    <t>Manzoli, L et al. (2017)</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</si>
  <si>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</si>
  <si>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Glasser, AM et al. (2016)</t>
  </si>
  <si>
    <t>Glasser AM, Collins L, Pearson JL, Abudayyeh H, Niaura RS, Abrams DB, et al. Overview of Electronic Nicotine Delivery Systems: A Systematic Review. American journal of preventive medicine. 2016</t>
  </si>
  <si>
    <t>Overview of Electronic Nicotine Delivery Systems: A Systematic Review</t>
  </si>
  <si>
    <t>Glasser A.</t>
  </si>
  <si>
    <t>10.1016/j.amepre.2016.10.036</t>
  </si>
  <si>
    <t>SCOPUS_ID:85007393975</t>
  </si>
  <si>
    <t>Chen, J et al. (2017)</t>
  </si>
  <si>
    <t>Chen J, Bullen C, Dirks K. A Comparative Health Risk Assessment of Electronic Cigarettes and Conventional Cigarettes. International journal of environmental research and public health. 2017;14(4):382.</t>
  </si>
  <si>
    <t>Worldwide trends in tracing poly- and perfluoroalkyl substances (PFAS) in the environment</t>
  </si>
  <si>
    <t>Nakayama S.</t>
  </si>
  <si>
    <t>TrAC - Trends in Analytical Chemistry</t>
  </si>
  <si>
    <t>10.1016/j.trac.2019.02.011</t>
  </si>
  <si>
    <t>SCOPUS_ID:85063727017</t>
  </si>
  <si>
    <t>Cai, HL and Wang, C (2017)</t>
  </si>
  <si>
    <t>Cai HL, Wang C. Graphical Review: The Redox Dark Side of E-cigarettes; Exposure to Oxidants and Public Health Concerns. Redox Biology. 2017;</t>
  </si>
  <si>
    <t>Graphical review: The redox dark side of e-cigarettes; exposure to oxidants and public health concerns</t>
  </si>
  <si>
    <t>Cai H.</t>
  </si>
  <si>
    <t>Redox Biology</t>
  </si>
  <si>
    <t>10.1016/j.redox.2017.05.013</t>
  </si>
  <si>
    <t>SCOPUS_ID:85021443301</t>
  </si>
  <si>
    <t>Talbot, P (2016)</t>
  </si>
  <si>
    <t>Talbot P. Potential health effects of electronic cigarettes: A systematic review of case reports. Preventive medicine reports. 2016;4:169-78</t>
  </si>
  <si>
    <t>Shields, PG et al. (2017)</t>
  </si>
  <si>
    <t>Shields PG, Berman M, Brasky TM, Freudenheim JL, Mathe EA, McElroy J, et al. A review of pulmonary toxicity of electronic cigarettes in the context of smoking: A focus on inflammation. Cancer Epidemiology and Prevention Biomarkers. 2017:cebp. 0358.2017</t>
  </si>
  <si>
    <t>Tverdal, A and Bjartveit, K (2006)</t>
  </si>
  <si>
    <t>Tverdal A, Bjartveit K. Health consequences of reduced daily cigarette consumption. Tobacco control. 2006;15(6):472-80</t>
  </si>
  <si>
    <t>DeVito, E et al. (2017)</t>
  </si>
  <si>
    <t>DeVito E, Krishnan-Sarin S. E-cigarettes: Impact of E-Liquid Components and Device Characteristics on Nicotine Exposure. Current neuropharmacology. 2017</t>
  </si>
  <si>
    <t>Loakeimidis, N et al. (2016)</t>
  </si>
  <si>
    <t>Ioakeimidis N, Vlachopoulos C, Tousoulis D. Efficacy and safety of electronic cigarettes for smoking cessation: a critical approach. Hellenic Journal of Cardiology. 2016;57(1):1-6;</t>
  </si>
  <si>
    <t>Smoking cessation strategies in pregnancy: Current concepts and controversies</t>
  </si>
  <si>
    <t>Ioakeimidis N.</t>
  </si>
  <si>
    <t>Hellenic Journal of Cardiology</t>
  </si>
  <si>
    <t>10.1016/j.hjc.2018.09.001</t>
  </si>
  <si>
    <t>SCOPUS_ID:85056413053</t>
  </si>
  <si>
    <t>Hessa, IM et al. (2016)</t>
  </si>
  <si>
    <t>Hessa IM, Lachireddya K, Capona A. A systematic review of the health risks from passive exposure to electronic cigarette vapour. 2016; ;</t>
  </si>
  <si>
    <t>Offermann, FJ (2015)</t>
  </si>
  <si>
    <t>Offermann FJ. Chemical emissions from e-cigarettes: Direct and indirect (passive) exposures. Building and Environment. 2015;93:101-5;</t>
  </si>
  <si>
    <t>National Health and Medical Research Council (2015)</t>
  </si>
  <si>
    <t>National Health and Medical Research Council. NHMRC CEO Statement: Electronic cigarettes (e-cigarettes) [press release]. March 2015</t>
  </si>
  <si>
    <t>Hessa, IM et al. (2014)</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</si>
  <si>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</si>
  <si>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et al. (2017)</t>
  </si>
  <si>
    <t>Zainol Abidin N, Zainal Abidin E, Zulkifli A, Karuppiah K, Ismail S, Norkhadijah S, et al. Electronic cigarettes and indoor air quality: a review of studies using human volunteers. Reviews on environmental health. 2017</t>
  </si>
  <si>
    <t>Melstrom, P et al. (2017)</t>
  </si>
  <si>
    <t>Melstrom P, Koszowski B, Thanner MH, Hoh E, King B, Bunnell R, et al. Measuring PM2. 5, Ultrafine Particles, Nicotine Air and Wipe Samples Following the Use of Electronic Cigarettes. Nicotine &amp; Tobacco Research. 2017:ntx058</t>
  </si>
  <si>
    <t>Measuring PM &lt;inf&gt;2.5&lt;/inf&gt; , ultrafine particles, nicotine air and wipe samples following the use of electronic cigarettes</t>
  </si>
  <si>
    <t>Melstrom P.</t>
  </si>
  <si>
    <t>10.1093/ntr/ntx058</t>
  </si>
  <si>
    <t>SCOPUS_ID:85031748895</t>
  </si>
  <si>
    <t>Buonocore, F et al. (2017)</t>
  </si>
  <si>
    <t>Buonocore F, Gomes ACM, Nabhani-Gebara S, Barton SJ, Calabrese G. Labelling of electronic cigarettes: regulations and current practice. Tobacco control. 2017;26(1):46-52.;;</t>
  </si>
  <si>
    <t>Food and Drug Administration (2014)</t>
  </si>
  <si>
    <t>FDA. Summary of Results: Laboratory Analysis of Electronic Cigarettes Conducted By FDA, 2014;</t>
  </si>
  <si>
    <t>Yang, L et al. (2014)</t>
  </si>
  <si>
    <t>Yang L, Rudy SF, Cheng JM, Durmowicz EL. Electronic cigarettes: incorporating human factors engineering into risk assessments. Tobacco control. 2014;23(suppl 2):ii47-ii53</t>
  </si>
  <si>
    <t>New South Wales Health (2013)</t>
  </si>
  <si>
    <t>NSW Health. NSW Health Alert - Warning on e-liquids [press release]. Sydney, Australia, 23 October 2013</t>
  </si>
  <si>
    <t>New South Wales Health (2015)</t>
  </si>
  <si>
    <t>NSW Health. Safety Information 001/15: E – Cigarettes, Oxygen Therapy, Burns and Fire Risk. Sydney; 2015;</t>
  </si>
  <si>
    <t>Fire and Rescue New Soth Wales (2015)</t>
  </si>
  <si>
    <t>Fire &amp; Rescue NSW. E-Cigarette Fire Risks and Reported Incidents. Sydney; 2015</t>
  </si>
  <si>
    <t>Pulvers, K et al. (2017)</t>
  </si>
  <si>
    <t>Pulvers K, Sun JY, Zhuang Y-L, Holguin G, Zhu S-H. Internet-based Advertising Claims and Consumer Reasons for Using Electronic Cigarettes by Device Type in the US. Tobacco regulatory science. 2017;3(4):516-24</t>
  </si>
  <si>
    <t>Dai, H (2017)</t>
  </si>
  <si>
    <t>Dai H. Direct Marketing Promotion and Electronic Cigarette Use Among US Adults, National Adult Tobacco Survey, 2013–2014. Centers for Disease Control and Prevention,; 2017</t>
  </si>
  <si>
    <t>Kim, AE et al. (2014)</t>
  </si>
  <si>
    <t>Kim AE, Arnold KY, Makarenko O. E-cigarette advertising expenditures in the U.S., 2011-2012. American journal of preventive medicine. 2014;46(4):409-12.</t>
  </si>
  <si>
    <t>E-cigarette advertising expenditures in the U.S., 2011-2012</t>
  </si>
  <si>
    <t>10.1016/j.amepre.2013.11.003</t>
  </si>
  <si>
    <t>SCOPUS_ID:84894232699</t>
  </si>
  <si>
    <t>Duke, JC et al. (2014)</t>
  </si>
  <si>
    <t>Duke JC, Lee YO, Kim AE, Watson KA, Arnold KY, Nonnemaker JM, et al. Exposure to electronic cigarette television advertisements among youth and young adults. Pediatrics. 2014;134(1):e29-36</t>
  </si>
  <si>
    <t>Exposure to electronic cigarette television advertisements among youth and young adults</t>
  </si>
  <si>
    <t>Duke J.</t>
  </si>
  <si>
    <t>10.1542/peds.2014-0269</t>
  </si>
  <si>
    <t>SCOPUS_ID:84903774235</t>
  </si>
  <si>
    <t>World Health Organization (2007)</t>
  </si>
  <si>
    <t>WHO Study Group on Tobacco Product Regulation. The scientific basis of tobacco product regulation. Geneva, Switzerland; 2007, . Report No.: Report No. 945.</t>
  </si>
  <si>
    <t>De, AM et al. (2013)</t>
  </si>
  <si>
    <t>De AM, Hastings G, Angus K. Promotion of electronic cigarettes: tobacco marketing reinvented? BMJ (Clinical research ed). 2013;347;</t>
  </si>
  <si>
    <t>Elliot, S (2013)</t>
  </si>
  <si>
    <t>Elliot S. E-Cigarette makers’ ads echo tobacco’s heyday. The New York Times. 29 August 2013;</t>
  </si>
  <si>
    <t>Heil, E (2014)</t>
  </si>
  <si>
    <t>Heil E. Senators have a bone to pick with Leonardo DiCaprio, Julia Louis-Dreyfus. Washington Post. 15 January 2014.</t>
  </si>
  <si>
    <t>Maloney, EK and Cappella, JN (2016)</t>
  </si>
  <si>
    <t>Maloney EK, Cappella JN. Does Vaping in E-Cigarette Advertisements Affect Tobacco Smoking Urge, Intentions, and Perceptions in Daily, Intermittent, and Former Smokers? Health communication. 2016;31(1):129-38;</t>
  </si>
  <si>
    <t>Does Vaping in E-Cigarette Advertisements Affect Tobacco Smoking Urge, Intentions, and Perceptions in Daily, Intermittent, and Former Smokers?</t>
  </si>
  <si>
    <t>Maloney E.</t>
  </si>
  <si>
    <t>Health Communication</t>
  </si>
  <si>
    <t>10.1080/10410236.2014.993496</t>
  </si>
  <si>
    <t>SCOPUS_ID:84945465028</t>
  </si>
  <si>
    <t>Phua, J et al. (2017)</t>
  </si>
  <si>
    <t>Phua J, Jin SV, Hahm JM. Celebrity-endorsed e-cigarette brand Instagram advertisements: Effects on young adults’ attitudes towards e-cigarettes and smoking intentions. Journal of Health Psychology. 2017:1359105317693912</t>
  </si>
  <si>
    <t>Coleman BN, Apelberg BJ, Ambrose BK, Green KM, Choiniere CJ, Bunnell R, et al. Association Between Electronic Cigarette Use and Openness to Cigarette Smoking Among U.S. Young Adults. Nicotine &amp; Tobacco Research. 2015;17(2):212-8</t>
  </si>
  <si>
    <t>Barrington-Trimis JL, Urman R, Berhane K, Unger JB, Cruz TB, Pentz MA, et al. E-cigarettes and future cigarette use. Pediatrics. 2016;138(1):e20160379.</t>
  </si>
  <si>
    <t>Conner, M et al. (2017)</t>
  </si>
  <si>
    <t>Conner M, Grogan S, Simms-Ellis R, Flett K, Sykes-Muskett B, Cowap L, et al. Do electronic cigarettes increase cigarette smoking in UK adolescents? Evidence from a 12-month prospective study. Tobacco control. 2017:tobaccocontrol-2016-053539</t>
  </si>
  <si>
    <t>Azagba, S et al. (2017)</t>
  </si>
  <si>
    <t>1Azagba S, Baskerville NB, Foley K. Susceptibility to cigarette smoking among middle and high school e-cigarette users in Canada. Preventive medicine. 2017;103:14-9.</t>
  </si>
  <si>
    <t>Barrington-Trimis, JL et al. (2016b)</t>
  </si>
  <si>
    <t>Barrington-Trimis JL, Urman R, Leventhal AM, Gauderman WJ, Cruz TB, Gilreath TD, et al. E-cigarettes, Cigarettes, and the Prevalence of Adolescent Tobacco Use. Pediatrics. 2016;138(2):e20153983</t>
  </si>
  <si>
    <t>E-cigarettes, cigarettes, and the prevalence of adolescent tobacco use</t>
  </si>
  <si>
    <t>Barrington-Trimis J.</t>
  </si>
  <si>
    <t>10.1542/peds.2015-3983</t>
  </si>
  <si>
    <t>SCOPUS_ID:84982835423</t>
  </si>
  <si>
    <t>DiFranza, JR et al. (2007)</t>
  </si>
  <si>
    <t>DiFranza JR, Savageau JA, Fletcher K, O'Loughlin J, Pbert L, Ockene JK, et al. Symptoms of tobacco dependence after brief intermittent use: the Development and Assessment of Nicotine Dependence in Youth-2 study. Archives of pediatrics &amp; adolescent medicine. 2007;161(7):704-10;</t>
  </si>
  <si>
    <t>Apelberg, BJ et al. (2014)</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</si>
  <si>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</si>
  <si>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et al. (2015)</t>
  </si>
  <si>
    <t>Tremblay M-C, Pluye P, Gore G, Granikov V, Filion KB, Eisenberg MJ. Regulation profiles of e-cigarettes in the United States: a critical review with qualitative synthesis. BMC medicine. 2015;13(1):1</t>
  </si>
  <si>
    <t>Therapeutic Goods Act (1989) (AUS)</t>
  </si>
  <si>
    <t>Therapeutic Goods Act 1989 (Cth)</t>
  </si>
  <si>
    <t>House Standing Committee on Health and Ageing (2018)</t>
  </si>
  <si>
    <t>House Standing Committee on Health and Ageing. Report on the Inquiry into the Use and Marketing of Electronic Cigarettes and Personal Vaporisers in Australia. 2018</t>
  </si>
  <si>
    <t>Public Health (Tobacco) Act (2008) (NSW)</t>
  </si>
  <si>
    <t>Public Health (Tobacco) Act 2008 (NSW);</t>
  </si>
  <si>
    <t>Public Health (Tobacco) Amendment (E-cigarettes) Act (2015) (NSW)</t>
  </si>
  <si>
    <t>Public Health (Tobacco) Amendment (E-cigarettes) Act 2015 (NSW).</t>
  </si>
  <si>
    <t>Smoke-free Environment Amendment Bill (2018) (NSW)</t>
  </si>
  <si>
    <t>NSW Smoke-free Environment Amendment Bill 2018.</t>
  </si>
  <si>
    <t>Tobacco Amendment Bill (VIC) (2016)</t>
  </si>
  <si>
    <t>Tobacco Amendment Bill 2016 (VIC).</t>
  </si>
  <si>
    <t>Opening windows and closing gaps: A case analysis of Canada's 2009 tobacco additives ban and its policy lessons 16 Studies in Human Society 1605 Policy and Administration</t>
  </si>
  <si>
    <t>Lencucha R.</t>
  </si>
  <si>
    <t>10.1186/s12889-018-6157-3</t>
  </si>
  <si>
    <t>SCOPUS_ID:85057544827</t>
  </si>
  <si>
    <t>Tobacco Products Control Act (WA) (2006)</t>
  </si>
  <si>
    <t>Tobacco Products Control Act 2006 (WA); Hawkins v Heerden No 2 [2014] WASC 226.</t>
  </si>
  <si>
    <t>Tobacco Control Act (NT)(2002)</t>
  </si>
  <si>
    <t>Tobacco Control Act 2002 (NT).</t>
  </si>
  <si>
    <t>The Affordable Care Act Medicaid Expansion and Smoking Cessation Among Low-Income Smokers</t>
  </si>
  <si>
    <t>Donahoe J.</t>
  </si>
  <si>
    <t>10.1016/j.amepre.2019.07.004</t>
  </si>
  <si>
    <t>SCOPUS_ID:85074899764</t>
  </si>
  <si>
    <t>Pandeya, M et al. (2015)</t>
  </si>
  <si>
    <t>Pandeya, M., Wilson, LF., Bain, CJ., Martin, KL., Webb, PM. &amp; Whiteman, DC. (2015). Cancer in Australia 2010 attributable to tobacco smoke. Aust and NZ J of Pub Health, 39(5); 464-470.</t>
  </si>
  <si>
    <t>Australian Institute of Health and Welfare (2014b)</t>
  </si>
  <si>
    <t>Australian Institute of Health and Welfare 2014. Australia’s health 2014. Australia’s health series no. 14. Cat. no. AUS178.Canberra: AIHW.</t>
  </si>
  <si>
    <t>Begg, S et al. (2003)</t>
  </si>
  <si>
    <t>Begg S., Vos T., Barker B., Stevenson C., Stanley L., and Lopez AD., (2007) The Burden of Disease and Injury in Australia 2003, PHE 82 Canberra: Australian Institute of Health and Welfare, p76.</t>
  </si>
  <si>
    <t>Collins, DJ and Lapsley, HM (2008)</t>
  </si>
  <si>
    <t>Collins, DJ., &amp; Lapsley HM. (2008). The cost of tobacco, alcohol and illicit drugs abuse in Australian society in 2004/5. University of NSW.</t>
  </si>
  <si>
    <t>Intergovernmental Committee on Drugs (2012)</t>
  </si>
  <si>
    <t>Intergovernmental Committee on Drugs. National Tobacco Strategy 2012-18.</t>
  </si>
  <si>
    <t>Stafford, J and Burns, LA (2011)</t>
  </si>
  <si>
    <t>Stafford J, Burns LA. Australian drug trends 2010: findings from the illicit drug reporting system (IDRS).Sydney: National Drug and Alcohol Research Centre; 2011.</t>
  </si>
  <si>
    <t>Siahpush, M (2003)</t>
  </si>
  <si>
    <t>Siahpush M. Socioeconomic status and tobacco expenditure among Australian households: results from the 1889099 Household expenditure survey. J Epidemiol Community Health 57;798-801.</t>
  </si>
  <si>
    <t>Office of the Surgeon General and Office on Smoking and Health (US) (2004)</t>
  </si>
  <si>
    <t>Office of the Surgeon General (US), and Office on Smoking and Health (US). (2004). The health consequences of smoking: A report of the Surgeon General. Centers for Disease Control and Prevention.</t>
  </si>
  <si>
    <t>The 1964 Surgeon General's report and Americans' beliefs about smoking</t>
  </si>
  <si>
    <t>Marshall T.</t>
  </si>
  <si>
    <t>Journal of the History of Medicine and Allied Sciences</t>
  </si>
  <si>
    <t>10.1093/jhmas/jrt057</t>
  </si>
  <si>
    <t>SCOPUS_ID:84941954196</t>
  </si>
  <si>
    <t>Cahill, K et al. (2015)</t>
  </si>
  <si>
    <t>Cahill K, Hartmann-Boyce J, Perera R. Incentives for smoking cessation. Cochrane Database of Systematic Reviews 2015, Issue 5. Art. No.: CD004307. DOI: 10.1002/14651858.CD004307.pub 5.</t>
  </si>
  <si>
    <t>American Academy of Pediatrics (2015)</t>
  </si>
  <si>
    <t>American Academy of Pediatrics (2015) Public Policy to Protect Children from Tobacco, Nicotine and Tobacco Smoke: Policy Statement. Pediatrics, 136 (5).</t>
  </si>
  <si>
    <t>Public policy to protect children from tobacco, nicotine, and tobacco smoke</t>
  </si>
  <si>
    <t>10.1542/peds.2015-3109</t>
  </si>
  <si>
    <t>SCOPUS_ID:84947212360</t>
  </si>
  <si>
    <t>American Cancer Society (2015)</t>
  </si>
  <si>
    <t>American Cancer Society (2015). Child and teen tobacco use statement. Available from:  www.cancer.org/child-and-teen- tobacco-use-pdf.</t>
  </si>
  <si>
    <t>Electronic nicotine delivery systems: A policy statement from the American Association for Cancer Research and the American Society of Clinical Oncology</t>
  </si>
  <si>
    <t>Brandon T.</t>
  </si>
  <si>
    <t>Journal of Clinical Oncology</t>
  </si>
  <si>
    <t>10.1200/JCO.2014.59.4465</t>
  </si>
  <si>
    <t>SCOPUS_ID:84924912222</t>
  </si>
  <si>
    <t>Australian Bureau of Statistics (2010)</t>
  </si>
  <si>
    <t>ABS. (2010). The Health and Welfare of Australia’s Aboriginal and Torres Strait Islander Peoples, cat. No. 4704.0.2010. ABS, Canberra.</t>
  </si>
  <si>
    <t>Mortality in an Aboriginal Medical Service (Redfern) cohort</t>
  </si>
  <si>
    <t>Morrell S.</t>
  </si>
  <si>
    <t>Population Health Metrics</t>
  </si>
  <si>
    <t>10.1186/1478-7954-11-2</t>
  </si>
  <si>
    <t>SCOPUS_ID:84873337706</t>
  </si>
  <si>
    <t>Australian Health Ministers Advisory Council (2012)</t>
  </si>
  <si>
    <t>Australian Health Ministers Advisory Council. (2012). Aboriginal and Torres Strait Islander Health Performance Framework 2012 Report, AHMAC, Canberra.</t>
  </si>
  <si>
    <t>Centre for Excellence in Indigenous Tobacco Control (2008)</t>
  </si>
  <si>
    <t>Centre for Excellence in Indigenous Tobacco Control. (2008). Indigenous Tobacco Control in Australia: Everybody’s Business, National Indigenous Tobacco Control Research Roundtable Report, Brisbane, Australia, 23 May 2008, CEITC, The University of Melbourne, Melbourne.</t>
  </si>
  <si>
    <t>Prochaska, JO et al. (2004)</t>
  </si>
  <si>
    <t>Prochaska, JO. et al. Size, consistency and stability of stage effects for smoking cessation. Addict Behav 2004 (29):207-13.</t>
  </si>
  <si>
    <t>Hughes, JR et al. (2004)</t>
  </si>
  <si>
    <t>Hughes, JR. Keely J., Naud S. (2004). Shape of the relapse curve and long term abstinence among untreated smokers. Addiction, 99:29-38.</t>
  </si>
  <si>
    <t>Tonnesen, P (2009)</t>
  </si>
  <si>
    <t>Tonnesen, P. Smoking cessation: How compelling is the evidence? A review. Health Policy 2009, 91:15-25.</t>
  </si>
  <si>
    <t>Impacts of the ACA Medicaid expansion on health behaviors: Evidence from household panel data</t>
  </si>
  <si>
    <t>Cotti C.</t>
  </si>
  <si>
    <t>Health Economics (United Kingdom)</t>
  </si>
  <si>
    <t>10.1002/hec.3838</t>
  </si>
  <si>
    <t>SCOPUS_ID:85056623944</t>
  </si>
  <si>
    <t>The Royal Australian College of General Practitioners (2014)</t>
  </si>
  <si>
    <t>RACGP Cessation guidelines.</t>
  </si>
  <si>
    <t>Response to MacKenzie/rogers article on RACGP smoking cessation guide</t>
  </si>
  <si>
    <t>Ackermann E.</t>
  </si>
  <si>
    <t>Public Health Ethics</t>
  </si>
  <si>
    <t>10.1093/phe/phv023</t>
  </si>
  <si>
    <t>SCOPUS_ID:84975743977</t>
  </si>
  <si>
    <t>Stead, LF et al. (2008)</t>
  </si>
  <si>
    <t>Stead LF, Bergson G, Lancaster T. Physician advice for smoking cessation. Cochrane Database Syst Rev 2008, Issue 2. Art. no. CD000165. Search PubMed.</t>
  </si>
  <si>
    <t>Cancer Council Australia (2007)</t>
  </si>
  <si>
    <t>Cancer Council Australia. (2007). Smoking in the movies: Countering the public health impact. Position Statement.</t>
  </si>
  <si>
    <t>Freeman, B et al. (2008)</t>
  </si>
  <si>
    <t>Freeman B. Chapman, S &amp; Rimmer, M. (2008). The case for plain packaging of tobacco products. School of Population Health, University of Sydney.</t>
  </si>
  <si>
    <t>King, W (2003)</t>
  </si>
  <si>
    <t>King W. The Australian tar derby: the origins and fate of a low tar harm reduction program. Tobacco Control 2003;12:61-70.</t>
  </si>
  <si>
    <t>The Australian tar derby: The origins and fate of a low tar harm reduction programme</t>
  </si>
  <si>
    <t>King W.</t>
  </si>
  <si>
    <t>SCOPUS_ID:4143098746</t>
  </si>
  <si>
    <t>Australian Competition and Consumer Commission (2005)</t>
  </si>
  <si>
    <t>Australian Competition and Consumer Commission (ACCC). ACCC resolves 'light' and 'mild' cigarette issue with B.A.T. and Philip Morris: Australian Competition and Consumer Commission, 2005: Media Release.</t>
  </si>
  <si>
    <t>International Agency for Research on Cancer (2002b)</t>
  </si>
  <si>
    <t>International Agency for Research on Cancer. Tobacco Smoke and Involuntary Smoking: Summary of Data Reported and Evaluation: The International Agency for Research on Cancer (IARC), 2002.</t>
  </si>
  <si>
    <t>Jha, P and Chaloupka, FJ (2000)</t>
  </si>
  <si>
    <t>P Jha FC. The economics of global tobacco control. BMJ 2000;321:358-361.</t>
  </si>
  <si>
    <t>Trends in bidi and cigarette smoking in India from 1998 to 2015, by age, gender and education</t>
  </si>
  <si>
    <t>Mishra S.</t>
  </si>
  <si>
    <t>BMJ Global Health</t>
  </si>
  <si>
    <t>10.1136/bmjgh-2015-000005</t>
  </si>
  <si>
    <t>SCOPUS_ID:85003769539</t>
  </si>
  <si>
    <t>Abrams, D (2014)</t>
  </si>
  <si>
    <t>Abrams DB. Promise  and peril of e-cigarettes:  can dis- ruptive  technology  make  cigarettes  obsolete? JAMA: the   Journal  of  the   American  Medical  Association 2014;311(2):135–6.</t>
  </si>
  <si>
    <t>al’Absi, M et al. (2002)</t>
  </si>
  <si>
    <t>al’Absi M, Amunrud T, Wittmers LE. Psychophysiological effects of nicotine abstinence and behavioral challenges in habitual smokers. Pharmacology Biochemistry  and Behavior 2002;72(3):707–16.</t>
  </si>
  <si>
    <t>Alexander, JP et al. (2016)</t>
  </si>
  <si>
    <t>Alexander JP, Coleman BN, Johnson  SE, Tesseman GK, Tworek C, Dickinson DM. Smoke and vapor: exploring the terminology landscape among electronic cigarette users. Tobacco Regulation Science 2016;2(3):201–13.</t>
  </si>
  <si>
    <t>Barboza, D (2015)</t>
  </si>
  <si>
    <t>Barboza D. China’s e-cigarette  boom lacks oversight for safety. New York  Times, December 13, 2014; &lt;http:// nyti.ms/1zNA4da&gt;; accessed: October 28, 2015.</t>
  </si>
  <si>
    <t>Benowitz, NL et al. (1983)</t>
  </si>
  <si>
    <t>Benowitz NL, Hall SM, Herning RI, Jacob III P, Jones RT, Osman AL. Smokers of low-yield cigarettes do not con- sume less nicotine. New England Journal of Medicine 1983;309(3):139–42</t>
  </si>
  <si>
    <t>Bialous, SA and Sarma, L (2014)</t>
  </si>
  <si>
    <t>Bialous SA, Sarma L. Electronic  cigarettes  and smoking cessation: a quandary? Lancet 2014;383(9915):407–8.</t>
  </si>
  <si>
    <t>Electronic cigarettes and smoking cessation: A quandary? (1)</t>
  </si>
  <si>
    <t>10.1016/S0140-6736(14)60143-4</t>
  </si>
  <si>
    <t>SCOPUS_ID:84893377963</t>
  </si>
  <si>
    <t>Bonnie, RJ et al. (2007)</t>
  </si>
  <si>
    <t>Bonnie  RJ, Stratton   KR, Wallace RB, editors.  Ending the Tobacco Problem: A Blueprint for the Nation. Washington (DC): National Academies Press, 2007.</t>
  </si>
  <si>
    <t>Britton, J (2013)</t>
  </si>
  <si>
    <t>Britton J. Electronic cigarettes. Thorax 2013;68(10):904–5.</t>
  </si>
  <si>
    <t>Calfee,  JE (1985)</t>
  </si>
  <si>
    <t>Calfee  JE.  Cigarette  Advertising,  Health   Information and Regulation Before 1970. Working Paper No. 134. Washington (DC): Bureau of Economics, Federal Trade Commission, 1985.</t>
  </si>
  <si>
    <t>Caponnetto, P et al. (2015)</t>
  </si>
  <si>
    <t>Caponnetto P, Saitta D, Sweanor D, Polosa R. What to con- sider when regulating electronic cigarettes: pros, cons and unintended  consequences.  International  Journal on Drug Policy 2015;26(6):554–9.</t>
  </si>
  <si>
    <t>Caraballo, RS et al. (2006)</t>
  </si>
  <si>
    <t>Caraballo RS, Pederson LL, Gupta N. New tobacco products:  do  smokers  like  them?  Tobacco  Control 2006;15(1):39–44.</t>
  </si>
  <si>
    <t>Exploring use of nontraditional tobacco products through focus groups with young adult smokers, 2002</t>
  </si>
  <si>
    <t>Richter P.</t>
  </si>
  <si>
    <t>SCOPUS_ID:84978370329</t>
  </si>
  <si>
    <t>Centers for Disease Control and Prevention (2015c)</t>
  </si>
  <si>
    <t>Centers  for Disease Control  and Prevention.  Electronic Nicotine Delivery Systems: Key Facts, 2015a; &lt;http:// www.cdc.gov/tobacco/stateandcommunity/pdfs/ends- key-facts2015.pdf&gt;; accessed: November 3, 2015.</t>
  </si>
  <si>
    <t>Centers for Disease Control and Prevention (2015e)</t>
  </si>
  <si>
    <t>Centers for Disease Control and Prevention. Flavored tobacco product use among middle and high school stu- dents—United States, 2014. Morbidity and Mortality Weekly Report 2015b;64(38):1066–70.</t>
  </si>
  <si>
    <t>Centers for Disease Control and Prevention (2015f)</t>
  </si>
  <si>
    <t>Centers  for  Disease  Control  and  Prevention.  Tobacco use among middle and high school students—United States, 2011–2014. Morbidity and Mortality Weekly Report 2015c;64(14):381–5.</t>
  </si>
  <si>
    <t>Centers for Disease Control and Prevention (2016b)</t>
  </si>
  <si>
    <t>Centers  for  Disease  Control  and  Prevention.  Tobacco use among middle and high school students—United States, 2011–2015. Morbidity and Mortality Weekly Report 2016b;65(14):361–7.</t>
  </si>
  <si>
    <t>Chapman, S (2013)</t>
  </si>
  <si>
    <t>Chapman S. Should electronic cigarettes be as freely avail- able as tobacco cigarettes? BMJ 2013;346:f3840.</t>
  </si>
  <si>
    <t>Chen, IL (2013)</t>
  </si>
  <si>
    <t>Chen IL. FDA summary of adverse events on electronic ciga- rettes. Nicotine &amp; Tobacco Research  2013;15(2):615–6.</t>
  </si>
  <si>
    <t>Child Nicotine Poisoning Prevention Act of (2015) (US)</t>
  </si>
  <si>
    <t>Child Nicotine Poisoning Prevention Act of 2015, Public Law 114-116, 130 U.S. Statutes  at Large 3 (2016).</t>
  </si>
  <si>
    <t>Choi, K et al. (2012)</t>
  </si>
  <si>
    <t>Choi K, Fabian L, Mottey N, Corbett A, Forster J. Young adults’   favorable  perceptions   of  snus,   dissolvable tobacco  products,   and  electronic   cigarettes:   findings from a focus group study. American Journal of Public Health 2012;102(11):2088–93.</t>
  </si>
  <si>
    <t>Etter, JF (2013)</t>
  </si>
  <si>
    <t>Etter JF. Commentary on Dawkins et al. (2013): the cur- rent legislation on nicotine causes millions of deaths— it has to change. Addiction 2013;108(6):1126.</t>
  </si>
  <si>
    <t>Etter, JF (2015a)</t>
  </si>
  <si>
    <t>Etter  JF.  Electronic  cigarettes  and  cannabis:  an exploratory   study.   European   Addiction   Research 2015;21(3):124–30.</t>
  </si>
  <si>
    <t>Family Smoking Prevention and Tobacco Control Act (2009) (US)</t>
  </si>
  <si>
    <t>Family Smoking Prevention and Tobacco Control Act, Public Law 111-31, 123 U.S. Statutes  at Large 1776 (2009).</t>
  </si>
  <si>
    <t>Federal approaches to the regulation of noncigarette tobacco products</t>
  </si>
  <si>
    <t>Freiberg M.</t>
  </si>
  <si>
    <t>10.1016/j.amepre.2012.07.036</t>
  </si>
  <si>
    <t>SCOPUS_ID:84867516597</t>
  </si>
  <si>
    <t>Farsalinos, KE et al. (2014c)</t>
  </si>
  <si>
    <t>Farsalinos KE, Polosa R. Safety evaluation and risk assess- ment of electronic cigarettes as tobacco cigarette sub- stitutes:  a systematic review. Therapeutic Advances in Drug Safety 2014;5(2):67–86.</t>
  </si>
  <si>
    <t>FDA v. Brown &amp; Williamson Tobacco Corp (2000)</t>
  </si>
  <si>
    <t>FDA v. Brown &amp; Williamson  Tobacco Corp., 120 S. Ct. 1291 (2000).</t>
  </si>
  <si>
    <t>Deference and democracy</t>
  </si>
  <si>
    <t>Bressman L.</t>
  </si>
  <si>
    <t>George Washington Law Review</t>
  </si>
  <si>
    <t>SCOPUS_ID:34548702657</t>
  </si>
  <si>
    <t>US Department of Health and Human Services and Food and Drug Administration (1996)</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</si>
  <si>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</si>
  <si>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Giovenco, DP et al. (2015)</t>
  </si>
  <si>
    <t>Giovenco DP, Hammond D, Corey CG, Ambrose BK, Delnevo CD. E-cigarette  market  trends  in traditional U.S. retail  channels,  2012–2013. Nicotine  &amp; Tobacco Research 2015;17(10):1279–83.</t>
  </si>
  <si>
    <t>Gottleib, S (2000)</t>
  </si>
  <si>
    <t>Gottleib S. Supreme Court rules that FDA cannot regulate tobacco industry. BMJ 2000;320(7239):894.</t>
  </si>
  <si>
    <t>Hall, BJ et al. (2014)</t>
  </si>
  <si>
    <t>Hall BJ, Wells C, Allenby C, Lin MY, Hao I, Marshall L, Rose JE, Levin ED. Differential effects of non-nico- tine tobacco constituent compounds on nicotine  self- administration   in  rats.  Pharmacology,  Biochemistry and Behavior 2014;120:103–8.</t>
  </si>
  <si>
    <t>Hamilton, WL et al. (2004)</t>
  </si>
  <si>
    <t>Hamilton WL, Norton G, Ouellette TK, Rhodes WM, Kling R, Connolly GN. Smokers’ responses to advertisements for regular and light cigarettes and potential reduced- exposure tobacco products. Nicotine &amp; Tobacco Research 2004;6(Suppl 3):S353–S362.</t>
  </si>
  <si>
    <t>Smokers' responses to advertisements for regular and light cigarettes and potential reduced-exposure tobacco products</t>
  </si>
  <si>
    <t>Hamilton W.</t>
  </si>
  <si>
    <t>10.1080/14622200412331320752</t>
  </si>
  <si>
    <t>SCOPUS_ID:12344297717</t>
  </si>
  <si>
    <t>Harris, JK et al. (2014)</t>
  </si>
  <si>
    <t>Harris JK, Moreland-Russell S, Choucair B, Mansour R, Staub M, Simmons K. Tweeting for and against public health policy: response to the Chicago Department  of Public Health’s electronic cigarette Twitter campaign. Journal of Medical Internet Research 2014;16(10):e238.</t>
  </si>
  <si>
    <t>Henningfield, JE et al. (2003)</t>
  </si>
  <si>
    <t>Henningfield JE, Moolchan ET, Zeller M. Regulatory strat- egies to reduce  tobacco addiction  in youth.  Tobacco Control 2003;12(Suppl 1):i14–i24.</t>
  </si>
  <si>
    <t>Herning, RI et al. (1981)</t>
  </si>
  <si>
    <t>Herning RI, Jones RT, Bachman J, Mines AH. Puff volume increases  when  low-nicotine  cigarettes  are  smoked. BMJ (Clin Res Ed) 1981;283(6285):187–9.</t>
  </si>
  <si>
    <t>Horn, D (1966)</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</si>
  <si>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</si>
  <si>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Hughes, JR (2007)</t>
  </si>
  <si>
    <t>Hughes JR. Effects of abstinence from tobacco: valid symp- toms and time course. Nicotine &amp; Tobacco Research 2007;9(3):315–27</t>
  </si>
  <si>
    <t>Japan Tobacco (2015)</t>
  </si>
  <si>
    <t>Japan Tobacco Inc. JTI acquires “Ploom” intellectual property rights  from Ploom, Inc., 2015; &lt;http://www. jti.com/media/news-releases/jti-acquires-ploom-intel- lectual-property-rights-ploom-inc&gt;; accessed: July 10,2015.</t>
  </si>
  <si>
    <t>Jarvis, MJ et al. (2001)</t>
  </si>
  <si>
    <t>Jarvis MJ, Boreham R, Primatesta P, Feyerabend C, Bryant A. Nicotine yield from machine-smoked cigarettes and nicotine intakes in smokers: evidence from a repre- sentative population survey. Journal of the National Cancer Institute  2001;93(2):134–8.</t>
  </si>
  <si>
    <t>King, BA et al. (2013)</t>
  </si>
  <si>
    <t>King  BA, Alam S,  Promoff  G,  Arrazola  R,  Dube  SR.Awareness and ever use of electronic cigarettes among U.S. adults, 2010–2011. Nicotine &amp; Tobacco Research2013;15(9):1623–7.</t>
  </si>
  <si>
    <t>Kong, G et al. (2015)</t>
  </si>
  <si>
    <t>Kong G, Morean ME, Cavallo DA, Camenga DR, Krishnan- Sarin S. Reasons for electronic cigarette experi- mentation   and  discontinuation  among   adolescents and   young   adults.   Nicotine   &amp;  Tobacco  Research 2015;17(7):847–54.</t>
  </si>
  <si>
    <t>High school students’ use of flavored e-cigarette e-liquids for appetite control and weight loss</t>
  </si>
  <si>
    <t>Morean M.</t>
  </si>
  <si>
    <t>10.1016/j.addbeh.2019.106139</t>
  </si>
  <si>
    <t>SCOPUS_ID:85074487803</t>
  </si>
  <si>
    <t>Kostygina, G et al. (2014)</t>
  </si>
  <si>
    <t>Kostygina G, Glantz SA, Ling PM. Tobacco industry use of flavours to recruit  new users of little cigars and ciga- rillos. Tobacco Control 2014.</t>
  </si>
  <si>
    <t>Krishnan-Sarin, S et al. (2015)</t>
  </si>
  <si>
    <t>Krishnan-Sarin  S, Morean ME, Camenga DR, Cavallo DA, Kong G. E-cigarette use among high school and middle school adolescents in Connecticut. Nicotine &amp; Tobacco Research 2015;17(7):810–8.</t>
  </si>
  <si>
    <t>Lempert, LK et al. (2016)</t>
  </si>
  <si>
    <t>Lempert  LK, Grana  R, Glantz  SA. The  importance  of product definitions in U.S. e-cigarette laws and regula- tions. Tobacco Control 2016;25(e1):e44–e51.</t>
  </si>
  <si>
    <t>Ling, PM and Glantz, SA (2005)</t>
  </si>
  <si>
    <t>Ling PM, Glantz SA. Tobacco industry consumer research on   socially  acceptable   cigarettes   Tobacco  Control 2005;14(5):e3–e3.</t>
  </si>
  <si>
    <t>Tobacco industry research on smoking cessation: Recapturing young adults and other recent quitters</t>
  </si>
  <si>
    <t>Ling P.</t>
  </si>
  <si>
    <t>SCOPUS_ID:2442424269</t>
  </si>
  <si>
    <t>Mohney, G (2014)</t>
  </si>
  <si>
    <t>Mohney   G.   First   child’s   death   from   liquid   nico- tine   reported   as  “vaping”  gains  popularity,   2014; &lt;ht tp:// abc news. go.co m/He alth /chi ld s-de ath- liquid-nicotine-reported-vaping-gains-popularity/ story?id=27563788&gt;.</t>
  </si>
  <si>
    <t>Morean, ME et al. (2015)</t>
  </si>
  <si>
    <t>Morean ME, Kong G, Camenga  DR, Cavallo DA, Krishnan-Sarin  S. High school students’ use of elec- tronic   cigarettes   to   vaporize   cannabis.   Pediatrics 2015;136(4):611–6.</t>
  </si>
  <si>
    <t>National Association of Tobacco Outlets Inc. v. City of Providence (2013)</t>
  </si>
  <si>
    <t>National  Association of Tobacco Outlets, Inc. v. City of Providence, 731 F.3d 71, 83 (1st Cir. 2013).</t>
  </si>
  <si>
    <t>National Cancer Institute (1996)</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</si>
  <si>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</si>
  <si>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National Cancer Institute (2001)</t>
  </si>
  <si>
    <t xml:space="preserve">National Cancer Institute. Risks Associated With Smoking Cigarettes  With   Low  Machine-Measured  Yields  of Tar and Nicotine. Smoking and Tobacco Control Monograph No. 13. Bethesda (MD): U.S. Department of Health and Human Services, Public Health Service National Institutes of Health, National Cancer Institute, 2001. NIH Publication No. 02-5047.
</t>
  </si>
  <si>
    <t>Noel,  JK et al. (2011)</t>
  </si>
  <si>
    <t>Noel  JK,  Rees  VW,   Connolly   GN.  Electronic   ciga- rettes:  a  new  “tobacco”  industry?  Tobacco  Control 2011;20(1):81.</t>
  </si>
  <si>
    <t>O’Connor, RJ et al. (2005)</t>
  </si>
  <si>
    <t>O’Connor RJ, Hyland A, Giovino GA, Fong GT, Cummings KM. Smoker awareness of and beliefs about supposedly less-harmful tobacco products. American Journal of Preventive Medicine 2005;29(2):85–90.</t>
  </si>
  <si>
    <t>Pankow, JF et al. (2015)</t>
  </si>
  <si>
    <t>Pankow JF, Strongin  RM, Peyton DH. More on  hidden formaldehyde in e-cigarette aerosols. New England Journal of Medicine 2015;372(16):1576–7.</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</si>
  <si>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</si>
  <si>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</si>
  <si>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</si>
  <si>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Philip Morris International (2014b)</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</si>
  <si>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</si>
  <si>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and Dewhirst, T (2002)</t>
  </si>
  <si>
    <t>Pollay RW, Dewhirst T. The dark side of marketing  seem- ingly “Light” cigarettes:  successful images and failed fact. Tobacco Control 2002;11(Suppl 1):i18–i31.</t>
  </si>
  <si>
    <t>The dark side of marketing seemingly "Light" cigarettes: Successful images and failed fact</t>
  </si>
  <si>
    <t>Pollay R.</t>
  </si>
  <si>
    <t>SCOPUS_ID:0003013721</t>
  </si>
  <si>
    <t>Proctor, RN (2011)</t>
  </si>
  <si>
    <t>Proctor  RN. Golden Holocaust: Origins of the Cigarette Catastrophe and the Case for Abolition. Berkeley (CA): University of California Press, 2011.</t>
  </si>
  <si>
    <t>Golden holocaust: Origins of the cigarette catastrophe and the case for abolition</t>
  </si>
  <si>
    <t>Proctor R.</t>
  </si>
  <si>
    <t>Golden Holocaust: Origins of the Cigarette Catastrophe and the Case for Abolition</t>
  </si>
  <si>
    <t>SCOPUS_ID:84887695863</t>
  </si>
  <si>
    <t>Public Health Law Center (2015)</t>
  </si>
  <si>
    <t>Public Health Law Center. U.S. e-cigarette  regula- tions—50 state review (2015), 2015; &lt;http://publi- chealthlawcenter.org/resources/us-e-cigarette-regula- tions-50-state-review&gt;; accessed: November 3, 2015.</t>
  </si>
  <si>
    <t>Russell, MA et al. (1982)</t>
  </si>
  <si>
    <t>Russell MAH, Sutton  SR, Iyer R, Feyerabend C, Vesey CJ. Long-term  switching  to  low-tar  low-nicotine  ciga- rettes. British Journal of Addiction 1982;77(2):145–58.</t>
  </si>
  <si>
    <t>Saitta, D et al. (2014)</t>
  </si>
  <si>
    <t>Saitta D, Ferro GA, Polosa R. Achieving appropriate regu- lations for electronic cigarettes. Therapeutic Advances in Chronic Disease 2014;5(2):50–61.</t>
  </si>
  <si>
    <t>Sanford, Z and Goebel, L (2014)</t>
  </si>
  <si>
    <t>Sanford Z, Goebel L. E-cigarettes: an up to date review and discussion  of the  controversy.  West Virginia Medical Journal 2014;110(4):10–5.</t>
  </si>
  <si>
    <t>Schweitzer, KS et al. (2015)</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</si>
  <si>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</si>
  <si>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et al. (1993)</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</si>
  <si>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</si>
  <si>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(2010)</t>
  </si>
  <si>
    <t>Smoking  Everywhere, Inc. and Sottera, Inc., d/b/a NJOY v. U.S. Food and Drug Administration,  et al., 680 F. Supp. 2d 62 (D.C. 2010).</t>
  </si>
  <si>
    <t>Sottera Inc. v. Food and Drug Administration (2010)</t>
  </si>
  <si>
    <t>Sottera,  Inc. v. Food and Drug Administration,  No. 627F.3d 891 (D.C. Cir. 2010).</t>
  </si>
  <si>
    <t>Stratton, K et al. (2001)</t>
  </si>
  <si>
    <t>Stratton  K, Shetty  P, Wallace R, Bondurant  S, editors. Clearing the Smoke: Assessing the Science Base for Tobacco Harm Reduction. Washington (DC): National Academies Press, 2001.</t>
  </si>
  <si>
    <t>Thun, MJ and Burns, DM (2001)</t>
  </si>
  <si>
    <t>Thun MJ, Burns DM. Health impact of “reduced yield” cigarettes: a critical assessment of the epidemiological evi- dence. Tobacco Control 2001;10(Suppl 1):i4–i11.</t>
  </si>
  <si>
    <t>US Department of Health, Education, and Welfare (1964)</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</si>
  <si>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</si>
  <si>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(1981)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</si>
  <si>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</si>
  <si>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(1994)</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</si>
  <si>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</si>
  <si>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Smokeless Tobacco Manufacturing Co. v. City of New York (2013)</t>
  </si>
  <si>
    <t>U.S. Smokeless Tobacco Manufacturing Co. v. City of New York, 708 F.3d 428, 434 (2d Cir. 2013).</t>
  </si>
  <si>
    <t>United States v. Philip Morris (2006)</t>
  </si>
  <si>
    <t>United States v. Philip Morris, 449 F. Supp. 2d 1 (D.D.C. 2006).</t>
  </si>
  <si>
    <t>Wagener, TL et al. (2012)</t>
  </si>
  <si>
    <t>Wagener  TL,  Siegel  M,  Borrelli  B.  Electronic   ciga- rettes:  achieving  a  balanced  perspective.  Addiction 2012;107(9):1545–8.</t>
  </si>
  <si>
    <t>Electronic cigarettes: Achieving a balanced perspective</t>
  </si>
  <si>
    <t>Wagener T.</t>
  </si>
  <si>
    <t>10.1111/j.1360-0443.2012.03826.x</t>
  </si>
  <si>
    <t>SCOPUS_ID:84864779290</t>
  </si>
  <si>
    <t>Wang, B et al. (2014)</t>
  </si>
  <si>
    <t>Wang B, King BA, Corey CG, Arrazola RA, Johnson  SE. Awareness and use of non-conventional  tobacco prod- ucts among U.S. students,  2012. American Journal of Preventive Medicine 2014;47(2 Suppl 1):S36–S52.</t>
  </si>
  <si>
    <t>Warner, KE and Martin, EG (2003)</t>
  </si>
  <si>
    <t>Warner KE, Martin EG. The U.S. tobacco control  com- munity’s view of the future of tobacco harm reduction. Tobacco Control 2003;12(4):383–90.</t>
  </si>
  <si>
    <t>Wells Fargo Securities (2015)</t>
  </si>
  <si>
    <t>Wells Fargo Securities.  Nielsen: Tobacco “All Channel” Data Cig Pricing Remains Strong; E-Cig $ Sales Growth Re-Accelerates. Equity Research. San Francisco (CA): Wells Fargo Securities, March 31, 2015.</t>
  </si>
  <si>
    <t>Barrington-Trimis   JL,  Urman   R,  Berhane   K,  Unger JB, Cruz  TB, Pentz  MA, Samet  JM, Leventhal  AM, McConnell R. E-cigarettes and future  cigarette use. Pediatrics 2016;138(1):e20160379.</t>
  </si>
  <si>
    <t>Tobacco retail licensing and youth product use</t>
  </si>
  <si>
    <t>Astor R.</t>
  </si>
  <si>
    <t>10.1542/peds.2017-3536</t>
  </si>
  <si>
    <t>SCOPUS_ID:85061086376</t>
  </si>
  <si>
    <t>Berg, CJ (2016)</t>
  </si>
  <si>
    <t>Berg  CJ. Preferred  flavors and  reasons  for  e-cigarette use and discontinued use among never, current, and former  smokers.  International  Journal of Public Health 2016;61(2):225–36.</t>
  </si>
  <si>
    <t>Bold, KW et al. (2016)</t>
  </si>
  <si>
    <t>Bold KW, Kong G, Cavallo DA, Camenga DR, Krishnan- Sarin S. Reasons for trying e-cigarettes and risk of con- tinued use. Pediatrics 2016;138(3):e20160895.</t>
  </si>
  <si>
    <t>Centers for Disease Control and Prevention (2013b)</t>
  </si>
  <si>
    <t>Centers for Disease Control and Prevention. Tobacco product use among middle and high school students— United States, 2011 and 2012. Morbidity and Mortality Weekly Report 2013b;62(45):893–7.</t>
  </si>
  <si>
    <t>Centers for Disease Control and Prevention (2014b)</t>
  </si>
  <si>
    <t>Centers for Disease Control and Prevention. Tobacco product  use      among      adults—United      States, 2012–2013.  Morbidity  and  Mortality  Weekly  Report 2014a;63(25):542–7.</t>
  </si>
  <si>
    <t>Centers for Disease Control and Prevention (2014c)</t>
  </si>
  <si>
    <t>Centers  for  Disease  Control  and  Prevention.  Tobacco use among middle and high school students—United States, 2013. Morbidity and Mortality Weekly Report 2014b;63(45):1021–6.</t>
  </si>
  <si>
    <t>Very preterm births in French Polynesia: Update and proposal for follow-up</t>
  </si>
  <si>
    <t>Besnard M.</t>
  </si>
  <si>
    <t>Archives de Pediatrie</t>
  </si>
  <si>
    <t>10.1016/j.arcped.2014.11.018</t>
  </si>
  <si>
    <t>SCOPUS_ID:84921504450</t>
  </si>
  <si>
    <t>Chaffee, BW et al. (2015)</t>
  </si>
  <si>
    <t>Chaffee BW, Gansky SA, Halpern-Felsher  B, Couch ET, Essex G, Walsh MM. Conditional  risk  assessment  of adolescents’ electronic cigarette perceptions. American Journal of Health Behavior 2015;39(3):421–32.</t>
  </si>
  <si>
    <t>Choi, JH et al. (2011)</t>
  </si>
  <si>
    <t>Cho JH, Shin E, Moon SS. Electronic-cigarette smoking experience among adolescents. Journal of Adolescent Health 2011;49(5):542–6.</t>
  </si>
  <si>
    <t>Choi, K and Forster, JL (2013)</t>
  </si>
  <si>
    <t>Choi K, Forster J. Characteristics  associated with aware- ness,   perceptions,   and   use   of  electronic nicotine delivery systems among young U.S. Midwestern adults. American Journal of Public Health 2013;103(3):556–61.</t>
  </si>
  <si>
    <t>Choi, K and Forster, JL (2014b)</t>
  </si>
  <si>
    <t>Choi K, Forster JL. Author’s response. American Journal of Preventive Medicine 2014a;46(6):e58–e59.</t>
  </si>
  <si>
    <t>Cobb CO, Villanti AC, Graham AL, Pearson JL, Glasser AM, Rath JM, Stanton  CA, Levy DT, Abrams DB, Niaura R. Markov modeling to estimate the population impact of emerging tobacco products: A proof-of-concept study. Tobacco Regulatory Science 2015;1(2):129–41.</t>
  </si>
  <si>
    <t>Cohn, A et al. (2015)</t>
  </si>
  <si>
    <t>Cohn A,  Villanti  A,  Richardson  A,  Rath JM, Williams V, Stanton  C, Mermelstein R. The association between alcohol, marijuana use, and new and emerging tobacco products in a young adult population. Addictive Behaviors 2015;48:79–88.</t>
  </si>
  <si>
    <t>Cooper, M et al. (2016)</t>
  </si>
  <si>
    <t>Cooper M, Case KR, Loukas A,  Creamer  MR, Perry CL. E-cigarette  dual  users,  exclusive users  and  percep- tions of tobacco products. American Journal of Health Behavior 2016;40(1):108–16.</t>
  </si>
  <si>
    <t>Eisenberg, E et al. (2014)</t>
  </si>
  <si>
    <t>Eisenberg E, Ogintz M, Almog S. The pharmacokinetics, efficacy, safety, and  ease  of use  of a  novel  portable metered-dose cannabis inhaler in patients with chronic neuropathic  pain: a Phase 1a study. Journal of Pain &amp; Palliative Care Pharmacotherapy 2014;28(3):216–25.</t>
  </si>
  <si>
    <t>Faletau, J et al. (2013)</t>
  </si>
  <si>
    <t>Faletau J, Glover M, Nosa V, Pienaar F. Looks like smoking, is it smoking?: children’s perceptions of cigarette-like nicotine   delivery  systems,  smoking   and  cessation. Harm Reduction Journal 2013;10:30.</t>
  </si>
  <si>
    <t>Farsalinos, KE et al. (2015d)</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</si>
  <si>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</si>
  <si>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</si>
  <si>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Giroud, C et al. (2015)</t>
  </si>
  <si>
    <t>Giroud C, de Cesare M, Berthet A, Varlet V, Concha-Lozano N, Favrat B. E-cigarettes: a review of new trends in can- nabis use. International  Journal of Environmental Research and Public Health 2015;12(8):9988–10008.</t>
  </si>
  <si>
    <t>Gmel, G et al. (2016)</t>
  </si>
  <si>
    <t>Gmel G, Baggio S, Mohler-Kuo M, Daeppen J-B, Studer J. E-cigarette  use in young Swiss men:  is vaping an effective way of reducing  or quitting  smoking? Swiss Medical Weekly 2016;146:w14271.</t>
  </si>
  <si>
    <t>Hendricks, PS et al. (2015)</t>
  </si>
  <si>
    <t>Hendricks PS, Cases MG, Thorne CB, Cheong J, Harrington KF, Kohler CL, Bailey WC. Hospitalized smokers’ expec- tancies for electronic cigarettes versus tobacco ciga- rettes. Addictive Behaviors 2015;41:106–11.</t>
  </si>
  <si>
    <t>Johnson, SE et al. (2016)</t>
  </si>
  <si>
    <t>Johnson  SE, Holder-Hayes E, Tessman GK, King BA, Alexander T, Zhao X. Tobacco product use among sexual minority adults: findings from the 2012–2013 National Adult Tobacco Survey. American Journal of Preventive Medicine 2016;50(4):e91–e100.</t>
  </si>
  <si>
    <t>Kadimpati, S et al. (2015)</t>
  </si>
  <si>
    <t>Kadimpati S, Nolan M, Warner DO. Attitudes, beliefs, and practices  regarding  electronic  nicotine  delivery sys- tems in patients  scheduled for elective surgery. Mayo Clinic Proceedings 2015;90(1):71–6.</t>
  </si>
  <si>
    <t>Kann, L et al. (2016)</t>
  </si>
  <si>
    <t>Kann  L,  McManus T,  Harris  WA,  Shanklin  SL,  Flint KH, Hawkins J, Queen B, Lowry R, Olsen EO, Chyen D, et al. Youth Risk Behavior Surveillance—United States, 2015. Morbidity and Mortality Weekly Report: Surveillance Summaries 2016;65(SS-6):1–174.</t>
  </si>
  <si>
    <t>Kasza, K et al. (2016)</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</si>
  <si>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</si>
  <si>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et al. (2015)</t>
  </si>
  <si>
    <t>King BA, Patel R, Nguyen KH, Dube SR. Trends in aware- ness  and  use  of  electronic   cigarettes   among  U.S. adults,   2010–2013.  Nicotine   &amp;  Tobacco  Research 2015;17(2):219–27.</t>
  </si>
  <si>
    <t>Lessard, J et al. (2014)</t>
  </si>
  <si>
    <t>Lessard J, Henrie  J, Livingston JA, Leonard KE, Colder CR, Eiden  RD. Correlates  of ever having  used  elec- tronic   cigarettes   among   older  adolescent  children of  alcoholic  fathers.  Nicotine  &amp;  Tobacco  Research 2014;16(12):1656–60.</t>
  </si>
  <si>
    <t>Correlates of ever having used electronic cigarettes among older adolescent children of alcoholic fathers</t>
  </si>
  <si>
    <t>Lessard J.</t>
  </si>
  <si>
    <t>10.1093/ntr/ntu148</t>
  </si>
  <si>
    <t>SCOPUS_ID:84964698528</t>
  </si>
  <si>
    <t>Li, J et al. (2013)</t>
  </si>
  <si>
    <t>Li J, Bullen C, Newcombe R, Walker N, Walton D. The use and acceptability of electronic cigarettes among New Zealand smokers. New Zealand Medical Journal 2013;126(1375):48–57.</t>
  </si>
  <si>
    <t>Li, J et al. (2014)</t>
  </si>
  <si>
    <t>Li J, Newcombe R, Walton D. The use of, and attitudes towards, electronic cigarettes and self-reported expo- sure to advertising and the product  in general. Australian and New Zealand Journal of Public Health 2014;38(6):524–8.</t>
  </si>
  <si>
    <t>Lippert, AM (2015)</t>
  </si>
  <si>
    <t>Lippert  AM. Do  adolescent   smokers   use  e-cigarettes to  help  them   quit?  The  sociodemographic   corre- lates  and  cessation  motivations   of  U.S. adolescent e-cigarette use. American Journal of Health Promotion 2015;29(6):374–9.</t>
  </si>
  <si>
    <t>Littlefield, AK et al. (2015)</t>
  </si>
  <si>
    <t>Littlefield  AK, Gottlieb  JC,  Cohen   LM,  Trotter   DR. Electronic cigarette use among college students: Links to gender, race/ethnicity, smoking, and heavy drinking. Journal of American College Health 2015;63(8):523–9.</t>
  </si>
  <si>
    <t>Lotrean, LM (2015)</t>
  </si>
  <si>
    <t>Lotrean LM. Use of electronic cigarettes among Romanian university   students:   a  cross-sectional   study.   BMC Public Health 2015;15:358.</t>
  </si>
  <si>
    <t>Malouff, JM et al. (2014)</t>
  </si>
  <si>
    <t>Malouff JM, Rooke SE, Copeland J. Experiences of marijuana- vaporizer users. Substance Abuse 2014;35(2):127–8.</t>
  </si>
  <si>
    <t>McDonald, EA and Ling, PM (2015)</t>
  </si>
  <si>
    <t>McDonald EA, Ling PM. One of several ‘toys’ for smoking: young adult experiences with electronic  cigarettes  in New York City. Tobacco Control 2015;24(6):588–93.</t>
  </si>
  <si>
    <t>Wreaking "havoc" on smoking: Social branding to reach young adult "partiers" in Oklahoma</t>
  </si>
  <si>
    <t>Fallin A.</t>
  </si>
  <si>
    <t>10.1016/j.amepre.2014.09.008</t>
  </si>
  <si>
    <t>SCOPUS_ID:84931201834</t>
  </si>
  <si>
    <t>Miech, R et al. (2016)</t>
  </si>
  <si>
    <t>Miech R, Patrick ME, O’Malley PM, Johnston LD. What are kids vaping? Results from a national survey of U.S. ado- lescents. Tobacco Control 2016.</t>
  </si>
  <si>
    <t>Monitoring the Future (2015)</t>
  </si>
  <si>
    <t>Monitoring the Future. Table 28: Lifetime use of cigarettes by use of e-cigarettes in last 30 days: grade 12, 2014, 2015a; &lt;http:// www.monitoringthefuture.org/data/14data/14tobtbl28. pdf&gt;; accessed: September 16, 2015.</t>
  </si>
  <si>
    <t>Park, JY et al. (2016)</t>
  </si>
  <si>
    <t>Park JY, Seo DC, Lin HC. E-cigarette use and intention  to initiate or quit smoking among U.S. youths. American Journal of Public Health 2016;106(4):672–8.</t>
  </si>
  <si>
    <t>Pentz, MA et al. (2015)</t>
  </si>
  <si>
    <t>Pentz MA, Shin H, Riggs N, Unger JB, Collison KL, Chou CP. Parent, peer, and executive function  relationships to early adolescent e-cigarette use: a substance use pathway? Addictive Behaviors 2015;42:73–8.</t>
  </si>
  <si>
    <t>Parent, peer, and executive function relationships to early adolescent e-cigarette use: A substance use pathway?</t>
  </si>
  <si>
    <t>Pentz M.</t>
  </si>
  <si>
    <t>10.1016/j.addbeh.2014.10.040</t>
  </si>
  <si>
    <t>SCOPUS_ID:84911867741</t>
  </si>
  <si>
    <t>Pepper, JK et al. (2013)</t>
  </si>
  <si>
    <t>Pepper JK, Reiter PL, McRee AL, Cameron LD, Gilkey MB, Brewer NT. Adolescent males’ awareness of and willing- ness to try electronic cigarettes. Journal of Adolescent Health 2013;52(2):144–50.</t>
  </si>
  <si>
    <t>Peters, RJ et al. (2013)</t>
  </si>
  <si>
    <t>Peters RJ Jr, Meshack A, Lin MT, Hill M, Abughosh S. The social norms and beliefs of teenage male electronic cigarette use. Journal of Ethnicity  in Substance Abuse 2013;12(4):300–7.</t>
  </si>
  <si>
    <t>The social norms and beliefs of teenage male electronic cigarette use</t>
  </si>
  <si>
    <t>Peters R.</t>
  </si>
  <si>
    <t>Journal of Ethnicity in Substance Abuse</t>
  </si>
  <si>
    <t>10.1080/15332640.2013.819310</t>
  </si>
  <si>
    <t>SCOPUS_ID:84888411084</t>
  </si>
  <si>
    <t>Pierce, JP et al. (1996)</t>
  </si>
  <si>
    <t>Pierce  JP, Choi WS, Gilpin EA, Farkas  AJ, Merritt  RK. Validation of susceptibility as a predictor of which ado- lescents take up smoking in the United States. Health Psychology 1996;15(5):355–61.</t>
  </si>
  <si>
    <t>Pokhrel, P et al. (2015)</t>
  </si>
  <si>
    <t>Pokhrel P, Fagan P, Kehl L, Herzog TA. Receptivity to e-cig- arette marketing, harm perceptions, and e-cigarette use. American Journal of Health Behavior 2015;39(1):121–31.</t>
  </si>
  <si>
    <t>Rigotti, NA (2015)</t>
  </si>
  <si>
    <t>Rigotti NA. E-cigarette  use and subsequent  tobacco use by adolescents:  new evidence about  a potential  risk of e-cigarettes.  JAMA: the  Journal  of  the  American Medical Association 2015;314(7):673–4.</t>
  </si>
  <si>
    <t>Roditis, ML et al. (2015)</t>
  </si>
  <si>
    <t>Roditis  ML,  Halpern-Felsher   B.  Adolescents’ percep- tions of risks and benefits of conventional  cigarettes, e-cigarettes, and marijuana: a qualitative analysis. Journal of Adolescent Health 2015;57(2):179–85.</t>
  </si>
  <si>
    <t>Shiffman, S et al. (2015)</t>
  </si>
  <si>
    <t>Shiffman  S,  Sembower  MA, Pillitteri  JL, Gerlach  KK, Gitchell JG. The impact of flavor descriptors on non- smoking teens’ and adult smokers’ interest in elec- tronic    cigarettes.    Nicotine   &amp;   Tobacco   Research 2015;17(10):1255–62.</t>
  </si>
  <si>
    <t>Suris, JC et al. (2015)</t>
  </si>
  <si>
    <t>Suris JC, Berchtold A, Akre C. Reasons to use e-cigarettes and associations with other substances among adoles- cents  in Switzerland.  Drug and Alcohol Dependence 2015;153:140–4.</t>
  </si>
  <si>
    <t>Trumbo, CW and Harper, R (2013)</t>
  </si>
  <si>
    <t>Trumbo CW, Harper R. Use and perception of electronic cigarettes among college students. Journal of American College Health 2013;61(3):149–55.</t>
  </si>
  <si>
    <t>University of Michigan (2014)</t>
  </si>
  <si>
    <t>University of Michigan. E-cigarettes surpass tobacco ciga- rettes among teens [press release], 2014; &lt;http://www. monitoringthefuture.org/pressreleases/14cigpr_com- plete.pdf&gt;; accessed: June 21, 2016.</t>
  </si>
  <si>
    <t>Van Dam, NT and Earleywine, M (2010)</t>
  </si>
  <si>
    <t>Van Dam NT, Earleywine M. Pulmonary function in can- nabis users: support for a clinical trial of the vaporizer. International Journal on Drug Policy 2010;21(6):511–3.</t>
  </si>
  <si>
    <t>Vanyukov, MM et al. (2012)</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</si>
  <si>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</si>
  <si>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et al. (2016)</t>
  </si>
  <si>
    <t>Vasiljevic M, Petrescu DC, Marteau TM. Impact of adver- tisements  promoting  candy-like flavoured e-cigarettes on appeal of tobacco smoking among children: an experimental study. Tobacco Control 2016.</t>
  </si>
  <si>
    <t>Wackowski, OA and Delnevo, CD (2015)</t>
  </si>
  <si>
    <t>Wackowski  OA, Delnevo CD. Smokers’ attitudes  and sup- port for e-cigarette policies and regulation in the USA. Tobacco Control 2015;24(6):543–6.</t>
  </si>
  <si>
    <t>Warner, KE (2016)</t>
  </si>
  <si>
    <t>Warner KE. Frequency of e-cigarette use and cigarette smoking by American students  in 2014. American Journal of Preventive Medicine 2016;51(2):179–84.</t>
  </si>
  <si>
    <t>Parents’ Awareness and Perceptions of JUUL and Other E-Cigarettes</t>
  </si>
  <si>
    <t>Patel M.</t>
  </si>
  <si>
    <t>10.1016/j.amepre.2019.06.012</t>
  </si>
  <si>
    <t>SCOPUS_ID:85070508435</t>
  </si>
  <si>
    <t>Zhu, SH et al. (2013)</t>
  </si>
  <si>
    <t>Zhu SH, Gamst A, Lee M, Cummins S, Yin L, Zoref L. The use and perception of electronic cigarettes and snus among the U.S. population. PloS One 2013;8(10):e79332.</t>
  </si>
  <si>
    <t>Adriani, W et al. (2002)</t>
  </si>
  <si>
    <t>Adriani W, Macri S, Pacifici R, Laviola G. Peculiar  vul- nerability to nicotine oral self-administration in mice during  early adolescence. Neuropsychopharmacology 2002;27(2):212–24.</t>
  </si>
  <si>
    <t>Agrawal, A et al. (2010)</t>
  </si>
  <si>
    <t>Agrawal  A, Scherrer JF, Grant JD, Sartor CE, Pergadia ML, Duncan AE, Madden PA, Haber JR, Jacob T, Bucholz KK, et al. The effects of maternal smoking during preg- nancy  on  offspring  outcomes. Preventive  Medicine 2010;50(1–2):13–8.</t>
  </si>
  <si>
    <t>Al Jasser, M et al. (2011)</t>
  </si>
  <si>
    <t>Al Jasser M, Mebuke N, de Gannes GC. Propylene glycol: an often unrecognized  cause of allergic contact  der- matitis in patients using topical corticosteroids. Skin Therapy Letter 2011;16(5):5–7.</t>
  </si>
  <si>
    <t>Allen, JG et al. (2016)</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</si>
  <si>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</si>
  <si>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(2016)</t>
  </si>
  <si>
    <t>American Association of Poison Control Centers. Electronic Cigarettes and Liquid Nicotine Data, 2016; &lt;https:// aapcc.s3.amazonaws.com/files/library/E-cig_ icotine_ Web_Data_through_09.2016.pdf&gt;;  accessed: September 7, 2016.</t>
  </si>
  <si>
    <t>American College of Obstetricians and Gynecologists (2011)</t>
  </si>
  <si>
    <t>American  College  of  Obstetricians   and  Gynecologists. Committee  opinion  number  503: tobacco  use and   women’s  health.   Obstetrics   and   Gynecology 2011;118(3):746–50.</t>
  </si>
  <si>
    <t>Committee opinion no. 503: Tobacco use and women's health</t>
  </si>
  <si>
    <t>Obstetrics and Gynecology</t>
  </si>
  <si>
    <t>10.1097/AOG.0b013e3182310ca9</t>
  </si>
  <si>
    <t>SCOPUS_ID:80052166032</t>
  </si>
  <si>
    <t>American Psychiatric  Association (2013)</t>
  </si>
  <si>
    <t>American Psychiatric  Association. Diagnostic  and Statistical   Manual   of   Mental   Disorders.  5th   ed. Arlington (VA): American Psychiatric Association, 2013.</t>
  </si>
  <si>
    <t>Personality organization, personality styles, and the emotional reactions of treating clinicians</t>
  </si>
  <si>
    <t>Genova F.</t>
  </si>
  <si>
    <t>Psychodynamic Psychiatry</t>
  </si>
  <si>
    <t>SCOPUS_ID:85053722877</t>
  </si>
  <si>
    <t>Aoyama, Y et al. (2016)</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</si>
  <si>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</si>
  <si>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et al. (2013)</t>
  </si>
  <si>
    <t>Apelberg BJ, Hepp LM, Avila-Tang E, Gundel L, Hammond SK, Hovell MF, Hyland A, Klepeis NE, Madsen CC, Navas-Acien  A,   et   al.   Environmental    monitoring of  secondhand   smoke   exposure.   Tobacco  Control 2013;22(3):147–55.</t>
  </si>
  <si>
    <t>Environmental monitoring of secondhand smoke exposure</t>
  </si>
  <si>
    <t>Apelberg B.</t>
  </si>
  <si>
    <t>10.1136/tobaccocontrol-2011-050301</t>
  </si>
  <si>
    <t>SCOPUS_ID:84876858569</t>
  </si>
  <si>
    <t>Aramakis, VB et al. (2000)</t>
  </si>
  <si>
    <t>Aramakis VB, Hsieh CY, Leslie FM, Metherate R. A crit- ical  period  for  nicotine-induced   disruption   of  syn- aptic development in rat auditory cortex. Journal of Neuroscience 2000;20(16):6106–16.</t>
  </si>
  <si>
    <t>Avila-Tang, E et al. (2010)</t>
  </si>
  <si>
    <t>Avila-Tang   E,  Travers  MJ,  Navas-Acien A.   Promoting smoke-free environments  in Latin America: a compar- ison of methods to assess secondhand smoke exposure. Salud Publica de México 2010;52(Suppl 2):S138–S148.</t>
  </si>
  <si>
    <t>Azam, L et al. (2007)</t>
  </si>
  <si>
    <t>Azam L, Chen Y, Leslie FM. Developmental regulation  of nicotinic acetylcholine receptors within midbrain dopamine neurons. Neuroscience 2007;144(4):1347–60.</t>
  </si>
  <si>
    <t>Bailey, CD et al. (2014)</t>
  </si>
  <si>
    <t>Bailey CD, Tian MK, Kang L, O’Reilly R, Lambe EK. Chrna5 genotype determines  the long-lasting effects of devel- opmental in vivo nicotine exposure on prefrontal atten- tion circuitry. Neuropharmacology 2014;77:145–55.</t>
  </si>
  <si>
    <t>Ballbe, M et al. (2014)</t>
  </si>
  <si>
    <t>Ballbe M, Martinez-Sanchez JM, Sureda X, Fu M, Perez- Ortuno R, Pascual JA, Salto E, Fernandez E. Cigarettes vs.  e-cigarettes:   Passive  exposure   at   home   mea- sured  by means  of airborne  marker  and biomarkers. Environmental  Research 2014;135:76–80.</t>
  </si>
  <si>
    <t>Banerji, S et al. (2014)</t>
  </si>
  <si>
    <t>Banerji S, Bikkumalla S, Cozza  A, Guttenberg A, Bronstein AC. Kids and vapor: a 4-year analysis of pediatric expo- sures   to  electronic   cigarettes.   Clinical  Toxicology 2014;52:743–4.</t>
  </si>
  <si>
    <t>Barrington-Trimis JL, Samet JM, McConnell R. Flavorings in electronic cigarettes: an unrecognized respiratory health  hazard?  JAMA: the  Journal  of  the  American Medical Association 2014;312(23):2493–4.</t>
  </si>
  <si>
    <t>Behl, M et al. (2013)</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</si>
  <si>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</si>
  <si>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and Leikauf, GD (2011)</t>
  </si>
  <si>
    <t>Bein K,     Leikauf     GD.     Acrolein—a     pulmonary hazard.    Molecular   Nutrition    &amp;   Food   Research 2011;55(9):1342–60.</t>
  </si>
  <si>
    <t>Belluzzi, JD et al. (2004)</t>
  </si>
  <si>
    <t>Belluzzi JD, Lee AG, Oliff HS, Leslie FM. Age-dependent effects of nicotine on locomotor activity and condi- tioned place preference in rats. Psychopharmacology 2004;174(3):389–95.</t>
  </si>
  <si>
    <t>Bergstrom, HC et al. (2008)</t>
  </si>
  <si>
    <t>Bergstrom  HC, McDonald CG, French  HT, Smith  RF. Continuous nicotine administration produces selective, age-dependent structural alteration  of pyramidal neu- rons from prelimbic cortex. Synapse 2008;62(1):31–9.</t>
  </si>
  <si>
    <t>Bernheim, A et al. (2013)</t>
  </si>
  <si>
    <t>Bernheim  A,  Halfon O, Boutrel  B. Controversies  about the  enhanced  vulnerability  of  the  adolescent  brain to   develop  addiction.   Frontiers   in   Pharmacology 2013;4:118.</t>
  </si>
  <si>
    <t>Bhatnagar, A (2016)</t>
  </si>
  <si>
    <t>Bhatnagar A. E-cigarettes and cardiovascular disease risk; evaluation of evidence, policy implications, and rec- ommendations.  Current Cardiovascular Risk Reports 2016;10(7):24.</t>
  </si>
  <si>
    <t>Blank, MD et al. (2009)</t>
  </si>
  <si>
    <t>Blank  MD, Disharoon  S,  Eissenberg  T. Comparison  of methods for measurement of smoking behavior: mouthpiece-based computerized     devices    versus direct   observation.   Nicotine   &amp;  Tobacco  Research 2009;11(7):896–903.</t>
  </si>
  <si>
    <t>Bohrer, J (2015)</t>
  </si>
  <si>
    <t>Bohrer J. Stealth vaping, 2015; &lt;http://vapenewsmaga- zine.com/october-2014/stealth-vaping&gt;;  accessed: May 23, 2015.</t>
  </si>
  <si>
    <t>Boutwell, BB and Beaver, KM (2010)</t>
  </si>
  <si>
    <t>Boutwell BB, Beaver KM. Maternal cigarette  smoking during pregnancy and offspring externalizing behav- ioral problems: a propensity score matching  analysis. International  Journal of Environmental  Research and Public Health 2010;7(1):146–63.</t>
  </si>
  <si>
    <t>Brady, S et al. (2012)</t>
  </si>
  <si>
    <t>Brady S, Siegel G, Albers RW, Price D, editors. Basic neu- rochemistry: principles of molecular, cellular and medical neurobiology. Amsterdam: Elsevier, 2012.</t>
  </si>
  <si>
    <t>Brielmaier, JM et al. (2007)</t>
  </si>
  <si>
    <t>Brielmaier JM, McDonald CG, Smith RF. Immediate and long-term behavioral effects of a single nicotine injec- tion in adolescent and adult rats. Neurotoxicology and Teratology 2007;29(1):74–80.</t>
  </si>
  <si>
    <t>Britton, AF et al. (2007)</t>
  </si>
  <si>
    <t>Britton AF, Vann RE, Robinson SE. Perinatal nicotine expo- sure eliminates peak in nicotinic acetylcholine receptor response in adolescent rats. Journal of Pharmacology and Experimental  Therapeutics 2007;320(2):871–6.</t>
  </si>
  <si>
    <t>Bronisch, T et al. (2008)</t>
  </si>
  <si>
    <t>Bronisch  T, Hofler M, Lieb R. Smoking  predicts  suicid- ality: findings from a prospective community study. Journal of Affective Disorders 2008;108(1–2):135–45.</t>
  </si>
  <si>
    <t>Smoking predicts suicidality: Findings from a prospective community study</t>
  </si>
  <si>
    <t>Bronisch T.</t>
  </si>
  <si>
    <t>Journal of Affective Disorders</t>
  </si>
  <si>
    <t>10.1016/j.jad.2007.10.010</t>
  </si>
  <si>
    <t>SCOPUS_ID:40949095520</t>
  </si>
  <si>
    <t>Brook, JS et al. (2007)</t>
  </si>
  <si>
    <t>Brook JS, Balka EB, Ning Y, Brook DW. Trajectories of cig- arette  smoking among African Americans and Puerto Ricans from adolescence to young adulthood: associ- ations with dependence on alcohol and illegal drugs. American Journal on Addictions 2007;16(3):195–201.</t>
  </si>
  <si>
    <t>Trajectories of cigarette smoking among African Americans and Puerto Ricans from adolescence to young adulthood: Associations with dependence on alcohol and illegal drugs</t>
  </si>
  <si>
    <t>Brook J.</t>
  </si>
  <si>
    <t>10.1080/10550490701375244</t>
  </si>
  <si>
    <t>SCOPUS_ID:34347403409</t>
  </si>
  <si>
    <t>Buka, SL et al. (2003)</t>
  </si>
  <si>
    <t>Buka SL, Shenassa ED, Niaura R. Elevated risk of tobacco dependence among offspring of mothers  who smoked during    pregnancy:   a   30-year   prospective   study. American Journal of Psychiatry 2003;160(11):1978–84</t>
  </si>
  <si>
    <t>Cantrell, FL (2014)</t>
  </si>
  <si>
    <t>Cantrell  FL.  Adverse effects  of  e-cigarette   exposures. Journal of Community Health 2014;39(3):614–6.</t>
  </si>
  <si>
    <t>Cao, J et al. (2011)</t>
  </si>
  <si>
    <t>Cao J, Dwyer JB, Mangold JE, Wang J, Wei J, Leslie FM, Li MD. Modulation of cell adhesion  systems by pre- natal nicotine exposure in limbic brain regions of adolescent female rats. International  Journal of Neuropsychopharmacology 2011;14(2):157–74.</t>
  </si>
  <si>
    <t>Casey, BJ et al. (2005)</t>
  </si>
  <si>
    <t>Casey BJ, Tottenham  N, Liston  C, Durston  S. Imaging the developing brain: what have we learned about cognitive development? Trends in Cognitive Sciences 2005;9(3):104–10.</t>
  </si>
  <si>
    <t>Cavalca, E et al. (2013)</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</si>
  <si>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</si>
  <si>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(1996)</t>
  </si>
  <si>
    <t>Centers for Disease Control and Prevention. Projected smoking-related  deaths     among     youth—United States.    Morbidity   and   Mortality   Weekly    Report 1996;45(44):971–4.</t>
  </si>
  <si>
    <t>Cervellin, G et al. (2013)</t>
  </si>
  <si>
    <t>Cervellin G, Luci M, Bellini C, Lippi G. Bad news about an  old  poison:  a  case  of nicotine  poisoning  due  to both ingestion and injection of the content  of an electronic  cigarette  refill.  Emergency   Care Journal 2013;9(18):53–4.</t>
  </si>
  <si>
    <t>Chang, GQ et al. (2013)</t>
  </si>
  <si>
    <t>Chang GQ, Karatayev O, Leibowitz SF. Prenatal exposure to nicotine stimulates neurogenesis of orexigenic pep- tide-expressing neurons in hypothalamus and amyg- dala. Journal of Neuroscience 2013;33(34):13600–11.</t>
  </si>
  <si>
    <t>Chen, H et al. (2007)</t>
  </si>
  <si>
    <t>Chen  H,  Matta  SG,  Sharp  BM. Acquisition  of  nico- tine self-administration in adolescent rats given pro- longed access to the drug. Neuropsychopharmacology 2007;32(3):700–9.</t>
  </si>
  <si>
    <t>Chen, WJ and Kelly, RB (2005)</t>
  </si>
  <si>
    <t>Chen WJ, Kelly RB. Effect of prenatal  or perinatal nico- tine exposure on neonatal thyroid status and offspring growth in rats. Life Sciences 2005;76(11):1249–58.</t>
  </si>
  <si>
    <t>Child Nicotine Poisoning Prevention Act (2016)</t>
  </si>
  <si>
    <t>Child Nicotine Poisoning Prevention Act of 2015, Public Law 114-116, (2016).</t>
  </si>
  <si>
    <t>Children's health and the environment: Public health issues and challenges for risk assessment</t>
  </si>
  <si>
    <t>Landrigan P.</t>
  </si>
  <si>
    <t>SCOPUS_ID:1042280395</t>
  </si>
  <si>
    <t>Clark, S and Winter, CK (2015)</t>
  </si>
  <si>
    <t>Clark S, Winter CK. Diacetyl in foods: a review of safety and sensory characteristics. Comprehensive Reviews in Food Science and Food Safety 2015;14(5):634–43.</t>
  </si>
  <si>
    <t>Cocchiara, J et al. (2005)</t>
  </si>
  <si>
    <t>Cocchiara J, Letizia CS, Lalko J, Lapczynski A, Api AM. Fragrance  material  review on cinnamaldehyde.  Food and Chemical Toxicology 2005;43(6):867–923.</t>
  </si>
  <si>
    <t>Cohen, SM et al. (1992)</t>
  </si>
  <si>
    <t>Cohen SM, Garland EM, St John M, Okamura  T, Smith RA. Acrolein initiates  rat urinary bladder carcinogen- esis. Cancer Research 1992;52(13):3577–81.</t>
  </si>
  <si>
    <t>Colby, SM et al. (2000)</t>
  </si>
  <si>
    <t>Colby SM, Tiffany ST, Shiffman S, Niaura RS. Are adoles- cent smokers dependent  on nicotine? A review of the evidence. Drug and Alcohol Dependence 2000;59(Suppl1): S83–S95.</t>
  </si>
  <si>
    <t>Coleman, T et al. (2012)</t>
  </si>
  <si>
    <t>Coleman  T, Chamberlain  C, Davey MA, Cooper  SE, Leonardi-Bee J. Pharmacological interventions for pro- moting smoking cessation during pregnancy. Cochrane Database of Systematic  Reviews 2012, Issue 9. Art. No.: CD010078. DOI: 10.1002/14651858.CD010078.</t>
  </si>
  <si>
    <t>Cornelius, MD et al. (2005)</t>
  </si>
  <si>
    <t>Cornelius MD, Leech SL, Goldschmidt L, Day NL. Is pre- natal tobacco exposure a risk factor for early adoles- cent smoking? A follow-up study. Neurotoxicology and Teratology 2005;27(4):667–76.</t>
  </si>
  <si>
    <t>Counotte, DS et al. (2011)</t>
  </si>
  <si>
    <t>Counotte  DS, Goriounova NA, Li KW, Loos M, van der Schors   RC,  Schetters   D,  Schoffelmeer   AN,  Smit AB, Mansvelder HD, Pattij  T, et  al. Lasting synaptic changes underlie attention  deficits caused by nicotine exposure  during   adolescence.  Nature  Neuroscience 2011;14(4):417–9.</t>
  </si>
  <si>
    <t>Lasting synaptic changes underlie attention deficits caused by nicotine exposure during adolescence</t>
  </si>
  <si>
    <t>Counotte D.</t>
  </si>
  <si>
    <t>Nature Neuroscience</t>
  </si>
  <si>
    <t>10.1038/nn.2770</t>
  </si>
  <si>
    <t>SCOPUS_ID:79953215206</t>
  </si>
  <si>
    <t>Cowperthwaite, B et al. (2007)</t>
  </si>
  <si>
    <t>Cowperthwaite B, Hains SM, Kisilevsky BS. Fetal behavior in smoking compared to non-smoking pregnant women. Infant Behavior &amp; Development 2007;30(3):422–30.</t>
  </si>
  <si>
    <t>D’Onofrio, BM et al. (2012)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</si>
  <si>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</si>
  <si>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Dahl, RE (2004)</t>
  </si>
  <si>
    <t>Dahl RE. Adolescent brain development: a period of vul- nerabilities and opportunities. Keynote address. Annals of the New York Academy of Sciences 2004;1021:1–22.</t>
  </si>
  <si>
    <t>Dao, JM et al. (2011)</t>
  </si>
  <si>
    <t>Dao  JM,  McQuown  SC,  Loughlin   SE,   Belluzzi   JD, Leslie  FM. Nicotine  alters  limbic  function  in  ado- lescent   rat    by   a   5-HT1A  receptor    mechanism. Neuropsychopharmacology 2011;36(7):1319–31.</t>
  </si>
  <si>
    <t>DeJarnett, N et al. (2014)</t>
  </si>
  <si>
    <t>DeJarnett N, Conklin DJ, Riggs DW, Myers JA, O’Toole TE, Hamzeh I, Wagner S, Chugh A, Ramos KS, Srivastava S, et al. Acrolein exposure is associated with increased cardiovascular disease risk. JAMA: the Journal of the American Medical Association 2014;3(4):e000934.</t>
  </si>
  <si>
    <t>Dickson, PE et al. (2014)</t>
  </si>
  <si>
    <t>Dickson PE, Miller MM, Rogers TD, Blaha CD, Mittleman G. Effects of adolescent  nicotine  exposure and with- drawal on intravenous cocaine self-administration during  adulthood  in male C57BL/6J mice. Addiction Biology 2014;19(1):37–48.</t>
  </si>
  <si>
    <t>Dierker, LC et al. (2007)</t>
  </si>
  <si>
    <t>Dierker  LC,  Donny  E,  Tiffany S,  Colby  SM,  Perrine N, Clayton RR. The association between cigarette smoking and DSM-IV nicotine dependence among first year college students.  Drug and Alcohol Dependence 2007;86(2-3):106–14.</t>
  </si>
  <si>
    <t>Dietz, PM et al. (2011)</t>
  </si>
  <si>
    <t>Dietz PM, Homa D, England LJ, Burley K, Tong VT, Dube SR, Bernert JT. Estimates of nondisclosure of cigarette smoking  among  pregnant  and  nonpregnant   women of reproductive age in the United States. American Journal of Epidemiology 2011;173(3):355–9.</t>
  </si>
  <si>
    <t>Doura, MB et al. (2008)</t>
  </si>
  <si>
    <t>Doura MB, Gold AB, Keller AB, Perry DC. Adult and peri- adolescent rats differ in expression of nicotinic cholin- ergic receptor  subtypes and in the  response  of these subtypes to chronic nicotine exposure. Brain Research 2008;1215:40–52.</t>
  </si>
  <si>
    <t>Duncan, JR et al. (2008)</t>
  </si>
  <si>
    <t>Duncan JR, Paterson  DS, Kinney HC. The development of nicotinic  receptors  in the  human  medulla  oblon- gata: inter-relationship with the serotonergic system. Autonomic Neuroscience 2008;144(1–2):61–75.</t>
  </si>
  <si>
    <t>Durante, AS et al. (2011)</t>
  </si>
  <si>
    <t>Durante  AS, Ibidi SM, Lotufo JP, Carvallo RM. Maternal smoking during pregnancy: impact on otoacoustic emissions  in  neonates.  International  Journal of Pediatric Otorhinolaryngology  2011;75(9):1093–8.</t>
  </si>
  <si>
    <t>Duranty, A (2015)</t>
  </si>
  <si>
    <t>Duranty A. OCFA:  man injured after e-cigarette explodes near his face in Santa Ana apartment.  The Orange County Register, March 9, 2015; &lt;http://www. ocregister.com/articles/fire-653537-concialdi-ocfa. html&gt;; accessed: April 21, 2015.</t>
  </si>
  <si>
    <t>Dwyer, JB et al. (2008)</t>
  </si>
  <si>
    <t>Dwyer JB, Broide RS, Leslie FM. Nicotine and brain devel- opment. Birth Defects Research. Part C: Embryo Today 2008;84(1):30–44.</t>
  </si>
  <si>
    <t>Egilman, DS et al. (2011)</t>
  </si>
  <si>
    <t>Egilman   DS,  Schilling   JH,  Menendez  L.  A   proposal for a safe exposure level for diacetyl. International Journal of Occupational  and  Environmental   Health 2011;17(2):122–34.</t>
  </si>
  <si>
    <t>Ehlinger, DG et al. (2016)</t>
  </si>
  <si>
    <t>Ehlinger  DG, Bergstrom  HC, Burke JC, Fernandez  GM, McDonald CG, Smith RF. Adolescent nicotine-induced dendrite   remodeling  in  the  nucleus   accumbens  is rapid,  persistent,  and  D1-dopamine  receptor  depen- dent. Brain Structure &amp; Function 2016;221(1):133–45.</t>
  </si>
  <si>
    <t>Ekblad, M et al. (2015)</t>
  </si>
  <si>
    <t>Ekblad M, Korkeila J, Lehtonen L. Smoking during preg- nancy affects foetal brain development. Acta Paediatrica 2015;104(1):12–8.</t>
  </si>
  <si>
    <t>Estabrook, R et al. (2015)</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</si>
  <si>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</si>
  <si>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(2016)</t>
  </si>
  <si>
    <t>Etter JF. A longitudinal study of cotinine in long-term daily users  of e-cigarettes.  Drug and  Alcohol Dependence 2016;160:218–21.</t>
  </si>
  <si>
    <t>Etter, JF (2015b)</t>
  </si>
  <si>
    <t>Etter  JF. Explaining  the  effects of electronic  cigarettes on craving for tobacco in recent quitters. Drug and Alcohol Dependence 2015;148:102–8.</t>
  </si>
  <si>
    <t>An exploratory examination of the mechanisms through which pre-quit patch use aids smoking cessation</t>
  </si>
  <si>
    <t>Schüz N.</t>
  </si>
  <si>
    <t>10.1007/s00213-013-3430-0</t>
  </si>
  <si>
    <t>SCOPUS_ID:84903301928</t>
  </si>
  <si>
    <t>Falk, L et al. (2005)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</si>
  <si>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</si>
  <si>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et al. (2015)</t>
  </si>
  <si>
    <t>Famele M, Ferranti C, Abenavoli C, Palleschi L, Mancinelli R,  Draisci  R.  The  chemical   components   of  elec- tronic  cigarette  cartridges  and refill fluids: review of analytical  methods.   Nicotine   &amp;  Tobacco  Research 2015;17(3):271–9.</t>
  </si>
  <si>
    <t>Farley, SM et al. (2014)</t>
  </si>
  <si>
    <t>Farley SM, Seoh H, Sacks R, Johns M. Teen use of flavored tobacco products in New York City. Nicotine &amp; Tobacco Research 2014;16(11):1518–21.</t>
  </si>
  <si>
    <t>Faroon, O et al. (2008)</t>
  </si>
  <si>
    <t>Faroon O, Roney N, Taylor J, Ashizawa  A, Lumpkin MH, Plewak DJ. Acrolein health effects. Toxicology and Industrial Health 2008;24(7):447–90.</t>
  </si>
  <si>
    <t>Acrolein health effects</t>
  </si>
  <si>
    <t>Faroon O.</t>
  </si>
  <si>
    <t>Toxicology and Industrial Health</t>
  </si>
  <si>
    <t>10.1177/0748233708094188</t>
  </si>
  <si>
    <t>SCOPUS_ID:57649086025</t>
  </si>
  <si>
    <t>Farsalinos, KE et al. (2015e)</t>
  </si>
  <si>
    <t>Farsalinos KE, Gillman G, Poulas K, Voudris V. Tobacco- specific nitrosamines  in electronic cigarettes: compar- ison between liquid and aerosol levels. International Journal of Environmental  Research and Public Health 2015a;12(8):9046–53.</t>
  </si>
  <si>
    <t>Farsalinos, KE et al. (2014d)</t>
  </si>
  <si>
    <t>Farsalinos KE, Kistler KA, Gillman G, Voudris V. Evaluation of electronic cigarette liquids and aerosol for the pres- ence of selected inhalation toxins. Nicotine &amp; Tobacco Research 2014a;17(2):168–74.</t>
  </si>
  <si>
    <t>Farsalinos, KE et al. (2015g)</t>
  </si>
  <si>
    <t>Farsalinos KE, Voudris  V, Poulas K. Are metals  emitted from electronic cigarettes a reason for health concern? A risk-assessment analysis of currently available literature. International Journal of Environmental Research and Public Health 2015b;12(5):5215–32.</t>
  </si>
  <si>
    <t>Are Metals Emitted from Electronic Cigarettes a Reason for Health Concern? A Risk-Assessment Analysis of Currently Available Literature</t>
  </si>
  <si>
    <t>10.3390/ijerph120505215</t>
  </si>
  <si>
    <t>SCOPUS_ID:84929377700</t>
  </si>
  <si>
    <t>Feng, Z et al. (2006)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</si>
  <si>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</si>
  <si>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et al. (1998)</t>
  </si>
  <si>
    <t>Fergusson  DM, Woodward LJ, Horwood LJ. Maternal smoking during pregnancy and psychiatric adjustment in  late  adolescence.  Archives  of  General  Psychiatry 1998;55(8):721–7.</t>
  </si>
  <si>
    <t>Ferrari, M et al. (2015)</t>
  </si>
  <si>
    <t>Ferrari M, Zanasi A, Nardi E, Morselli Labate AM, Ceriana P, Balestrino A, Pisani L, Corcione N, Nava S. Short- term effects of a nicotine-free e-cigarette compared to a traditional cigarette in smokers and non-smokers. BMC Pulmonary Medicine 2015;15:120.</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</si>
  <si>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</si>
  <si>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</si>
  <si>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Foulds, J et al. (2015)</t>
  </si>
  <si>
    <t>Foulds J, Veldheer  S, Yingst  J, Hrabovsky S, Wilson SJ, Nichols TT, Eissenberg T. Development of a question- naire for assessing dependence on electronic cigarettes among a large sample of ex-smoking e-cigarette users. Nicotine &amp; Tobacco Research 2015;17(2):186–92.</t>
  </si>
  <si>
    <t>Franco, P et al. (1999)</t>
  </si>
  <si>
    <t>Franco P, Groswasser J, Hassid S, Lanquart JP, Scaillet S, Kahn A. Prenatal exposure to cigarette smoking is asso- ciated with a decrease in arousal in infants. Journal of Pediatrics 1999;135(1):34–8.</t>
  </si>
  <si>
    <t>Franke, RM et al. (2008)</t>
  </si>
  <si>
    <t>Franke RM, Park M, Belluzzi JD, Leslie FM. Prenatal nico- tine exposure changes natural  and drug-induced  rein- forcement  in adolescent male rats. European Journal of Neuroscience 2008;27(11):2952–61.</t>
  </si>
  <si>
    <t>Galvan, A et al. (2013)</t>
  </si>
  <si>
    <t>Galvan A, Schonberg  T, Mumford J, Kohno M, Poldrack RA, London ED. Greater risk sensitivity of dorsolateral prefrontal   cortex  in  young  smokers  than   in  non- smokers. Psychopharmacology  2013;229(2):345–55.</t>
  </si>
  <si>
    <t>Gao, YJ et al. (2005)</t>
  </si>
  <si>
    <t>Gao YJ, Holloway AC, Zeng ZH, Lim GE, Petrik JJ, Foster WG, Lee RM. Prenatal exposure to nicotine causes post- natal obesity and altered perivascular adipose tissue function. Obesity Research 2005;13(4):687–92.</t>
  </si>
  <si>
    <t>Gehricke, JG et al. (2007)</t>
  </si>
  <si>
    <t>Gehricke JG, Loughlin SE, Whalen CK, Potkin SG, Fallon JH, Jamner  LD, Belluzzi JD, Leslie FM. Smoking  to self-medicate  attentional  and  emotional  dysfunc- tions.   Nicotine   &amp;  Tobacco  Research  2007;9(Suppl4):S523–S536.</t>
  </si>
  <si>
    <t>Giedd, JN and Rapoport, JL (2010)</t>
  </si>
  <si>
    <t>Giedd JN, Rapoport JL. Structural MRI of pediatric brain development: what have we learned and where are we going? Neuron 2010;67(5):728–34.</t>
  </si>
  <si>
    <t>Structural MRI of Pediatric Brain Development: What Have We Learned and Where Are We Going?</t>
  </si>
  <si>
    <t>Giedd J.</t>
  </si>
  <si>
    <t>Neuron</t>
  </si>
  <si>
    <t>10.1016/j.neuron.2010.08.040</t>
  </si>
  <si>
    <t>SCOPUS_ID:77956317772</t>
  </si>
  <si>
    <t>Gilman, SE et al. (2008)</t>
  </si>
  <si>
    <t>Gilman SE, Gardener H, Buka SL. Maternal smoking during pregnancy and children’s cognitive and physical development: a causal risk factor? American Journal of Epidemiology 2008;168(5):522–31.</t>
  </si>
  <si>
    <t>Goff, K and Schwartz, G (2015)</t>
  </si>
  <si>
    <t>Goff K, Schwartz  G. Anaheim Hills teen  injured  by exploding e-cig, NBC Los Angeles, 2015; &lt;http://www. nbclosangeles.com/news/local/Anaheim-Hills-Teen- Injured-Exploding-E-Cig-291489711.html&gt;; accessed: April 21, 2015.</t>
  </si>
  <si>
    <t>Gorini, C et al. (2013)</t>
  </si>
  <si>
    <t>Gorini C, Jameson H, Woerman AL, Perry DC, Mendelowitz D. Prenatal  nicotine  exposure enhances  the  trigemi- nocardiac reflex via serotonin  receptor  facilitation in brainstem  pathways.  Journal  of  Applied Physiology 2013;115(4):415–21.</t>
  </si>
  <si>
    <t>Goriounova, NA and Mansvelder, HD (2012)</t>
  </si>
  <si>
    <t>Goriounova NA, Mansvelder HD. Nicotine exposure during adolescence  leads  to  short-  and  long-term  changes in spike timing-dependent  plasticity in rat prefrontal cortex. Journal of Neuroscience 2012;32(31):10484–93.</t>
  </si>
  <si>
    <t>Greenland, S et al. (1998)</t>
  </si>
  <si>
    <t>Greenland  S,  Satterfield  MH, Lanes  SF.  A  meta-anal- ysis to assess the  incidence of adverse effects associ- ated with the transdermal  nicotine patch. Drug Safety 1998;18(4):297–308.</t>
  </si>
  <si>
    <t>Griesler, PC et al. (2011)</t>
  </si>
  <si>
    <t>Griesler PC, Hu MC, Schaffran C, Kandel DB. Comorbid psychiatric disorders and nicotine dependence in ado- lescence. Addiction 2011;106(5):1010–20.</t>
  </si>
  <si>
    <t>Comorbid psychiatric disorders and nicotine dependence in adolescence</t>
  </si>
  <si>
    <t>Griesler P.</t>
  </si>
  <si>
    <t>10.1111/j.1360-0443.2011.03403.x</t>
  </si>
  <si>
    <t>SCOPUS_ID:79953770701</t>
  </si>
  <si>
    <t>Griesler, PC et al. (1998)</t>
  </si>
  <si>
    <t>Griesler  PC, Kandel  DB, Davies M. Maternal  smoking in  pregnancy,  child  behavior  problems,  and  adoles- cent  smoking.  Journal  of  Research  on  Adolescence 1998;8:159–85.</t>
  </si>
  <si>
    <t>Gulley, JM and Juraska, JM (2013)</t>
  </si>
  <si>
    <t>Gulley JM, Juraska  JM. The effects of abused drugs  on adolescent development of corticolimbic circuitry and behavior. Neuroscience 2013;249:3–20.</t>
  </si>
  <si>
    <t>Gupta, RS et al. (2011)</t>
  </si>
  <si>
    <t>Gupta RS, Springston EE, Warrier MR, Smith B, Kumar R, Pongracic J, Holl JL. The prevalence, severity, and dis- tribution of childhood food allergy in the United States. Pediatrics 2011;128(1):e9–e17</t>
  </si>
  <si>
    <t>Guttenburg, A et al. (2014)</t>
  </si>
  <si>
    <t>Guttenburg A, Banerji S, Cozza  A, Bikkumalla S, Bronstein AC. E-cigarette exposure: regional poison center expo- sure trends. Clinical Toxicology 2014;52:808–9.</t>
  </si>
  <si>
    <t>Hamilton, BE et al. (2012)</t>
  </si>
  <si>
    <t>Hamilton  BE, Martin  JA, Ventura  SJ.  Births:  prelimi- nary data for 2011. National  Vital Statistics  Reports 2012;61(5):1–18.</t>
  </si>
  <si>
    <t>Hamilton, BE et al. (2013)</t>
  </si>
  <si>
    <t>Hamilton  BE, Martin  JA, Ventura  SJ.  Births:  prelimi- nary data for 2012. National  Vital Statistics  Reports 2013;62(3):1–20.</t>
  </si>
  <si>
    <t>Hanna, EZ et al. (2001)</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</si>
  <si>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</si>
  <si>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(2006)</t>
  </si>
  <si>
    <t>Hanna ST. Nicotine effect on cardiovascular system and ion channels. Journal of Cardiovascular Pharmacology 2006;47(3):348–58.</t>
  </si>
  <si>
    <t>Cigarette and ENDS preparations differentially regulate ion channels and mucociliary clearance in primary normal human bronchial 3D cultures</t>
  </si>
  <si>
    <t>Rayner R.</t>
  </si>
  <si>
    <t>American Journal of Physiology - Lung Cellular and Molecular Physiology</t>
  </si>
  <si>
    <t>10.1152/ajplung.00096.2019</t>
  </si>
  <si>
    <t>SCOPUS_ID:85071094781</t>
  </si>
  <si>
    <t>Hansson, J et al. (2012)</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</si>
  <si>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</si>
  <si>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Use of snus and acute myocardial infarction: Pooled analysis of eight prospective observational studies</t>
  </si>
  <si>
    <t>Hansson J.</t>
  </si>
  <si>
    <t>European Journal of Epidemiology</t>
  </si>
  <si>
    <t>10.1007/s10654-012-9704-8</t>
  </si>
  <si>
    <t>SCOPUS_ID:84871293459</t>
  </si>
  <si>
    <t>Harrod, CS et al. (2015)</t>
  </si>
  <si>
    <t>Harrod CS, Fingerlin TE, Chasan-Taber L, Reynolds RM, Glueck DH, Dabelea D. Exposure to prenatal smoking and early-life body composition: the healthy start study. Obesity 2015;23(1):234–41.</t>
  </si>
  <si>
    <t>Hecht, SS (1998)</t>
  </si>
  <si>
    <t>Hecht SS. Biochemistry, biology, and carcinogenicity  of tobacco-specific  N-nitrosamines.  Chemical  Research in Toxicology 1998;11(6):559–603.</t>
  </si>
  <si>
    <t>Hecht, SS (1999)</t>
  </si>
  <si>
    <t>Hecht    SS.   Tobacco   smoke   carcinogens    and   lung cancer.   Journal  of  the   National   Cancer  Institute 1999;91(14):1194–210.</t>
  </si>
  <si>
    <t>Research opportunities related to establishing standards for tobacco products under the family smoking prevention and tobacco control act</t>
  </si>
  <si>
    <t>Hecht S.</t>
  </si>
  <si>
    <t>10.1093/ntr/ntq216</t>
  </si>
  <si>
    <t>SCOPUS_ID:84855176059</t>
  </si>
  <si>
    <t>Hellstrom-Lindahl, E et al. (1998)</t>
  </si>
  <si>
    <t>Hellstrom-Lindahl  E, Gorbounova O, Seiger A, Mousavi M, Nordberg A. Regional distribution  of nicotinic receptors during prenatal development of human brain and spinal cord. Brain Research: Developmental Brain Research 1998;108(1–2):147–60.</t>
  </si>
  <si>
    <t>Regional distribution of nicotinic receptors during prenatal development of human brain and spinal cord</t>
  </si>
  <si>
    <t>Hellström-Lindahl E.</t>
  </si>
  <si>
    <t>Developmental Brain Research</t>
  </si>
  <si>
    <t>10.1016/S0165-3806(98)00046-7</t>
  </si>
  <si>
    <t>SCOPUS_ID:0344588832</t>
  </si>
  <si>
    <t>Holbrook, BD (2016)</t>
  </si>
  <si>
    <t>Holbrook BD. The effects of nicotine  on human  fetal development. Birth Defects Research. Part C, Embryo Today: Reviews 2016;108(2):181–92.</t>
  </si>
  <si>
    <t>Tobacco and pregnancy: Overview of exposures and effects</t>
  </si>
  <si>
    <t>Rogers J.</t>
  </si>
  <si>
    <t>Birth Defects Research Part C - Embryo Today: Reviews</t>
  </si>
  <si>
    <t>10.1002/bdrc.20119</t>
  </si>
  <si>
    <t>SCOPUS_ID:41849119141</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</si>
  <si>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</si>
  <si>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</si>
  <si>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</si>
  <si>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Horst  NK, Heath  CJ, Neugebauer  NM, Kimchi EY, Laubach M, Picciotto MR. Impaired auditory discrimi- nation  learning  following perinatal  nicotine  exposure or beta2 nicotinic acetylcholine receptor subunit dele- tion. Behavioural Brain Research 2012;231(1):170–80.</t>
  </si>
  <si>
    <t>Hua, M et al. (2013)</t>
  </si>
  <si>
    <t>Hua M, Yip H, Talbot P. Mining data on usage of electronic nicotine delivery systems (ENDS) from YouTube videos. Tobacco Control 2013;22(2):103–6.</t>
  </si>
  <si>
    <t>2014 International conference on Mechatronics and Intelligent Materials, MIM 2014</t>
  </si>
  <si>
    <t>Advanced Materials Research</t>
  </si>
  <si>
    <t>SCOPUS_ID:84904211575</t>
  </si>
  <si>
    <t>Huang, YY et al. (2013)</t>
  </si>
  <si>
    <t>Huang  YY,  Kandel DB, Kandel ER, Levine A.  Nicotine primes the effect of cocaine on the induction  of LTP in the amygdala. Neuropharmacology 2013;74:126–34.</t>
  </si>
  <si>
    <t>Nicotine primes the effect of cocaine on the induction of LTP in the amygdala</t>
  </si>
  <si>
    <t>Huang Y.</t>
  </si>
  <si>
    <t>Neuropharmacology</t>
  </si>
  <si>
    <t>10.1016/j.neuropharm.2013.03.031</t>
  </si>
  <si>
    <t>SCOPUS_ID:84885190103</t>
  </si>
  <si>
    <t>Hubbs, AF et al. (2015)</t>
  </si>
  <si>
    <t>Hubbs  AF,  Cummings  KJ, McKernan LT, Dankovic DA, Park RM, Kreiss K. Comment on Farsalinos et al. “eval- uation  of electronic  cigarette  liquids and aerosol for the presence of selected inhalation toxins.” Nicotine &amp; Tobacco Research 2015;17(10):1288–9.</t>
  </si>
  <si>
    <t>Hubbs, AF et al. (2012)</t>
  </si>
  <si>
    <t>Hubbs  AF,  Cumpston  AM, Goldsmith  WT, Battelli  LA, Kashon ML, Jackson MC, Frazer  DG, Fedan JS, Goravanahally MP, Castranova V, et al. Respiratory and olfactory cytotoxicity of inhaled 2,3-pentanedione  in Sprague-Dawley rats. American Journal of Pathology 2012;181(3):829–44.</t>
  </si>
  <si>
    <t>Hyland, A et al. (2008)</t>
  </si>
  <si>
    <t>Hyland A, Travers MJ, Dresler C, Higbee C, Cummings KM. A  32-country  comparison  of tobacco  smoke  derived particle levels in indoor public places. Tobacco Control 2008;17(3):159–65.</t>
  </si>
  <si>
    <t>A 32-country comparison of tobacco smoke derived particle levels in indoor public places</t>
  </si>
  <si>
    <t>Hyland A.</t>
  </si>
  <si>
    <t>10.1136/tc.2007.020479</t>
  </si>
  <si>
    <t>SCOPUS_ID:45149103300</t>
  </si>
  <si>
    <t>Iliadou, AN et al. (2010)</t>
  </si>
  <si>
    <t>Iliadou  AN, Koupil I, Villamor  E, Altman D, Hultman C, Langstrom N, Cnattingius  S. Familial factors con- found   the   association   between  maternal   smoking during pregnancy and young adult offspring over- weight. International     Journal    of    Epidemiology 2010;39(5):1193–202.</t>
  </si>
  <si>
    <t>Familial factors confound the association between maternal smoking during pregnancy and young adult offspring overweight</t>
  </si>
  <si>
    <t>Iliadou A.</t>
  </si>
  <si>
    <t>International Journal of Epidemiology</t>
  </si>
  <si>
    <t>10.1093/ije/dyq064</t>
  </si>
  <si>
    <t>SCOPUS_ID:78149256884</t>
  </si>
  <si>
    <t>Iniguez, SD et al. (2009)</t>
  </si>
  <si>
    <t>Iniguez SD, Warren BL, Parise EM, Alcantara LF, Schuh B, Maffeo ML, Manojlovic Z, Bolanos-Guzman CA. Nicotine exposure  during  adolescence  induces  a  depression- like  state  in  adulthood.  Neuropsychopharmacology 2009;34(6):1609–24.</t>
  </si>
  <si>
    <t>Ino, T (2010)</t>
  </si>
  <si>
    <t>Ino  T.  Maternal  smoking  during   pregnancy  and  off- spring obesity: meta-analysis. Pediatrics International 2010;52(1):94–9.</t>
  </si>
  <si>
    <t>International Agency for Research on Cancer. Acrolein (1995)</t>
  </si>
  <si>
    <t>International Agency for Research on Cancer. Acrolein. IARC Monographs on the Evaluation of Carcinogenic Risks to Humans 1995;63:337–72.</t>
  </si>
  <si>
    <t>WHO‐IARC Monographs on the evaluation of the carcinogenic risk of chemicals to humans. Vol. 19: Some Monomers, Plastics and Synthetic Elastomers, and Acrolein. 513 Seiten. International Agency for Research on Cancer, Lyon 1979. Preis: 60,— sfrs; 35,00 US $</t>
  </si>
  <si>
    <t>Fritz W.</t>
  </si>
  <si>
    <t>Food / Nahrung</t>
  </si>
  <si>
    <t>10.1002/food.19800240327</t>
  </si>
  <si>
    <t>SCOPUS_ID:84982560875</t>
  </si>
  <si>
    <t>International Agency for Research on Cancer (2000)</t>
  </si>
  <si>
    <t>International Agency for Research on Cancer. IARC Monographs on the Evaluation of Carcinogenic Risks to Humans, Volume 77: Some Industrial Chemicals. Lyon (France): World Health Organization and International Agency for Research on Cancer,  2000.</t>
  </si>
  <si>
    <t>Critical review of the effects of glyphosate exposure to the environment and humans through the food supply chain</t>
  </si>
  <si>
    <t>Torretta V.</t>
  </si>
  <si>
    <t>Sustainability (Switzerland)</t>
  </si>
  <si>
    <t>10.3390/su10040950</t>
  </si>
  <si>
    <t>SCOPUS_ID:85044382523</t>
  </si>
  <si>
    <t>International Agency for Research on Cancer (2009)</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</si>
  <si>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</si>
  <si>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(2004)</t>
  </si>
  <si>
    <t>International Agency for Research on Cancer. IARC Monographs   on   the   Evaluation   of   Carcinogenic Risks to Humans: Tobacco Smoke and Involuntary Smoking.  Vol. 83. Lyon (France): International Agency for Research on Cancer, 2004.</t>
  </si>
  <si>
    <t>Isensee, B et al. (2003)</t>
  </si>
  <si>
    <t>Isensee  B, Wittchen  HU, Stein  MB, Hofler M, Lieb R. Smoking increases the risk of panic: findings from a prospective community study. Archives of General Psychiatry 2003;60(7):692–700.</t>
  </si>
  <si>
    <t>Smoking increases the risk of panic: Findings from a prospective community study</t>
  </si>
  <si>
    <t>Isensee B.</t>
  </si>
  <si>
    <t>Archives of General Psychiatry</t>
  </si>
  <si>
    <t>10.1001/archpsyc.60.7.692</t>
  </si>
  <si>
    <t>SCOPUS_ID:0038354639</t>
  </si>
  <si>
    <t>Jacob, P et al. (1999)</t>
  </si>
  <si>
    <t>Jacob P 3rd, Yu L, Shulgin AT, Benowitz NL. Minor tobacco alkaloids as biomarkers for tobacco use: comparison of users of cigarettes, smokeless tobacco, cigars, and pipes. American Journal of Public Health 1999;89(5):731–6.</t>
  </si>
  <si>
    <t>Jacobsen, LK et al. (2005)</t>
  </si>
  <si>
    <t>Jacobsen LK, Krystal JH, Mencl WE, Westerveld M, Frost SJ, Pugh KR. Effects of smoking and smoking absti- nence on cognition in adolescent tobacco smokers. Biological Psychiatry 2005;57(1):56–66.</t>
  </si>
  <si>
    <t>Jacobsen, LK et al. (2007b)</t>
  </si>
  <si>
    <t>Jacobsen LK, Slotkin TA, Mencl WE, Frost SJ, Pugh KR. Gender-specific effects of prenatal and adolescent expo- sure to tobacco smoke on auditory and visual attention. Neuropsychopharmacology 2007b;32(12):2453–64.</t>
  </si>
  <si>
    <t>Jacobsen, LK et al. (2006)</t>
  </si>
  <si>
    <t>Jacobsen LK, Slotkin TA, Westerveld M, Mencl WE, Pugh KR. Visuospatial memory deficits emerging during nico- tine withdrawal in adolescents with prenatal exposure to active maternal  smoking  Neuropsychopharmacology 2006;31(7):1550–61.</t>
  </si>
  <si>
    <t>Jamal, M et al. (2011)</t>
  </si>
  <si>
    <t>Jamal M, Does AJ, Penninx BW, Cuijpers P. Age at smoking onset  and the  onset  of depression and anxiety disor- ders. Nicotine &amp; Tobacco Research 2011;13(9):809–19.</t>
  </si>
  <si>
    <t>Age at smoking onset and the onset of depression and anxiety disorders</t>
  </si>
  <si>
    <t>Jamal M.</t>
  </si>
  <si>
    <t>10.1093/ntr/ntr077</t>
  </si>
  <si>
    <t>SCOPUS_ID:80052783028</t>
  </si>
  <si>
    <t>Jasinska, AJ et al. (2014)</t>
  </si>
  <si>
    <t>Jasinska AJ, Zorick T, Brody AL, Stein  EA. Dual role of nicotine  in addiction and cognition: a review of neu- roimaging   studies  in  humans.   Neuropharmacology 2014;84:111–22.</t>
  </si>
  <si>
    <t>Jayaprakasha, GK and Rao, LJ (2011)</t>
  </si>
  <si>
    <t>Jayaprakasha GK, Rao LJ. Chemistry, biogenesis, and biological activities of Cinnamomum  zeylanicum. Critical  Reviews   in   Food  Science   and   Nutrition 2011;51(6):547–62.</t>
  </si>
  <si>
    <t>John, U et al. (2004)</t>
  </si>
  <si>
    <t>John  U, Meyer C, Rumpf HJ, Hapke U. Self-efficacy to refrain   from  smoking   predicted  by  major   depres- sion  and  nicotine  dependence.  Addictive  Behaviors 2004;29(5):857–66.</t>
  </si>
  <si>
    <t>Kable, JA et al. (2009)</t>
  </si>
  <si>
    <t>Kable JA, Coles CD, Lynch ME, Carroll J. The impact of maternal smoking on fast auditory brainstem responses. Neurotoxicology and Teratology 2009;31(4):216–24.</t>
  </si>
  <si>
    <t>Kandel, DB and Kandel, ER (2015)</t>
  </si>
  <si>
    <t>Kandel D, Kandel E. The Gateway Hypothesis of substance abuse: developmental, biological and societal perspec- tives. Acta Paediatrica 2015;104(2):130–7.</t>
  </si>
  <si>
    <t>Kandel, DB et al. (2007)</t>
  </si>
  <si>
    <t>Kandel DB, Hu  MC, Griesler  PC, Schaffran  C. On the development of nicotine dependence in adolescence. Drug and Alcohol Dependence 2007;91(1):26–39.</t>
  </si>
  <si>
    <t>Kandel, DB and Udry, JR (1999)</t>
  </si>
  <si>
    <t>Kandel   DB,  Udry  JR.  Prenatal   effects  of  maternal smoking on daughters’ smoking: nicotine or testos- terone  exposure? American Journal of Public Health 1999;89(9):1377–83.</t>
  </si>
  <si>
    <t>Kandel, DB et al. (1994)</t>
  </si>
  <si>
    <t>Kandel DB, Wu P, Davies M. Maternal smoking during preg- nancy and smoking by adolescent daughters. American Journal of Public Health 1994;84(9):1407–13.</t>
  </si>
  <si>
    <t>King, BA et al. (2014)</t>
  </si>
  <si>
    <t>King BA, Tynan MA, Dube SR, Arrazola R. Flavored-little- cigar  and  flavored-cigarette  use  among  U.S. middle and high school students.  Journal of Adolescent Health 2014;54(1):40–6.</t>
  </si>
  <si>
    <t>Kisilevsky, BS et al. (2014)</t>
  </si>
  <si>
    <t>Kisilevsky  BS,  Chambers   B,  Parker   KC,  Davies  GA Auditory processing  in growth-restricted  fetuses and newborns and later language development. Clinical Psychological Science 2014;2(4):495–513.</t>
  </si>
  <si>
    <t>Kisilevsky, BS and Davies, GA (2007)</t>
  </si>
  <si>
    <t>Kisilevsky BS, Davies GA. Auditory processing deficits in growth restricted fetuses affect later language develop- ment. Medical Hypotheses 2007;68(3):620–8.</t>
  </si>
  <si>
    <t>Kleykamp, BA et al. (2008)</t>
  </si>
  <si>
    <t>Kleykamp BA, Jennings JM, Sams C, Weaver MF, Eissenberg T. The influence of transdermal nicotine on tobacco/nic- otine abstinence and the effects of a concurrently admin- istered cigarette in women and men. Experimental  and Clinical Psychopharmacology 2008;16(2):99–112.</t>
  </si>
  <si>
    <t>Kristjansson, AL et al. (2015)</t>
  </si>
  <si>
    <t>Kristjansson  AL, Mann  MJ, Sigfusdottir  ID. Licit  and illicit substance use by adolescent e-cigarette users compared with conventional cigarette smokers, dual users,  and  non  users.  Journal  of Adolescent  Health 2015;57(5):562–4.</t>
  </si>
  <si>
    <t>Prevalence of substance use among middle school–aged e-cigarette users compared with cigarette smokers, nonusers, and dual users: Implications for primary prevention</t>
  </si>
  <si>
    <t>Kristjansson A.</t>
  </si>
  <si>
    <t>Substance Abuse</t>
  </si>
  <si>
    <t>10.1080/08897077.2017.1343218</t>
  </si>
  <si>
    <t>SCOPUS_ID:85023195892</t>
  </si>
  <si>
    <t>Kristjansson, EA et al. (1989)</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</si>
  <si>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</si>
  <si>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Krous, H (2014)</t>
  </si>
  <si>
    <t>Krous  H. Sudden  Infant  Death  Syndrome  (SIDS), Sudden UnexpectedDeathinInfancy(SUDI),andSuddenUnexplained Death in Childhood (SUDC). In: Collins KA, Byard RW, edi- tors. Forensic Pathology of Infancy and Childhood. 1st ed. New York: Springer-Verlag, 2014:193–206.</t>
  </si>
  <si>
    <t>Kuja-Halkola, R et al. (2014)</t>
  </si>
  <si>
    <t>Kuja-Halkola R, D’Onofrio BM, Larsson H, Lichtenstein P. Maternal smoking during pregnancy and adverse out- comes in offspring: genetic and environmental sources of covariance. Behavior Genetics 2014;44(5):456–67.</t>
  </si>
  <si>
    <t>La Merrill, MA et al. (2015)</t>
  </si>
  <si>
    <t>La Merrill MA, Cirillo PM, Krigbaum NY, Cohn BA. The impact  of prenatal  parental  tobacco smoking on risk of diabetes mellitus  in  middle-aged women. Journal of  Developmental   Origins  of  Health   and  Disease 2015;6(3):242–9.</t>
  </si>
  <si>
    <t>Lacy, RT et al. (2012)</t>
  </si>
  <si>
    <t>Lacy RT, Hord LL, Morgan AJ, Harrod SB. Intravenous ges- tational nicotine exposure results in increased motiva- tion for sucrose reward in adult rat offspring. Drug and Alcohol Dependence 2012;124(3):299–306.</t>
  </si>
  <si>
    <t>Lacy, RT et al. (2014)</t>
  </si>
  <si>
    <t>Lacy RT, Morgan  AJ, Harrod  SB. IV prenatal  nicotine exposure  increases  the  reinforcing  efficacy of meth- amphetamine  in adult rat offspring. Drug and Alcohol Dependence 2014;141:92–8.</t>
  </si>
  <si>
    <t>Ameliorative effects of spirulina platensis against lead-induced nephrotoxicity in newborn rats: Modulation of oxidative stress and histopathological changes</t>
  </si>
  <si>
    <t>Gargouri M.</t>
  </si>
  <si>
    <t>EXCLI Journal</t>
  </si>
  <si>
    <t>10.17179/excli2017-1016</t>
  </si>
  <si>
    <t>SCOPUS_ID:85046137456</t>
  </si>
  <si>
    <t>Lai, S et al. (2000)</t>
  </si>
  <si>
    <t>Lai S, Lai H, Page JB, McCoy CB. The association between cigarette smoking and drug abuse in the United States. Journal of Addictive Diseases 2000;19(4):11–24.</t>
  </si>
  <si>
    <t>Langley, K et al. (2005)</t>
  </si>
  <si>
    <t>Langley K, Rice F, van den Bree MB, Thapar A. Maternal smoking  during  pregnancy as an environmental  risk factor for attention deficit hyperactivity disorder behaviour. A review. Minerva Pediatrica 2005;57(6):359–71.</t>
  </si>
  <si>
    <t>Maternal smoking during pregnancy as an environmental risk factor for attention deficit hyperactivity disorder behaviour: A review</t>
  </si>
  <si>
    <t>Langley K.</t>
  </si>
  <si>
    <t>Minerva Pediatrica</t>
  </si>
  <si>
    <t>SCOPUS_ID:33746489769</t>
  </si>
  <si>
    <t>Latimer, K et al. (2012)</t>
  </si>
  <si>
    <t>Latimer K, Wilson P, Kemp J, Thompson L, Sim F, Gillberg C, Puckering C, Minnis H. Disruptive behaviour disor- ders: a systematic review of environmental  antenatal and early years risk factors. Child: Care, Health  and Development 2012;38(5):611–28.</t>
  </si>
  <si>
    <t>Lau, D and Baldus, S (2006)</t>
  </si>
  <si>
    <t>Lau D, Baldus S. Myeloperoxidase and its contributory role in inflammatory vascular disease. Pharmacology and Therapeutics 2006;111(1):16–26.</t>
  </si>
  <si>
    <t>Myeloperoxidase and its contributory role in inflammatory vascular disease</t>
  </si>
  <si>
    <t>Lau D.</t>
  </si>
  <si>
    <t>Pharmacology and Therapeutics</t>
  </si>
  <si>
    <t>10.1016/j.pharmthera.2005.06.023</t>
  </si>
  <si>
    <t>SCOPUS_ID:33646757884</t>
  </si>
  <si>
    <t>Laugesen, M (2015)</t>
  </si>
  <si>
    <t>Laugesen M. Nicotine and toxicant yield ratings  of elec- tronic  cigarette brands in New Zealand. New Zealand Medical Journal 2015;128(1411):77–82.</t>
  </si>
  <si>
    <t>Lee, S et al. (2011)</t>
  </si>
  <si>
    <t>Lee S, Kimm  H, Yun  JE, Jee SH. Public  health  chal- lenges  of electronic  cigarettes  in  South  Korea. Journal  of  Preventive  Medicine  and  Public  Health 2011;44(6):235–41.</t>
  </si>
  <si>
    <t>Lee, SC et al. (2014)</t>
  </si>
  <si>
    <t>Lee SC, Stokkeland  KL, Cole JB, Bangh SA. Electronic cigarettes: A safe way to light up? Clinical Toxicology 2014;52:777.</t>
  </si>
  <si>
    <t>Leech, SL et al. (1999)</t>
  </si>
  <si>
    <t>Leech  SL,  Richardson   GA, Goldschmidt   L,  Day  NL. Prenatal   substance   exposure:  effects  on   attention and impulsivity  of 6-year-olds. Neurotoxicology  and Teratology 1999;21(2):109–18.</t>
  </si>
  <si>
    <t>Lejuez, CW et al. (2005)</t>
  </si>
  <si>
    <t>Lejuez  CW, Aklin  W,  Bornovalova  M,  Moolchan  ET. Differences  in  risk-taking   propensity  across  inner- city adolescent ever- and never-smokers. Nicotine &amp; Tobacco Research 2005;7(1):71–9.</t>
  </si>
  <si>
    <t>Lenroot, RK and Giedd, JN (2006)</t>
  </si>
  <si>
    <t>Lenroot  RK, Giedd JN. Brain  development  in  children and adolescents: insights from anatomical magnetic resonance imaging. Neuroscience and Biobehavioral Reviews 2006;30(6):718–29.</t>
  </si>
  <si>
    <t>Leslie, FM (2013)</t>
  </si>
  <si>
    <t>Leslie FM. Multigenerational epigenetic effects of nicotine on lung function. BMC Medicine 2013;11:27.</t>
  </si>
  <si>
    <t>Leventhal, AM and Zvolensky, MJ (2015)</t>
  </si>
  <si>
    <t>Leventhal AM, Zvolensky MJ. Anxiety, depression, and cig- arette smoking: a transdiagnostic  vulnerability frame- work to understanding  emotion-smoking comorbidity. Psychological Bulletin 2015;141(1):176–212.</t>
  </si>
  <si>
    <t>Levin, ED et al. (2006)</t>
  </si>
  <si>
    <t>Levin ED, Lawrence S, Petro A, Horton K, Seidler FJ, Slotkin TA. Increased nicotine self-administration fol- lowing prenatal exposure in female rats. Pharmacology, Biochemistry  and Behavior 2006;85(3):669–74.</t>
  </si>
  <si>
    <t>Levin, ED et al. (2003)</t>
  </si>
  <si>
    <t>Levin ED, Rezvani AH, Montoya D, Rose JE, Swartzwelder HS. Adolescent-onset     nicotine      self-administra- tion  modeled  in  female  rats.  Psychopharmacology 2003;169(2):141–9.</t>
  </si>
  <si>
    <t>Levin, ED and Slotkin, TA (1998)</t>
  </si>
  <si>
    <t>Levin ED, Slotkin TA. Developmental neurotoxicity of nicotine. In: Slikker W, Chang LW, editors. Handbook of Developmental Neurotoxicity.  New York: Academic Press, 1998:587–616.</t>
  </si>
  <si>
    <t>Lewinsohn, PM et al. (1999)</t>
  </si>
  <si>
    <t>Lewinsohn PM, Rohde P, Brown RA. Level of current  and past  adolescent  cigarette  smoking  as  predictors   of future substance use disorders in young adulthood. Addiction 1999;94(6):913–21.</t>
  </si>
  <si>
    <t>Level of current and past adolescent cigarette smoking as predictors of future substance use disorders in young adulthood</t>
  </si>
  <si>
    <t>Lewinsohn P.</t>
  </si>
  <si>
    <t>SCOPUS_ID:0033059147</t>
  </si>
  <si>
    <t>Liang, K et al. (2006)</t>
  </si>
  <si>
    <t>Liang K, Poytress BS, Chen Y, Leslie FM, Weinberger NM, Metherate R. Neonatal nicotine exposure impairs nico- tinic enhancement of central auditory processing and auditory learning in adult rats. European Journal of Neuroscience 2006;24(3):857–66.</t>
  </si>
  <si>
    <t>Lim, HH and Shin, HS (2013)</t>
  </si>
  <si>
    <t>Lim HH, Shin HS. Measurement of aldehydes in replace- ment liquids of electronic cigarettes by headspace gas chromatography-mass  spectrometry. Bulletin of the Korean Chemical Society 2013;34(9):2691–6.</t>
  </si>
  <si>
    <t>Lindsay, GB and Rainey, J (1997)</t>
  </si>
  <si>
    <t>Lindsay GB, Rainey J. Psychosocial and  pharmacologic explanations of nicotine’s “gateway drug” function. Journal of School Health 1997;67(4):123–6.</t>
  </si>
  <si>
    <t>Linnet, KM et al. (2003)</t>
  </si>
  <si>
    <t>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t>
  </si>
  <si>
    <t>Maternal lifestyle factors in pregnancy risk of attention deficit hyperactivity disorder and associated behaviors: Review of the current evidence</t>
  </si>
  <si>
    <t>Linnet K.</t>
  </si>
  <si>
    <t>10.1176/appi.ajp.160.6.1028</t>
  </si>
  <si>
    <t>SCOPUS_ID:0038488304</t>
  </si>
  <si>
    <t>Lotfipour, S et al. (2009)</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</si>
  <si>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</si>
  <si>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Luck, W et al. (1985)</t>
  </si>
  <si>
    <t>Luck W, Nau H, Hansen R, Steldinger R. Extent of nico- tine and cotinine transfer to the human fetus, placenta and amniotic fluid of smoking mothers. Developmental Pharmacology and Therapeutics 1985;8(6):384–95.</t>
  </si>
  <si>
    <t>Lydon, DM et al. (2014)</t>
  </si>
  <si>
    <t>Lydon DM, Wilson SJ, Child A, Geier CF. Adolescent brain maturation and smoking: what we know and where we’re headed. Neuroscience and Biobehavioral Reviews 2014;45:323–42.</t>
  </si>
  <si>
    <t>Mao, J et al. (2012)</t>
  </si>
  <si>
    <t>Mao J, Liu J, Pang X, Li M, Song J, Han C, Wu D, Wang S. Nicotine induces the expression of C-reactive protein via MAPK-dependent signal pathway in U937 macro- phages. Molecules and Cells 2012;34(5):457–61.</t>
  </si>
  <si>
    <t>Mark, KS et al. (2015)</t>
  </si>
  <si>
    <t>Mark KS, Farquhar   B, Chisolm  MS, Coleman-Cowger VH, Terplan  M. Knowledge, attitudes,   and  practice of electronic  cigarette  use  among  pregnant  women. Journal of Addiction Medicine 2015;9(4):266–72.</t>
  </si>
  <si>
    <t>Knowledge, attitudes, and practice of electronic cigarette use among pregnant women</t>
  </si>
  <si>
    <t>Mark K.</t>
  </si>
  <si>
    <t>Journal of Addiction Medicine</t>
  </si>
  <si>
    <t>10.1097/ADM.0000000000000128</t>
  </si>
  <si>
    <t>SCOPUS_ID:84942905849</t>
  </si>
  <si>
    <t>Marsot, A and Simon, N (2016)</t>
  </si>
  <si>
    <t>Marsot A,  Simon  N. Nicotine  and  cotinine  levels with electronic cigarette a review. International  Journal of Toxicology 2016;35(2):179–85.</t>
  </si>
  <si>
    <t>Nicotine and Cotinine Levels with Electronic Cigarette</t>
  </si>
  <si>
    <t>Marsot A.</t>
  </si>
  <si>
    <t>International Journal of Toxicology</t>
  </si>
  <si>
    <t>10.1177/1091581815618935</t>
  </si>
  <si>
    <t>SCOPUS_ID:84962497124</t>
  </si>
  <si>
    <t>Massey, SH et al. (2016)</t>
  </si>
  <si>
    <t>Massey SH,  Reiss D,  Neiderhiser  JM, Leve LD, Shaw DS, Ganiban  JM. Maternal  personality  traits  associ- ated with patterns  of prenatal  smoking and exposure: implications for etiologic and prevention research. Neurotoxicology and Teratology 2016;53:48–54.</t>
  </si>
  <si>
    <t>Matt, GE et al. (2011)</t>
  </si>
  <si>
    <t>Matt GE, Quintana PJ, Destaillats H, Gundel LA, Sleiman M, Singer  BC, Jacob  P,  Benowitz  N,  Winickoff JP, Rehan V, et al. Thirdhand tobacco smoke: emerging evidence and  arguments  for a multidisciplinary research  agenda. Environmental  Health  Perspectives 2011;119(9):1218–26.</t>
  </si>
  <si>
    <t>Thirdhand tobacco smoke: Emerging evidence and arguments for a multidisciplinary research agenda</t>
  </si>
  <si>
    <t>Matt G.</t>
  </si>
  <si>
    <t>10.1289/ehp.1103500</t>
  </si>
  <si>
    <t>SCOPUS_ID:80052334147</t>
  </si>
  <si>
    <t>McCartney, JS et al. (1994)</t>
  </si>
  <si>
    <t>McCartney JS, Fried PA, Watkinson B. Central auditory processing  in school-age children  prenatally  exposed to  cigarette  smoke. Neurotoxicology  and  Teratology 1994;16(3):269–76.</t>
  </si>
  <si>
    <t>McCrory, C and Layte, R (2012)</t>
  </si>
  <si>
    <t>McCrory C, Layte R. Prenatal  exposure to maternal smoking and childhood behavioural problems: a quasi- experimental approach. Journal of Abnormal Child Psychology 2012;40(8):1277–88.</t>
  </si>
  <si>
    <t>McNair, LF and Kohlmeier, KA (2015)</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</si>
  <si>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</si>
  <si>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et al. (2007)</t>
  </si>
  <si>
    <t>McQuown SC, Belluzzi JD, Leslie FM. Low dose nicotine treatment during early adolescence increases subse- quent cocaine reward. Neurotoxicology and Teratology 2007;29(1):66–73.</t>
  </si>
  <si>
    <t>Mills, KL and Tamnes, CK (2014)</t>
  </si>
  <si>
    <t>Mills KL, Tamnes  CK. Methods and  considerations  for longitudinal  structural brain  imaging analysis across development.  Developmental  Cognitive Neuroscience 2014;9:172–90.</t>
  </si>
  <si>
    <t>Current methods and limitations for longitudinal fMRI analysis across development</t>
  </si>
  <si>
    <t>Madhyastha T.</t>
  </si>
  <si>
    <t>Developmental Cognitive Neuroscience</t>
  </si>
  <si>
    <t>10.1016/j.dcn.2017.11.006</t>
  </si>
  <si>
    <t>SCOPUS_ID:85035219587</t>
  </si>
  <si>
    <t>Morgan, AJ et al. (2013)</t>
  </si>
  <si>
    <t>Morgan AJ, Harrod  SB, Lacy RT, Stanley EM, Fadel JR.Intravenous prenatal nicotine exposure increases orexin expression in the lateral hypothalamus and orexin inner- vation of the ventral tegmental area in adult male rats. Drug and Alcohol Dependence 2013;132(3):562–70.</t>
  </si>
  <si>
    <t>Morris, CD et al. (2011)</t>
  </si>
  <si>
    <t>Morris CD, May MG, Devine K, Smith  S, DeHay T, Mahalik J. Multiple perspectives on tobacco use among youth with mental health disorders and addictions. American  Journal  of  Health  Promotion   2011;25(5 Suppl):S31–S37.</t>
  </si>
  <si>
    <t>Multiple perspectives on tobacco use among youth with mental health disorders and addictions</t>
  </si>
  <si>
    <t>Morris C.</t>
  </si>
  <si>
    <t>American Journal of Health Promotion</t>
  </si>
  <si>
    <t>10.4278/ajhp.100610-QUAL-179</t>
  </si>
  <si>
    <t>SCOPUS_ID:79960957127</t>
  </si>
  <si>
    <t>Moylan, S et al. (2012)</t>
  </si>
  <si>
    <t>Moylan S, Jacka FN, Pasco JA, Berk M. Cigarette smoking, nicotine dependence and anxiety disorders: a sys- tematic review of population-based, epidemiological studies. BMC Medicine 2012;10:123.</t>
  </si>
  <si>
    <t>Muller, KU et al. (2013)</t>
  </si>
  <si>
    <t>Muller KU, Mennigen E, Ripke S, Banaschewski T, Barker GJ, Buchel C, Conrod P, Fauth-Buhler  M, Flor H, Garavan H, et al. Altered reward processing in ado- lescents with prenatal exposure to maternal cigarette smoking. JAMA Psychiatry 2013;70(8):847–56.</t>
  </si>
  <si>
    <t>Munafo, MR and Araya, R (2010)</t>
  </si>
  <si>
    <t>Munafo MR, Araya R. Cigarette smoking and depression: a question of causation. British Journal of Psychiatry 2010;196(6):425–6.</t>
  </si>
  <si>
    <t>Munafo, MR et al. (2006)</t>
  </si>
  <si>
    <t>Munafo MR, Wileyto EP, Murphy MF, Collins BN. Maternal smoking during late pregnancy and offspring smoking behaviour. Addictive Behaviors 2006;31(9):1670–82.</t>
  </si>
  <si>
    <t>Munakata, M (2012)</t>
  </si>
  <si>
    <t>Munakata M. Exhaled nitric  oxide (FeNO) as a non- invasive marker  of airway inflammation.  Allergology International  2012;61(3):365–72.</t>
  </si>
  <si>
    <t>Muneoka, K et al. (1992)</t>
  </si>
  <si>
    <t>Muneoka K, Nakatsu  T, Fuji  J, Ogawa T, Takigawa M. Prenatal administration  of nicotine results in dopami- nergic  alterations  in the  neocortex.  Neurotoxicology and Teratology 1999;21(5):603–9.</t>
  </si>
  <si>
    <t>Musso, F et al. (2007)</t>
  </si>
  <si>
    <t>Musso F, Bettermann  F, Vucurevic  G, Stoeter  P, Konrad A, Winterer G. Smoking impacts on prefrontal  atten- tional network function in young adult brains. Psychopharmacology  2007;191(1):159–69.</t>
  </si>
  <si>
    <t>Mychasiuk, R et al. (2013)</t>
  </si>
  <si>
    <t>Mychasiuk R, Muhammad A, Gibb R, Kolb B. Long-term alterations  to dendritic morphology and spine density associated with prenatal exposure to nicotine. Brain Research 2013;1499:53–60.</t>
  </si>
  <si>
    <t>Environmental enrichment alters structural plasticity of the adolescent brain but does not remediate the effects of prenatal nicotine exposure</t>
  </si>
  <si>
    <t>Mychasiuk R.</t>
  </si>
  <si>
    <t>Synapse</t>
  </si>
  <si>
    <t>10.1002/syn.21737</t>
  </si>
  <si>
    <t>SCOPUS_ID:84900010855</t>
  </si>
  <si>
    <t>Natarajan, R et al. (2011)</t>
  </si>
  <si>
    <t>Natarajan    R,   Wright    JW,   Harding    JW.   Nicotine- induced  conditioned  place  preference  in  adolescent rats.   Pharmacology,    Biochemistry    and   Behavior 2011;99(3):519–23.</t>
  </si>
  <si>
    <t>Natividad, LA et al. (2013)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</si>
  <si>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</si>
  <si>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et al. (1988)</t>
  </si>
  <si>
    <t>Navarro HA, Seidler FJ, Whitmore WL, Slotkin TA. Prenatal exposure  to  nicotine  via maternal  infusions:  effects on  development  of catecholamine  systems.  Journal of   Pharmacology   and   Experimental    Therapeutics 1988;244(3):940–4.</t>
  </si>
  <si>
    <t>Nelson, EE et al. (2005)</t>
  </si>
  <si>
    <t>Nelson EE, Leibenluft E, McClure EB, Pine DS. The social re-orientation of adolescence: a neuroscience  perspec- tive on the process and its relation to psychopathology. Psychological Medicine 2005;35(2):163–74.</t>
  </si>
  <si>
    <t>Newman, MB et al. (1999)</t>
  </si>
  <si>
    <t>Newman MB, Shytle RD, Sanberg PR. Locomotor behav- ioral effects of prenatal  and postnatal  nicotine  expo- sure   in   rat   offspring.  Behavioural   Pharmacology 1999;10(6–7):699–706.</t>
  </si>
  <si>
    <t>Nomura, Y et al. (2011)</t>
  </si>
  <si>
    <t>Nomura Y, Gilman SE, Buka SL. Maternal smoking during pregnancy  and  risk  of alcohol  use  disorders  among adult  offspring.  Journal  of  Studies  on  Alcohol  and Drugs 2011;72(2):199–209.</t>
  </si>
  <si>
    <t>Interdisciplinary-driven hypotheses on spatial associations of mixtures of industrial air pollutants with adverse birth outcomes</t>
  </si>
  <si>
    <t>Serrano-Lomelin J.</t>
  </si>
  <si>
    <t>10.1016/j.envint.2019.104972</t>
  </si>
  <si>
    <t>SCOPUS_ID:85068530780</t>
  </si>
  <si>
    <t>Nostro, A et al. (2012)</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</si>
  <si>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</si>
  <si>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et al. (2013)</t>
  </si>
  <si>
    <t>O’Brien TC, Mustanski BS, Skol A, Cook EH Jr, Wakschlag LS. Do dopamine gene variants and prenatal smoking interactively predict youth externalizing behavior? Neurotoxicology and Teratology 2013;40:67–73.</t>
  </si>
  <si>
    <t>Do dopamine gene variants and prenatal smoking interactively predict youth externalizing behavior?</t>
  </si>
  <si>
    <t>O'Brien T.</t>
  </si>
  <si>
    <t>Neurotoxicology and Teratology</t>
  </si>
  <si>
    <t>10.1016/j.ntt.2013.09.002</t>
  </si>
  <si>
    <t>SCOPUS_ID:84887218310</t>
  </si>
  <si>
    <t>O’Loughlin, J et al. (2003)</t>
  </si>
  <si>
    <t>O’Loughlin J, DiFranza J, Tyndale RF, Meshefedjian G, McMillan-Davey E,  Clarke  PB, Hanley  J,  Paradis  G. Nicotine-dependence symptoms are associated with smoking frequency in adolescents. American Journal of Preventive Medicine 2003;25(3):219–25.</t>
  </si>
  <si>
    <t>O’Loughlin, J et al. (2015)</t>
  </si>
  <si>
    <t>O’Loughlin J, Dugas EN, Brunet J, DiFranza J, Engert JC, Gervais A, Gray-Donald K, Karp I, Low NC, Sabiston C, et al. Cohort profile: the Nicotine Dependence in Teens (NDIT) study. International  Journal of Epidemiology 2015;44(5):1537–46.</t>
  </si>
  <si>
    <t>Oh, JA and Shin, HS (2015)</t>
  </si>
  <si>
    <t>Oh JA, Shin HS. Identification and quantification  of sev- eral contaminated  compounds in replacement  liquids of electronic  cigarettes  by gas chromatography-mass spectrometry.   Journal  of  Chromatographic   Science 2015;53(6):841–8.</t>
  </si>
  <si>
    <t>Oken, E et al. (2008)</t>
  </si>
  <si>
    <t>Oken  E,  Levitan  EB, Gillman  MW. Maternal  smoking during pregnancy and child overweight: systematic review and meta-analysis. International  Journal of Obesity 2008;32(2):201–10.</t>
  </si>
  <si>
    <t>Poon, K and Leibowitz, SF (2016)</t>
  </si>
  <si>
    <t>Poon  K, Leibowitz SF.  Consumption   of substances  of abuse during pregnancy increases consumption  in off- spring: possible underlying mechanisms.  Frontiers in Nutrition 2016;3:11.</t>
  </si>
  <si>
    <t>Porath, AJ and Fried, PA (2005)</t>
  </si>
  <si>
    <t>Porath  AJ, Fried  PA.  Effects of prenatal  cigarette  and marijuana exposure on drug use among offspring. Neurotoxicology and Teratology 2005;27(2):267–77.</t>
  </si>
  <si>
    <t>Protano, C and Vitali, M (2011)</t>
  </si>
  <si>
    <t>Protano   C,  Vitali   M.  The  new  danger   of  thirdhand smoke: why passive smoking does not stop at sec- ondhand  smoke. Environmental  Health  Perspectives 2011;119(10):A422.</t>
  </si>
  <si>
    <t>Quaranta, L et al. (2002)</t>
  </si>
  <si>
    <t>Quaranta L, Sabatelli M, Madia F, Lippi G, Conte A, Gazzetta F, Tonali P. Expanding the nosology of hypermelinating neuropathies:  description of two new entities. Journal of the Peripheral Nervous System  2002;7(1):82–3.</t>
  </si>
  <si>
    <t>Richardson, HL et al. (2009)</t>
  </si>
  <si>
    <t>Richardson HL, Walker AM, Horne RS. Maternal smoking impairs  arousal  patterns   in  sleeping  infants.  Sleep 2009;32(4):515–21.</t>
  </si>
  <si>
    <t>Maternal smoking impairs arousal patterns in sleeping infants</t>
  </si>
  <si>
    <t>Richardson H.</t>
  </si>
  <si>
    <t>Sleep</t>
  </si>
  <si>
    <t>10.1093/sleep/32.4.515</t>
  </si>
  <si>
    <t>SCOPUS_ID:65249157040</t>
  </si>
  <si>
    <t>Richardson, SA and Tizabi, Y (1994)</t>
  </si>
  <si>
    <t>Richardson  SA, Tizabi Y.  Hyperactivity in  the  offspring of nicotine-treated rats: role of the mesolimbic and nigrostriatal dopaminergic pathways. Pharmacology, Biochemistry  and Behavior 1994;47(2):331–7.</t>
  </si>
  <si>
    <t>Roberts, SM et al. (2015)</t>
  </si>
  <si>
    <t>Roberts SM, James RC, Williams PL, editors. Principles of Toxicology:     Environmental      and     Industrial Applications. 3rd ed. Hoboken (NJ): Wiley, 2015.</t>
  </si>
  <si>
    <t>Robertson, OH et al. (1947)</t>
  </si>
  <si>
    <t>Robertson  OH, Loosli CG, et  al. Tests for the  chronic toxicity of propylene glycol and triethylene  glycol on monkeys and rats by vapor inhalation and oral admin- istration.  Journal of Pharmacology and Experimental Therapeutics 1947;91(1):52–76.</t>
  </si>
  <si>
    <t>Rose, JE et al. (2010c)</t>
  </si>
  <si>
    <t>Rose JS, Dierker LC, Donny E. Nicotine dependence symp- toms  among  recent  onset  adolescent  smokers.  Drug and Alcohol Dependence 2010;106(2-3):126–32.</t>
  </si>
  <si>
    <t>Rothman, KJ et al. (2008)</t>
  </si>
  <si>
    <t>Rothman KJ, Greenland S, Lash TL. Modern Epidemiology. 3rd ed. Philadelphia: Wolters Kluwer Health/Lippincott Williams &amp; Wilkins, 2008.</t>
  </si>
  <si>
    <t>Rubinstein, ML et al. (2011)</t>
  </si>
  <si>
    <t>Rubinstein  ML, Luks TL, Moscicki AB, Dryden W, Rait MA, Simpson GV. Smoking-related cue-induced brain activation in adolescent light smokers. Journal of Adolescent Health 2011;48(1):7–12.</t>
  </si>
  <si>
    <t>Ruprecht, AA et al. (2014)</t>
  </si>
  <si>
    <t>Ruprecht AA, De Marco C, Pozzi P, Munarini E, Mazza R, Angellotti G, Turla F, Boffi R. Comparison between par- ticulate matter and ultrafine particle emission by elec- tronic and normal cigarettes in real-life conditions. Tumori 2014;100(1):e24–e27.</t>
  </si>
  <si>
    <t>Rydell, M et al. (2012)</t>
  </si>
  <si>
    <t>Rydell M, Cnattingius S, Granath F, Magnusson C, Galanti MR. Prenatal exposure to tobacco and future nicotine dependence: population-based cohort study. British Journal of Psychiatry 2012;200(3):202–9.</t>
  </si>
  <si>
    <t>Rydell, M et al. (2014)</t>
  </si>
  <si>
    <t>Rydell  M,  Granath   F,  Cnattingius   S,  Magnusson  C, Galanti MR. In-utero  exposure to maternal  smoking is not linked to tobacco use in adulthood after con- trolling  for genetic and family influences: a Swedish sibling   study.   European   Journal  of  Epidemiology 2014;29(7):499–506.</t>
  </si>
  <si>
    <t>Schneider, S and Diehl, K (2016)</t>
  </si>
  <si>
    <t>Schneider  S, Diehl K. Vaping as a catalyst for smoking? An initial  model  on  the  initiation  of electronic  cig- arette   use  and  the  transition   to  tobacco  smoking among   adolescents.   Nicotine   &amp;  Tobacco  Research 2016;18(5):647–53.</t>
  </si>
  <si>
    <t>Schochet, TL et al. (2005)</t>
  </si>
  <si>
    <t>Schochet TL, Kelley AE, Landry CF. Differential expression of arc mRNA and other plasticity-related genes induced by nicotine  in adolescent rat forebrain. Neuroscience 2005;135(1):285–97.</t>
  </si>
  <si>
    <t>Seidenberg, AB et al. (2016)</t>
  </si>
  <si>
    <t>Seidenberg AB, Jo CL, Ribisl KM. Differences in the design and  sale  of e-cigarettes  by cigarette  manufacturers and non-cigarette  manufacturers  in the USA. Tobacco Control 2016;25(e1):e3–e5.</t>
  </si>
  <si>
    <t>Selya, AS et al. (2013)</t>
  </si>
  <si>
    <t>Selya AS, Wakschlag LS, Dierker LC, Rose JS, Hedeker D, Mermelstein RJ. Exploring alternate processes contrib- uting to the association between maternal smoking and the smoking behavior among young adult offspring. Nicotine &amp; Tobacco Research 2013;15(11):1873–82.</t>
  </si>
  <si>
    <t>Exploring alternate processes contributing to the association between maternal smoking and the smoking behavior among young adult offspring</t>
  </si>
  <si>
    <t>Selya A.</t>
  </si>
  <si>
    <t>10.1093/ntr/ntt072</t>
  </si>
  <si>
    <t>SCOPUS_ID:84885164307</t>
  </si>
  <si>
    <t>Shi, R et al. (2011)</t>
  </si>
  <si>
    <t>Shi R, Rickett T, Sun W. Acrolein-mediated injury in ner- vous system trauma and diseases. Molecular Nutrition &amp; Food Research 2011;55(9):1320–31.</t>
  </si>
  <si>
    <t>Shihadeh, A and Eissenberg, T (2015)</t>
  </si>
  <si>
    <t>Shihadeh A, Eissenberg T. Electronic cigarette effec- tiveness  and  abuse  liability:  predicting   and  regu- lating  nicotine   flux.  Nicotine  &amp;  Tobacco  Research 2015;17(2):158–62.</t>
  </si>
  <si>
    <t>Shihadeh, AL and Eissenberg, TE (2011)</t>
  </si>
  <si>
    <t>Shihadeh  AL, Eissenberg  TE. Significance  of smoking machine  toxicant  yields  to  blood-level exposure  in water pipe tobacco smokers. Cancer Epidemiology, Biomarkers and Prevention 2011;20(11):2457–60.</t>
  </si>
  <si>
    <t>Shram, MJ et al. (2007)</t>
  </si>
  <si>
    <t>Shram MJ, Funk D, Li Z, Le AD. Acute nicotine enhances c-fos mRNA expression  differentially in  reward- related substrates  of adolescent and adult rat brain. Neuroscience Letters 2007;418(3):286–91.</t>
  </si>
  <si>
    <t>Singer, BC et al. (2002)</t>
  </si>
  <si>
    <t>Singer BC, Hodgson AT, Guevarra KS, Hawley EL, Nazaroff WW. Gas-phase  organics  in  environmental   tobacco smoke. 1. Effects of smoking rate, ventilation, and furnishing  level on emission factors. Environmental Science &amp; Technology 2002;36(5):846–53.</t>
  </si>
  <si>
    <t>Singer, BC et al. (2003)</t>
  </si>
  <si>
    <t>Singer BC, Hodgson AT, Nazaroff  WW. Gas-phase organics in  environmental  tobacco  smoke:  2.  Exposure- relevant   emission   factors   and   indirect   exposures from  habitual   smoking.   Atmospheric   Environment 2003;37(39–40):5551–61.</t>
  </si>
  <si>
    <t>Slawecki, CJ et al. (2003)</t>
  </si>
  <si>
    <t>Slawecki CJ, Gilder A, Roth J, Ehlers CL. Increased anx- iety-like behavior  in  adult  rats  exposed to  nicotine as adolescents. Pharmacology, Biochemistry  and Behavior 2003;75(2):355–61.</t>
  </si>
  <si>
    <t>Slotkin, TA and Seidler, FJ (2009)</t>
  </si>
  <si>
    <t>Slotkin  TA,   Seidler  FJ.  Nicotine  exposure  in  adoles- cence alters the response of serotonin systems to nicotine administered subsequently in adulthood. Developmental Neuroscience 2009;31(1-2):58–70.</t>
  </si>
  <si>
    <t>Slotkin, TA et al. (2015)</t>
  </si>
  <si>
    <t>Slotkin TA, Skavicus S, Card J, Stadler A, Levin  ED, Seidler FJ. Developmental neurotoxicity of tobacco smoke directed   toward  cholinergic   and  serotonergic   sys- tems: more than just nicotine. Toxicological Sciences 2015;147(1):178–89.</t>
  </si>
  <si>
    <t>Slotkin, TA et al. (2006)</t>
  </si>
  <si>
    <t>Slotkin  TA,  Tate CA, Cousins MM, Seidler FJ. Prenatal nicotine   exposure   alters   the   responses   to   subse- quent nicotine administration and withdrawal in adolescence: Serotonin receptors and cell signaling. Neuropsychopharmacology 2006;31(11):2462–75.</t>
  </si>
  <si>
    <t>Smith, LN et al. (2006)</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</si>
  <si>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</si>
  <si>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et al. (2015)</t>
  </si>
  <si>
    <t>Smith  RF, McDonald CG, Bergstrom  HC, Ehlinger  DG, Brielmaier  JM. Adolescent nicotine  induces  per- sisting  changes  in  development  of  neural  connec- tivity.   Neuroscience    and    Biobehavioral    Reviews 2015;55:432–43.</t>
  </si>
  <si>
    <t>Sokolov, BP (2007)</t>
  </si>
  <si>
    <t>Sokolov BP. Oligodendroglial abnormalities  in schizo- phrenia, mood disorders and substance abuse. Comorbidity, shared traits, or molecular phenocopies? International   Journal  of  Neuropsychopharmacology 2007;10(4):547–55.</t>
  </si>
  <si>
    <t>Oligodendroglial abnormalities in schizophrenia, mood disorders and substance abuse. Comorbidity, shared traits, or molecular phenocopies?</t>
  </si>
  <si>
    <t>Sokolov B.</t>
  </si>
  <si>
    <t>International Journal of Neuropsychopharmacology</t>
  </si>
  <si>
    <t>10.1017/S1461145706007322</t>
  </si>
  <si>
    <t>SCOPUS_ID:34250827871</t>
  </si>
  <si>
    <t>Somerville, LH and Casey, BJ (2010)</t>
  </si>
  <si>
    <t>Somerville LH, Casey BJ. Developmental neurobiology of cognitive control and motivational systems. Current Opinion in Neurobiology 2010;20(2):236–41.</t>
  </si>
  <si>
    <t>Sorenson, CA et al. (1991)</t>
  </si>
  <si>
    <t>Sorenson  CA, Raskin  LA, Suh  Y.  The  effects  of  pre- natal  nicotine  on  radial-arm  maze  performance  in rats.   Pharmacology,    Biochemistry    and   Behavior 1991;40(4):991–3.</t>
  </si>
  <si>
    <t>Spear, LP (2000)</t>
  </si>
  <si>
    <t>Spear  LP. The adolescent  brain  and  age-related  behav- ioral manifestations. Neuroscience and Biobehavioral Reviews 2000;24(4):417–63.</t>
  </si>
  <si>
    <t>Spear, LP (2010)</t>
  </si>
  <si>
    <t>Spear LP. The Behavioral Neuroscience  of Adolescence. New York: W.W. Norton, 2010.</t>
  </si>
  <si>
    <t>Spear, LP (2011)</t>
  </si>
  <si>
    <t>Spear LP. Rewards, aversions and affect in adolescence: emerging convergences across laboratory animal and human  data.  Developmental  Cognitive  Neuroscience 2011;1(4):392–400.</t>
  </si>
  <si>
    <t>Steinberg, L (2008)</t>
  </si>
  <si>
    <t>Steinberg L. A social neuroscience  perspective on adolescent  risk-taking.      Developmental      Review 2008;28(1):78–106.</t>
  </si>
  <si>
    <t>Stroud, LR et al. (2014)</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</si>
  <si>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</si>
  <si>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Prenatal glucocorticoids and maternal smoking during pregnancy independently program adult nicotine dependence in daughters: A 40-year prospective study</t>
  </si>
  <si>
    <t>Stroud L.</t>
  </si>
  <si>
    <t>Biological Psychiatry</t>
  </si>
  <si>
    <t>10.1016/j.biopsych.2013.07.024</t>
  </si>
  <si>
    <t>SCOPUS_ID:84889562306</t>
  </si>
  <si>
    <t>Suter, MA et al. (2015)</t>
  </si>
  <si>
    <t>Suter MA, Mastrobattista J, Sachs M, Aagaard K. Is there evidence for potential harm of electronic cigarette use in pregnancy? Birth Defects Research Part A: Clinical and Molecular Teratology 2015;103(3):186–95.</t>
  </si>
  <si>
    <t>Talih, S et al. (2016)</t>
  </si>
  <si>
    <t>Talih   S,   Balhas   Z,   Salman    R,   Karaoghlanian    N, Shihadeh   A.   “Direct  dripping”:  a  high-temperature, high-formaldehyde  emission  electronic  cigarette  use method. Nicotine &amp; Tobacco Research 2016;18(4):453–9.</t>
  </si>
  <si>
    <t>Tang, MS et al. (2011)</t>
  </si>
  <si>
    <t>Tang MS, Wang HT, Hu Y,  Chen WS, Akao M, Feng Z, Hu  W. Acrolein induced  DNA damage, mutagenicity and effect on DNA repair. Molecular Nutrition  &amp; Food Research 2011;55(9):1291–300.</t>
  </si>
  <si>
    <t>Moon, RY (2011)</t>
  </si>
  <si>
    <t>Task Force on Sudden Infant Death Syndrome, Moon RY. SIDS and other sleep-related infant deaths: expansion of recommendations  for a safe infant sleeping environ- ment. Pediatrics 2011;128(5):1030–9.</t>
  </si>
  <si>
    <t>Taylor, DR et al. (2006)</t>
  </si>
  <si>
    <t>Taylor DR, Pijnenburg  MW, Smith  AD, De Jongste  JC. Exhaled nitric  oxide measurements:  clinical applica-tion and interpretation. Thorax 2006;61(9):817–27.</t>
  </si>
  <si>
    <t>Thranifar, P et al. (2009)</t>
  </si>
  <si>
    <t>Thranifar P, Liao Y, Ferris JS, Terry MB. Life course socio- economic  conditions,  passive tobacco exposures  and cigarette smoking in a multiethnic birth cohort of U.S. women. Cancer Causes and Control 2009;20(6):867–76.</t>
  </si>
  <si>
    <t>Tierney, PA et al. (2016)</t>
  </si>
  <si>
    <t>Tierney PA,  Karpinski  CD, Brown JE, Luo W, Pankow JF. Flavour chemicals in electronic cigarette fluids. Tobacco Control 2016;25(e1):e10–e15.</t>
  </si>
  <si>
    <t>Flavour chemicals in electronic cigarette fluids</t>
  </si>
  <si>
    <t>Tierney P.</t>
  </si>
  <si>
    <t>10.1136/tobaccocontrol-2014-052175</t>
  </si>
  <si>
    <t>SCOPUS_ID:84930409553</t>
  </si>
  <si>
    <t>Tjora, T et al. (2014)</t>
  </si>
  <si>
    <t>Tjora T, Hetland J, Aaro LE, Wold B, Wiium N, Overland S.  The  association   between  smoking   and  depres- sion   from   adolescence   to   adulthood.    Addiction 2014;109(6):1022–30.</t>
  </si>
  <si>
    <t>The association between smoking and depression from adolescence to adulthood</t>
  </si>
  <si>
    <t>Tjora T.</t>
  </si>
  <si>
    <t>10.1111/add.12522</t>
  </si>
  <si>
    <t>SCOPUS_ID:84899983117</t>
  </si>
  <si>
    <t>Tong, VT et al. (2013)</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</si>
  <si>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</si>
  <si>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US Department of Health, Education, and Welfare (1979)</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</si>
  <si>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</si>
  <si>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Parent use of touchscreen computer kiosks for child health promotion in community settings</t>
  </si>
  <si>
    <t>Thompson D.</t>
  </si>
  <si>
    <t>10.1542/peds.2006-2669</t>
  </si>
  <si>
    <t>SCOPUS_ID:33947174114</t>
  </si>
  <si>
    <t>US Department of Health and Human Services (1999)</t>
  </si>
  <si>
    <t>U.S.   Department    of   Health   and   Human    Services. Toxicological Profile for Formaldehyde. Atlanta (GA): Public Health Service, Agency for Toxic Substances and Disease Registry, 1999.</t>
  </si>
  <si>
    <t>US Department of Health and Human Services (2010)</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</si>
  <si>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</si>
  <si>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(2008)</t>
  </si>
  <si>
    <t>U.S. Environmental  Protection  Agency. Child-Specific Exposure  Factors     Handbook     (Final     Report). Washington (DC): National Center for Environmental Assessment,  Office  of  Research  and  Development, 2008.</t>
  </si>
  <si>
    <t>US Food and Drug Administration (2007)</t>
  </si>
  <si>
    <t>U.S. Food and Drug Administration. Briefing Document for the Endocrinologic and Metabolic Drugs Advisory Committee Meeting. Silver Spring (MD): U.S. Food and Drug Administration,  2007.</t>
  </si>
  <si>
    <t>US Pharmacopeia (ND)</t>
  </si>
  <si>
    <t>U.S. Pharmacopeia.  Nicotine, n.d.; &lt;www.pharmacopeia. cn/v29240/usp29nf24s0_m56620.html&gt;; accessed: May 21, 2015.</t>
  </si>
  <si>
    <t>Varlet, V et al. (2015)</t>
  </si>
  <si>
    <t>Varlet  V,  Farsalinos  K, Augsburger M, Thomas A,  Etter JF. Toxicity assessment  of refill liquids for electronic cigarettes. International  Journal of Environmental Research and Public Health 2015;12(5):4796–815.</t>
  </si>
  <si>
    <t>Vastola, BJ et al. (2013)</t>
  </si>
  <si>
    <t>Vastola BJ, Douglas LA, Varlinskaya EI, Spear LP. Nicotine- induced conditioned place preference in adolescent and adult rats. Physiology and Behavior 2002;77(1):107–14.</t>
  </si>
  <si>
    <t>Role of central amygdala neuronal ensembles in incubation of nicotine craving</t>
  </si>
  <si>
    <t>Funk D.</t>
  </si>
  <si>
    <t>Journal of Neuroscience</t>
  </si>
  <si>
    <t>10.1523/JNEUROSCI.1505-16.2016</t>
  </si>
  <si>
    <t>SCOPUS_ID:84982243131</t>
  </si>
  <si>
    <t>Vleeming, W et al. (2002)</t>
  </si>
  <si>
    <t>Vleeming W, Rambali B, Opperhuizen A. The role of nitric oxide in  cigarette  smoking  and  nicotine  addiction.Nicotine &amp; Tobacco Research 2002;4(3):341–8.</t>
  </si>
  <si>
    <t>The role of nitric oxide in cigarette smoking and nicotine addiction</t>
  </si>
  <si>
    <t>Vleeming W.</t>
  </si>
  <si>
    <t>10.1080/14622200210142724</t>
  </si>
  <si>
    <t>SCOPUS_ID:0036670101</t>
  </si>
  <si>
    <t>Wakschlag, LS et al. (2010)</t>
  </si>
  <si>
    <t>Wakschlag LS, Kistner EO, Pine DS, Biesecker G, Pickett KE, Skol AD, Dukic V, Blair RJ, Leventhal BL, Cox NJ, et  al. Interaction   of prenatal  exposure  to  cigarettes and MAOA genotype in pathways to youth antisocial behavior. Molecular Psychiatry 2010;15(9):928–37.</t>
  </si>
  <si>
    <t>Interaction of prenatal exposure to cigarettes and MAOA genotype in pathways to youth antisocial behavior</t>
  </si>
  <si>
    <t>Wakschlag L.</t>
  </si>
  <si>
    <t>Molecular Psychiatry</t>
  </si>
  <si>
    <t>10.1038/mp.2009.22</t>
  </si>
  <si>
    <t>SCOPUS_ID:77956446609</t>
  </si>
  <si>
    <t>Wang, HT et al. (2009)</t>
  </si>
  <si>
    <t>Wang HT, Zhang  S, Hu  Y,  Tang MS. Mutagenicity  and sequence specificity of acrolein-DNA adducts. Chemical Research in Toxicology 2009;22(3):511–7.</t>
  </si>
  <si>
    <t>Warshaw, EM et al. (2009)</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</si>
  <si>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</si>
  <si>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and Miles, JN (2012)</t>
  </si>
  <si>
    <t>Weden MM, Miles JN. Intergenerational  relationships between the  smoking patterns  of a population-repre- sentative sample of U.S. mothers and the smoking tra- jectories of their children. American Journal of Public Health 2012;102(4):723–31.</t>
  </si>
  <si>
    <t>Wei, J et al. (2011)</t>
  </si>
  <si>
    <t>Wei J, Wang J, Dwyer JB, Mangold J, Cao J, Leslie FM, Li  MD.  Gestational   nicotine   treatment  modulates cell  death/survival-related   pathways  in   the   brains of adolescent female rats. International  Journal of Neuropsychopharmacology 2011;14(1):91–106.</t>
  </si>
  <si>
    <t>Erratum: Gestational nicotine treatment modulates cell death/survival- related pathways in the brains of adolescent female rats (The International Journal of Neuropsychopharmacology (2010) (261-268) DOI: 10.1017/ S1461145710000416)</t>
  </si>
  <si>
    <t>Wei J.</t>
  </si>
  <si>
    <t>10.1017/S1461145710001100</t>
  </si>
  <si>
    <t>SCOPUS_ID:79952761949</t>
  </si>
  <si>
    <t>Weissman, MM et al. (1999)</t>
  </si>
  <si>
    <t>Weissman MM, Warner V, Wickramaratne PJ, Kandel DB. Maternal smoking during pregnancy and psychopa- thology  in  offspring  followed to  adulthood.  Journal of the American Academy of Child and Adolescent Psychiatry 1999;38(7):892–9.</t>
  </si>
  <si>
    <t>Weng, SF et al. (2012)</t>
  </si>
  <si>
    <t>Weng SF, Redsell SA, Swift JA, Yang  M, Glazebrook CP. Systematic  review and  meta-analyses  of risk  factors for childhood overweight identifiable during  infancy. Archives of Disease in Childhood 2012;97(12):1019–26.</t>
  </si>
  <si>
    <t>Systematic review and meta-analyses of risk factors for childhood overweight identifiable during infancy</t>
  </si>
  <si>
    <t>Weng S.</t>
  </si>
  <si>
    <t>Archives of Disease in Childhood</t>
  </si>
  <si>
    <t>10.1136/archdischild-2012-302263</t>
  </si>
  <si>
    <t>SCOPUS_ID:84869881994</t>
  </si>
  <si>
    <t>Wilens, TE et al. (2008)</t>
  </si>
  <si>
    <t>Wilens TE, Vitulano M, Upadhyaya H, Adamson J, Sawtelle R, Utzinger L, Biederman J. Cigarette  smoking asso- ciated with attention deficit hyperactivity disorder. Journal of Pediatrics 2008;153(3):414–9.</t>
  </si>
  <si>
    <t>Wills, TA et al. (2016c)</t>
  </si>
  <si>
    <t>Wills  TA,   Sargent   JD,  Knight  R,  Pagano  I,  Gibbons FX.  E-cigarette   use  and  willingness  to  smoke:  a sample of adolescent  non-smokers.  Tobacco Control 2016;25(e1):e52–e59.</t>
  </si>
  <si>
    <t>Wong, MK et al. (2015)</t>
  </si>
  <si>
    <t>Wong MK, Barra  NG, Alfaidy N, Hardy  DB, Holloway AC.  Adverse  effects   of   perinatal    nicotine    expo- sure on    reproductive     outcomes.     Reproduction 2015;150(6):R185–R193.</t>
  </si>
  <si>
    <t>Adverse effects of perinatal nicotine exposure on reproductive outcomes</t>
  </si>
  <si>
    <t>Wong M.</t>
  </si>
  <si>
    <t>Reproduction</t>
  </si>
  <si>
    <t>10.1530/REP-15-0295</t>
  </si>
  <si>
    <t>SCOPUS_ID:84957810925</t>
  </si>
  <si>
    <t>Xiao, D et al. (2008)</t>
  </si>
  <si>
    <t>Xiao D, Xu Z, Huang  X, Longo LD, Yang  S, Zhang  L. Prenatal gender-related nicotine exposure increases blood pressure response to angiotensin II in adult off- spring. Hypertension 2008;51(4):1239–47.</t>
  </si>
  <si>
    <t>Zacny, JP and Stitzer, ML (1988)</t>
  </si>
  <si>
    <t>Zacny JP, Stitzer  ML. Cigarette  brand-switching:  effects on  smoke  exposure  and  smoking  behavior.  Journal of   Pharmacology   and   Experimental    Therapeutics 1988;246(2):619–27.</t>
  </si>
  <si>
    <t>Zalups, RK and Ahmad, S (2003)</t>
  </si>
  <si>
    <t>Zalups RK, Ahmad S. Molecular handling  of cadmium in ransporting epithelia. Toxicology and Applied Pharmacology 2003;186(3):163–88.</t>
  </si>
  <si>
    <t>Zhan, W et al. (2012)</t>
  </si>
  <si>
    <t>Zhan W, Dierker LC, Rose JS, Selya A, Mermelstein RJ. The  natural   course  of  nicotine   dependence  symp- toms among adolescent smokers. Nicotine &amp; Tobacco Research 2012;14(12):1445–52.</t>
  </si>
  <si>
    <t>Zhang, K and Wang, X (2013)</t>
  </si>
  <si>
    <t>Zhang K, Wang X. Maternal smoking and increased risk of sudden infant death syndrome: a meta-analysis. Legal Medicine 2013;15(3):115–21.</t>
  </si>
  <si>
    <t>Zhu, SH et al. (2014b)</t>
  </si>
  <si>
    <t>Zhu SH, Sun JY, Bonnevie E, Cummins SE, Gamst A, Yin L, Lee M. Four hundred and sixty brands of e-cigarettes and counting: implications for product regulation. Tobacco Control 2014b;23(Suppl 3):iii3–iii9.</t>
  </si>
  <si>
    <t>Development of gene microarray in screening differently expressed genes in keloid and normal-control skin</t>
  </si>
  <si>
    <t>Chen W.</t>
  </si>
  <si>
    <t>Chinese Medical Journal</t>
  </si>
  <si>
    <t>SCOPUS_ID:3242667963</t>
  </si>
  <si>
    <t>Agaku, IT and Ayo-Yusuf, OA (2014)</t>
  </si>
  <si>
    <t>Agaku  IT,  Ayo-Yusuf  OA. The  Effect  of  Exposure  to Pro-Tobacco Advertising on Experimentation  With Emerging  Tobacco Products Among U.S. Adolescents. Health Education and Behavior 2014;41(3):275–80.</t>
  </si>
  <si>
    <t>Aitken, PP and Eadie, DR (1990)</t>
  </si>
  <si>
    <t>Aitken PP, Eadie DR. Reinforcing effects of cigarette advertising on under-age smoking. British Journal of Addiction 1990;85(3):399–412.</t>
  </si>
  <si>
    <t>Aitken, PP et al. (1987)</t>
  </si>
  <si>
    <t>Aitken   PP,   Leathar    DS,   O’Hagan   FJ,   Squair    SI. Children’s   awareness   of   cigarette    advertisements and   brand   imagery.   British   Journal   of  Addiction 1987;82(6):615–22.</t>
  </si>
  <si>
    <t>Banerjee, S et al. (2015)</t>
  </si>
  <si>
    <t>Banerjee S, Shuk E, Greene K, Ostroff J. Content analysis of trends in print magazine tobacco advertisements. Tobacco Regulatory Science 2015;1(2):103–20.</t>
  </si>
  <si>
    <t>Bannon, R. (2013)</t>
  </si>
  <si>
    <t>Bannon R. Lorillard, Inc. Reports Third Quarter Results. Greensboro (NC): Lorillard Inc.,  2013.</t>
  </si>
  <si>
    <t>Barboza, D (2014)</t>
  </si>
  <si>
    <t>Barboza D. China’s e-cigarette  boom lacks oversight for safety. New York Times,  December 13, 2014; &lt;http:// nyti.ms/1zNA4da&gt;; accessed: October 28, 2015.</t>
  </si>
  <si>
    <t>blu eCigs (2014)</t>
  </si>
  <si>
    <t>blu eCigs. blu’s coming to a city near you: plenty of engines revved at the Bank of America 500, 2014; &lt;http:// www.blucigs.com/blus-coming-city-near/&gt;; accessed: January 20, 2016.</t>
  </si>
  <si>
    <t>Botvin, EM et al. (1991)</t>
  </si>
  <si>
    <t>Botvin EM, Botvin GJ, Michela JL, Baker E, Filazzola AD. Adolescent smoking  behavior and the  recognition  of cigarette advertisements. Journal of Applied Social Psychology 1991;21(11):919–32.</t>
  </si>
  <si>
    <t>Botvin, GJ et al. (1993)</t>
  </si>
  <si>
    <t>Botvin GJ, Goldberg CJ, Botvin EM, Dusenbury L. Smoking behavior of adolescents exposed to cigarette adver- tising. Public Health Reports 1993;108(2):217–24.</t>
  </si>
  <si>
    <t>Cantrell, J et al. (2016)</t>
  </si>
  <si>
    <t>Cantrell J, Emelle B, Ganz O, Hair EC, Vallone D. Rapid increase in e-cigarette advertising spending as Altria’s MarkTen  enters   the  marketplace.   Tobacco  Control 2016;25(e1):e16–e18.</t>
  </si>
  <si>
    <t>Car and Driver (2014)</t>
  </si>
  <si>
    <t>Car and  Driver. Adult smokers:  if your  car  could  talk [advertisement]. Car and Driver, 2014 February.</t>
  </si>
  <si>
    <t>Cataldo, JK et al. (2015)</t>
  </si>
  <si>
    <t>Cataldo JK, Petersen  AB, Hunter  M, Wang J, Sheon  N. E-cigarette marketing and older smokers: road to renormalization. American Journal of Health Behavior 2015;39(3):361–71.</t>
  </si>
  <si>
    <t>Centers for Disease Control and Prevention (2014d)</t>
  </si>
  <si>
    <t>Centers  for Disease Control  and Prevention.  State  laws prohibiting  sales to  minors  and  indoor  use  of elec- tronic    nicotine    delivery   systems—United   States, November  2014.  Morbidity   and   Mortality   Weekly Report 2014;63(49):1145–50.</t>
  </si>
  <si>
    <t>Centers for Disease Control and Prevention (2016c)</t>
  </si>
  <si>
    <t>Centers for Disease Control and Prevention.  Vital  signs: exposure to electronic cigarette advertising among middle   school   and   high   school   students—United States, 2014. Morbidity and Mortality Weekly Report 2016b;64(52):1403–8.</t>
  </si>
  <si>
    <t>Chaloupka, FJ and Tauras, JA (2011)</t>
  </si>
  <si>
    <t>Chaloupka  FJ, Tauras  JA. The power of tax and  price. Tobacco Control 2011;20(6):391–2.</t>
  </si>
  <si>
    <t>Chapman, R (2015)</t>
  </si>
  <si>
    <t>Chapman  R.    State     Health    Officer’s   Report    on E-Cigarettes—A Community      Health      Threat. Sacramento   (CA): California  Department   of  Public Health, California Tobacco Control Program,  2015.</t>
  </si>
  <si>
    <t>Chapman, S and Fitzgerald, B (1982)</t>
  </si>
  <si>
    <t>Chapman S, Fitzgerald B. Brand preference and adver- tising recall in adolescent smokers: some implications for  health  promotion.   American  Journal  of  Public Health 1982;72(5):491–4.</t>
  </si>
  <si>
    <t>Charlton, A (1986)</t>
  </si>
  <si>
    <t>Charlton  A.  Children’s advertisement-awareness  related to their views on smoking. Health Education Journal 1986;45:75–8.</t>
  </si>
  <si>
    <t>Cheney, M et al. (2015)</t>
  </si>
  <si>
    <t>Cheney M, Gowin M, Wann TF. Marketing practices  of vapor store owners. American Journal of Public Health 2015;105(6):e16–e21.</t>
  </si>
  <si>
    <t>Vapor Store Owner Beliefs and Messages to Customers</t>
  </si>
  <si>
    <t>Cheney M.</t>
  </si>
  <si>
    <t>10.1093/ntr/ntv129</t>
  </si>
  <si>
    <t>SCOPUS_ID:84964931480</t>
  </si>
  <si>
    <t>Coeytaux, RR et al. (1995)</t>
  </si>
  <si>
    <t>Coeytaux RR, Altman DG, Slade J. Tobacco promotions in the hands of youth. Tobacco Control 1995;4(3):253–57.</t>
  </si>
  <si>
    <t>CSP Daily News (2014)</t>
  </si>
  <si>
    <t>CSP Daily News. New NJOY products  will “bring  vape national”: Herzog adds “new level of professionalism and marketing  innovation” to category, 2014; &lt;http:// www.cspnet.com/category-news/tobacco/articles/ new-njoy-products-will-bring-vape-national-herzog&gt;; accessed: October 28, 2015.</t>
  </si>
  <si>
    <t>CSP Daily News (2015)</t>
  </si>
  <si>
    <t>CSP Daily News. Reynolds consolidates  Vuse  manufac- turing:  all  production   of electronic  cigarette  brand shifts to Tobaccoville, N.C., facility, 2015; &lt;http://www. cspdailynews.com/category-news/tobacco/articles/ reynolds-consolidates-vuse-manufacturing&gt;; accessed: June 30, 2016</t>
  </si>
  <si>
    <t>Discount Coupons for blu (ND)</t>
  </si>
  <si>
    <t>Discount Coupons for blu. Facebook page, n.d.; &lt;https:// www.facebook.com/BluCigs.CouponsCode.Promos. Discount.FreeShipping/&gt;; accessed: January 20, 2016.</t>
  </si>
  <si>
    <t>Esquire (2014)</t>
  </si>
  <si>
    <t>Esquire. Take back your freedom [advertisement]. Esquire, 2014 March.</t>
  </si>
  <si>
    <t>Farrelly, MC et al. (2015)</t>
  </si>
  <si>
    <t>Farrelly MC, Duke J, Crankshaw E, Eggers ME, Lee YC, Nonnemaker  J, Kim A,  Porter  L. A  randomized  trial of the effect of e-cigarette television ads on intentions to  use  e-cigarettes.  American  Journal  of Preventive Medicine 2015;49(5):686–93.</t>
  </si>
  <si>
    <t>A Randomized Trial of the Effect of E-cigarette TV Advertisements on Intentions to Use E-cigarettes</t>
  </si>
  <si>
    <t>Farrelly M.</t>
  </si>
  <si>
    <t>10.1016/j.amepre.2015.05.010</t>
  </si>
  <si>
    <t>SCOPUS_ID:84945451356</t>
  </si>
  <si>
    <t>Federal Trade Commission (2015a)</t>
  </si>
  <si>
    <t>Federal Register. Federal Trade Commission. Agency information collection activities; proposed collection; comment request, 80 Fed. Reg. 207, 2015.</t>
  </si>
  <si>
    <t>Federal Trade Commission (2015b)</t>
  </si>
  <si>
    <t>Federal  Trade Commission.  Cigarette  Report  for 2012. Washington (DC): Federal Trade Commission,  2015a.</t>
  </si>
  <si>
    <t>Federal Trade Commission (2015c)</t>
  </si>
  <si>
    <t>Federal Trade Commission. Smokeless Tobacco Report for 2012. Washington  (DC): Federal  Trade Commission,2015b.</t>
  </si>
  <si>
    <t>Feighery, EC et al. (2008)</t>
  </si>
  <si>
    <t>Feighery EC, Henriksen L, Wang Y, Schleicher NC, Fortmann  SP. An evaluation of four measures of ado- lescents’ exposure to cigarette marketing in stores. Nicotine &amp; Tobacco Research 2006;8(6):751–9.</t>
  </si>
  <si>
    <t>Freeman, B and Chapman, S (2007)</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</si>
  <si>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</si>
  <si>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</si>
  <si>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and Pierce, JP (1997)</t>
  </si>
  <si>
    <t>Gilpin EA, Pierce JP. Trends in adolescent smoking initia- tion in the United States: is tobacco marketing an influ- ence? Tobacco Control 1997;6(2):122–7.</t>
  </si>
  <si>
    <t>Glynn, TJ (2014)</t>
  </si>
  <si>
    <t>Glynn TJ. E-cigarettes and the future of tobacco control. CA: A Cancer Journal for Clinicians 2014;64(3):164–8.</t>
  </si>
  <si>
    <t>Grace, RC et al. (2015)</t>
  </si>
  <si>
    <t>Grace RC, Kivell BM, Laugesen M. Estimating cross-price elasticity of e-cigarettes using a simulated demand pro- cedure. Nicotine &amp; Tobacco Research 2015;17(5):592–8.</t>
  </si>
  <si>
    <t>Green Smoke E-Vapor (ND)</t>
  </si>
  <si>
    <t>Green Smoke E-Vapor. Which nicotine level?, n.d.; &lt;https:// www.greensmoke.com/ecig-info/which-nicotine-level. html&gt;; accessed: January 27, 2016.</t>
  </si>
  <si>
    <t>Hastings, GB et al. (1994)</t>
  </si>
  <si>
    <t>Hastings GB, Ryan H, Teer P, MacKintosh AM. Cigarette advertising and children’s smoking: why Reg was with- drawn. BMJ 1994;309(6959):933–7.</t>
  </si>
  <si>
    <t>Honig, Z (2014)</t>
  </si>
  <si>
    <t>Honig Z. The Supersmoker  Bluetooth pairs an electronic cigarette with a speakerphone, 2014; &lt;http://www. engadget.com/2014/02/19/supersmoker-bluetooth/&gt;; accessed: October 28, 2015.</t>
  </si>
  <si>
    <t>Hsu, R et al. (2013)</t>
  </si>
  <si>
    <t>Hsu R, Myers AE, Ribisl KM, Marteau TM. An observational study of retail  availability and in-store  marketing  of e-cigarettes in London: potential to undermine  recent tobacco control gains? BMJ Open 2013;3(12):e004085.</t>
  </si>
  <si>
    <t>An observational study of retail availability and in-store marketing of e-cigarettes in London: Potential to undermine recent tobacco control gains?</t>
  </si>
  <si>
    <t>Hsu R.</t>
  </si>
  <si>
    <t>10.1136/bmjopen-2013-004085</t>
  </si>
  <si>
    <t>SCOPUS_ID:84892567078</t>
  </si>
  <si>
    <t>Huang, J and Chaloupka, FJ (ND)</t>
  </si>
  <si>
    <t>Huang  J,  Chaloupka  FJ.  Rapidly Changing  Electronic Nicotine  Delivery Systems  (ENDS) Market (working paper). Chicago (IL): University of Illinois at Chicago, in press.</t>
  </si>
  <si>
    <t>Jo, CL et al. (2016)</t>
  </si>
  <si>
    <t>Jo CL, Kornfield R, Kim Y,  Emery S, Ribisl KM. Price- related promotions for tobacco products on Twitter. Tobacco Control 2016;25(4):476–9.</t>
  </si>
  <si>
    <t>Kamerow, D (2014)</t>
  </si>
  <si>
    <t>Kamerow D. The battle between big tobacco and vape shops. British Medical Journal 2014;349:g5810.</t>
  </si>
  <si>
    <t>Khan, T et al. (2014)</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</si>
  <si>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</si>
  <si>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et al. (2015)</t>
  </si>
  <si>
    <t>Kim AE, Lieberman AJ, Dench D. Crowdsourcing data col- lection of the retail tobacco environment:  case study comparing data from crowdsourced workers to trained data collectors. Tobacco Control 2015;24(e1):e6–e9.</t>
  </si>
  <si>
    <t>King, AC et al. (2015)</t>
  </si>
  <si>
    <t>King AC, Smith LJ, McNamara PJ, Matthews AK, Fridberg DJ. Passive exposure to electronic cigarette (e-cigarette) use increases desire for combustible and e-cigarettes in young adult smokers. Tobacco Control 2015;24(5):501–4.</t>
  </si>
  <si>
    <t>Klitzner, M et al. (1991)</t>
  </si>
  <si>
    <t>Klitzner M, Gruenewald PJ, Bamberger E. Cigarette adver- tising and adolescent experimentation with smoking. British Journal of Addiction 1991;86(3):287–98.</t>
  </si>
  <si>
    <t>Lam, TH et al. (1998)</t>
  </si>
  <si>
    <t>Lam TH, Chung  SF, Betson CL, Wong CM, Hedley AJ. Tobacco advertisements:  one of the strongest  risk fac- tors for smoking in Hong Kong students. American Journal of Preventive Medicine 1998;14(3):217–23.</t>
  </si>
  <si>
    <t>Lee, JG et al. (2014)</t>
  </si>
  <si>
    <t>Lee JG, Henriksen  L, Myers AE, Dauphinee  AL, Ribisl KM. A  systematic  review of store  audit  methods  for assessing tobacco marketing and products at the point of sale. Tobacco Control 2014;23(2):98–106.</t>
  </si>
  <si>
    <t>A systematic review of store audit methods for assessing tobacco marketing and products at the point of sale</t>
  </si>
  <si>
    <t>Lee J.</t>
  </si>
  <si>
    <t>10.1136/tobaccocontrol-2012-050807</t>
  </si>
  <si>
    <t>SCOPUS_ID:84893909219</t>
  </si>
  <si>
    <t>Lee, YO and Kim, AE (2015)</t>
  </si>
  <si>
    <t>Lee YO, Kim AE. ‘Vape shops’ and ‘e-cigarette lounges’ open  across  the  USA to  promote   ENDS.  Tobacco Control 2015;24(4):410–2.</t>
  </si>
  <si>
    <t>Legacy for Health (2014)</t>
  </si>
  <si>
    <t>Legacy for Health. Vaporized: E-Cigarettes, Advertising, and Youth. Washington (DC): Legacy for Health,  2014.</t>
  </si>
  <si>
    <t>Linarch Information Solutions (2012)</t>
  </si>
  <si>
    <t>Linarch Information Solutions. U.S. Electronic Cigarettes Market  2011–2015.    Bangalora    (India):    Linarch Information Solutions Pvt. Ltd.,  2012.</t>
  </si>
  <si>
    <t>Luo, C et al. (2014)</t>
  </si>
  <si>
    <t>Luo C, Zheng X, Zeng DD, Leischow S. Portrayal of elec- tronic   cigarettes   on  YouTube.  BMC Public  Health 2014;14:1028.</t>
  </si>
  <si>
    <t>Maloney, EK et al. (2016)</t>
  </si>
  <si>
    <t>Maloney EK, Cappella JN. Does vaping in e-cigarette adver- tisements affect tobacco smoking urge, intentions, and perceptions in daily, intermittent, and former smokers? Health Communication 2016;31(1):129–38.</t>
  </si>
  <si>
    <t>Mantey, DS et al. (2016)</t>
  </si>
  <si>
    <t>Mantey DS, Cooper MR, Clendennen SL, Pasch KE, Perry CL. E-Cigarette marketing exposure is associated with e-cigarette use among U.S. youth. Journal of Adolescent Health 2016;58:686–90.</t>
  </si>
  <si>
    <t>Maxim (2012)</t>
  </si>
  <si>
    <t>Maxim. 2012 only comes once: make the switch to Blu electronic   cigarettes   [advertisement].   Maxim,  2012 January.</t>
  </si>
  <si>
    <t>McNeill, A et al. (1985)</t>
  </si>
  <si>
    <t>McNeill AD, Jarvis MJ, West RJ. Brand preferences among schoolchildren who smoke. Lancet 1985;2(8449):271–2.</t>
  </si>
  <si>
    <t>BRAND PREFERENCES AMONG SCHOOLCHILDREN WHO SMOKE</t>
  </si>
  <si>
    <t>Mcneill A.</t>
  </si>
  <si>
    <t>10.1016/S0140-6736(85)90315-0</t>
  </si>
  <si>
    <t>SCOPUS_ID:0021892716</t>
  </si>
  <si>
    <t>Men’s Journal (2014)</t>
  </si>
  <si>
    <t>Men’s Journal. TRYST electronic smoking products: savor the secret [advertisement]. Men’s Journal, 2014 March.</t>
  </si>
  <si>
    <t>National Cancer Institute (2008)</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</si>
  <si>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</si>
  <si>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(2015)</t>
  </si>
  <si>
    <t>National Conference of State Legislatures. Alternative nic- otine products/electronic cigarettes, 2015; &lt;http://www. ncsl.org/research/health/alternative-nicotine-products- e-cigarettes.aspx&gt;; accessed: September 16, 2015.</t>
  </si>
  <si>
    <t>Paek, HJ et al. (2014)</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</si>
  <si>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</si>
  <si>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Pierce, JP et al. (1998)</t>
  </si>
  <si>
    <t>Pierce  JP,  Choi  WS, Gilpin  EA, Farkas  AJ, Berry  CC. Tobacco industry promotion  of cigarettes and ado- lescent smoking. JAMA: the Journal of the American Medical Association 1998;279(7):511–5.</t>
  </si>
  <si>
    <t>Pierce, JP and Gilpin, EA (1995)</t>
  </si>
  <si>
    <t>Pierce JP, Gilpin EA. A  historical  analysis of tobacco marketing  and  the  uptake  of smoking  by youth  in the   United  States:   1890–1977.  Health   Psychology 1995;14(6):500–8.</t>
  </si>
  <si>
    <t>Pierce, JP et al. (1994)</t>
  </si>
  <si>
    <t>Pierce JP, Lee L, Gilpin EA. Smoking initiation by adoles- cent girls, 1944 through  1988. An association with tar- geted advertising. JAMA: the Journal of the American Medical Association 1994;271(8):608–11.</t>
  </si>
  <si>
    <t>Potts, H et al. (1986)</t>
  </si>
  <si>
    <t>Potts  H, Gillies P, Herbert  M. Adolescent smoking  and opinion of cigarette advertisements. Health Education Research 1986;1:195–201.</t>
  </si>
  <si>
    <t>PRNewswire (2011)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</si>
  <si>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</si>
  <si>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(2013)</t>
  </si>
  <si>
    <t>PRNewswire. blu eCigs announces  sponsorship  of Sasquatch!  Music    Festival,    2013;    &lt;http://www. prnewswire.com/news-releases/blu-ecigs-announces- sponsorship-of-sasquatch-music-festival-208127521. html&gt;; accessed: January 20, 2016.</t>
  </si>
  <si>
    <t>Ribisl, KM (2003)</t>
  </si>
  <si>
    <t>Ribisl KM. The potential of the Internet  as a medium  to encourage and discourage youth tobacco use. Tobacco Control 2003;12(Suppl 1):i48–i59.</t>
  </si>
  <si>
    <t>Richards, JW et al. (1995)</t>
  </si>
  <si>
    <t>Richards  JW, DiFranza  JR, Fletcher  C, Fischer  PM. RJ Reynolds’ “Camel cash”: another  way to  reach  kids. Tobacco Control 1995;4(3):258–60.</t>
  </si>
  <si>
    <t>Richtel, M (2014b)</t>
  </si>
  <si>
    <t>Richtel M. E-cigarette makers are in an arms race for exotic vapor flavors. New York Times, July 15, 2014a; &lt;http:// www.nytimes.com/2014/07/16/business/e-cigarette- makers-are-in-an-arms-race-for-exotic-vapor-flavors. html?smid=pl-share&amp;_r=0&gt;;   accessed:  October   28 2015.</t>
  </si>
  <si>
    <t>Rolling  Stone (2012)</t>
  </si>
  <si>
    <t>Rolling  Stone.   Filthy.  Stinking.  Rich  [advertisement]. Rolling Stone, 2012 May.</t>
  </si>
  <si>
    <t>Rolling  Stone (2013)</t>
  </si>
  <si>
    <t>Rolling  Stone.   Resolution  solution:  cigarettes,   you’ve met your match [advertisement].  Rolling Stone, 2013 January.</t>
  </si>
  <si>
    <t>Rolling Stone (2015)</t>
  </si>
  <si>
    <t>Rolling Stone. Meet the Cloud Pen family [advertisement]. Rolling Stone, 2015 May.</t>
  </si>
  <si>
    <t>Rose, SW et al. (2014)</t>
  </si>
  <si>
    <t>Rose SW, Barker  DC, D’Angelo H,  Khan  T, Huang  J, Chaloupka FJ, Ribisl KM. The availability of elec- tronic cigarettes in U.S. retail outlets, 2012: results of two national  studies. Tobacco Control 2014;23(Suppl 3):iii10–iii16.</t>
  </si>
  <si>
    <t>Rossiter, JR and Bellman, S (2005)</t>
  </si>
  <si>
    <t>Rossiter JR, Bellman S. Marketing Communications: Theory and Applications. Frenchs  Forest, New South Wales (Australia): Prentice-Hall, 2005.</t>
  </si>
  <si>
    <t>Sanders-Jackson, A et al. (2015a)</t>
  </si>
  <si>
    <t>Sanders-Jackson A, Parikh NM, Schleicher NC, Fortmann SP, Henriksen L. Convenience store visits by U.S. ado- lescents: rationale for healthier retail environments. Health Place 2015a;34:63–6.</t>
  </si>
  <si>
    <t>Sanders-Jackson, AN et al. (2015b)</t>
  </si>
  <si>
    <t>Sanders-Jackson  AN, Tan AS, Bigman CA, Henriksen  L. Knowledge about e-cigarette constituents  and regula- tion: results from a national survey of U.S. young adults. Nicotine &amp; Tobacco Research 2015b;17(10):1247–54.</t>
  </si>
  <si>
    <t>Schooler, C et al. (1996)</t>
  </si>
  <si>
    <t>Schooler C, Feighery E, Flora JA. Seventh graders’ self- reported exposure to cigarette marketing  and its rela- tionship to their smoking behavior. American Journal of Public Health 1996;86(9):1216–21.</t>
  </si>
  <si>
    <t>Slade, J et al. (1995)</t>
  </si>
  <si>
    <t>Slade J, Altman D, Coeytaux R. Teenagers participate in tobacco promotions. In: Slama K, editor. Tobacco and Health. New York: Plenum Press, 1995:937–8.</t>
  </si>
  <si>
    <t>Soap Opera Digest (2013)</t>
  </si>
  <si>
    <t>Soap Opera Digest. Some choices are hard . . . This is easy [advertisement]. Soap Opera Digest, 2013 July.</t>
  </si>
  <si>
    <t>Spin (2012)</t>
  </si>
  <si>
    <t>Spin.  Dear  smoking  ban  [advertisement].   Spin,  2012 January.</t>
  </si>
  <si>
    <t>Sports Illustrated (2014)</t>
  </si>
  <si>
    <t>Sports Illustrated. Slim. Charged. Ready to go. [advertise- ment]. Sports Illustrated, 2014 February.</t>
  </si>
  <si>
    <t>Sussman, S et al. (2016)</t>
  </si>
  <si>
    <t>Sussman S, Baezconde-Garbanati L, Garcia R, Barker DC, Samet JM, Leventhal A, Unger JB. Commentary: forces that drive the vape shop industry and implications for the health professions. Evaluation and the Health Professions 2016;39(3):379–8.</t>
  </si>
  <si>
    <t>Sussman, S et al. (2014)</t>
  </si>
  <si>
    <t>Sussman  S, Garcia R, Cruz TB, Baezconde-Garbanati L, Pentz MA, Unger JB. Consumers’ perceptions  of vape shops in Southern California: an analysis of online Yelp reviews. Tobacco Induced Diseases 2014;12(1):22.</t>
  </si>
  <si>
    <t>Tan, AS et al. (2015a)</t>
  </si>
  <si>
    <t>Tan AS, Bigman CA, Mello S, Sanders-Jackson A. Is expo- sure to e-cigarette communication associated with perceived harms of e-cigarette secondhand vapour? Results from a national survey of U.S. adults. BMJ Open 2015a;5(3):e007134.</t>
  </si>
  <si>
    <t>Tan, AS et al. (2015b)</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</si>
  <si>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</si>
  <si>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Sociodemographic correlates of self-reported exposure to e-cigarette communications and its association with public support for smoke-free and vape-free policies: Results from a national survey of US adults</t>
  </si>
  <si>
    <t>Tan A.</t>
  </si>
  <si>
    <t>10.1136/tobaccocontrol-2014-051685</t>
  </si>
  <si>
    <t>SCOPUS_ID:84945486863</t>
  </si>
  <si>
    <t>Truth Initiative (2015)</t>
  </si>
  <si>
    <t>Truth Initiative. Vaporized: youth and young adult exposure to e-cigarette marketing,  2015; &lt;http://truthinitiative. org/sites/default/files/Vaporized%20-%201%20 4%2016.pdf&gt;; accessed: January 21, 2016.</t>
  </si>
  <si>
    <t>US Congress (2014)</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</si>
  <si>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</si>
  <si>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(2000)</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</si>
  <si>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</si>
  <si>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Surveillance Recommendations for Developing Effective Tobacco Prevention and Control Interventions for Low-SES Populations</t>
  </si>
  <si>
    <t>Louis G.</t>
  </si>
  <si>
    <t>Health Promotion Practice</t>
  </si>
  <si>
    <t>10.1177/1524839906298500</t>
  </si>
  <si>
    <t>SCOPUS_ID:67650388370</t>
  </si>
  <si>
    <t>Wagoner, KG et al. (2014)</t>
  </si>
  <si>
    <t>Wagoner KG, Song EY, Egan KL, Sutfin EL, Reboussin BA, Spangler J, Wolfson M. E-cigarette availability and pro- motion among retail outlets near college campuses in two southeastern  states. Nicotine &amp; Tobacco Research 2014;16(8):1150–5.</t>
  </si>
  <si>
    <t>Wells Fargo  Securities (2014a)</t>
  </si>
  <si>
    <t>Wells Fargo  Securities.  Tobacco  Talk:  Q3  U.S.  Vapor Retailer  Survey—Vapor   Category  Growth  Remain Robust but Moderating Slightly in C-Stores. Equity Research. San Francisco (CA): Wells Fargo Securities, October 1, 2014a.</t>
  </si>
  <si>
    <t>Wells Fargo Securities (2014b)</t>
  </si>
  <si>
    <t>Wells Fargo Securities. A Vaping State  Of Mind—E-Cig/ Vapor Fireside Chats: Detailed Takeaways  from  Our 2nd Annual E-Cig Conference in NYC. Equity Research. San Francisco (CA): Wells Fargo Securities, November 25, 2014b.</t>
  </si>
  <si>
    <t>Wells Fargo Securities (2015a)</t>
  </si>
  <si>
    <t>Wells Fargo Securities.  Nielsen: Tobacco “All Channel” Data Cig Pricing Remains Strong; E-Cig $ Sales Growth Re-Accelerates. Equity Research. San Francisco (CA): Wells Fargo Securities, March 31, 2015a.</t>
  </si>
  <si>
    <t>Wells Fargo Securities (2015b)</t>
  </si>
  <si>
    <t>Wells Fargo Securities. Tobacco Talk: Independent Vapor Mfr. Survey: More Bullish Than Retailers—Suggesting Vapor Growth Remains Robust. Equity Research. San Francisco  (CA): Wells Fargo  Securities,  January  23, 2015b.</t>
  </si>
  <si>
    <t>Wells Fargo Securities (2015c)</t>
  </si>
  <si>
    <t>Wells Fargo Securities. Tobacco Talk: Q4 U.S. Vapor Retailer Survey—Wake Up Call! Action Needed To Keep Vapor Category Momentum Alive. San Francisco (CA): Wells Fargo Securities, January 22, 2015c.</t>
  </si>
  <si>
    <t>Williams, RS et al. (2015)</t>
  </si>
  <si>
    <t>Williams RS, Derrick J, Ribisl KM. Electronic  cigarette sales  to  minors   via  the  Internet.   JAMA Pediatrics 2015;169(3):e1563.</t>
  </si>
  <si>
    <t>Williams, RS et al. (ND)</t>
  </si>
  <si>
    <t>Williams  RS,  Derrick   J,   Richardson   A,   Ribisl  KM. Surveillance of the sales and marketing  practices of Internet  e-cigarette vendors: a content  analysis of 281 websites. In press.</t>
  </si>
  <si>
    <t>Agency for Healthcare Research and Quality (2015)</t>
  </si>
  <si>
    <t>Agency for Healthcare  Research and Quality. Final Recommendation Statement:     Tobacco    Smoking Cessation in Adults and Pregnant Women: Behavioral and Pharmacotherapy  Interventions.  Rockville (MD): U.S. Preventive Services Task Force, 2015.</t>
  </si>
  <si>
    <t>Smoking among Greek nurses and their readiness to quit: Original Article</t>
  </si>
  <si>
    <t>Beletsioti-Stika P.</t>
  </si>
  <si>
    <t>International Nursing Review</t>
  </si>
  <si>
    <t>10.1111/j.1466-7657.2006.00483.x</t>
  </si>
  <si>
    <t>SCOPUS_ID:33745398567</t>
  </si>
  <si>
    <t>American Academy of Pediatrics (2015a)</t>
  </si>
  <si>
    <t>American   Academy  of   Pediatrics.   Policy   statement: electronic  nicotine  delivery systems.  Pediatrics 2015a;136(5):1018–26.</t>
  </si>
  <si>
    <t>Trends in Healthcare Provider Advice on Youth Tobacco Use, 2011–2015</t>
  </si>
  <si>
    <t>Dai H.</t>
  </si>
  <si>
    <t>10.1016/j.amepre.2018.04.015</t>
  </si>
  <si>
    <t>SCOPUS_ID:85048817054</t>
  </si>
  <si>
    <t>American Academy of Pediatrics (2015b)</t>
  </si>
  <si>
    <t>American Academy of Pediatrics. Public policy to protect children from tobacco, nicotine, and tobacco smoke. Pediatrics 2015b;136(5):998–1007.</t>
  </si>
  <si>
    <t>Protecting children from tobacco, nicotine, and tobacco smoke</t>
  </si>
  <si>
    <t>Farber H.</t>
  </si>
  <si>
    <t>10.1542/peds.2015-3110</t>
  </si>
  <si>
    <t>SCOPUS_ID:84947213039</t>
  </si>
  <si>
    <t>American Association for Cancer Research (2015)</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</si>
  <si>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</si>
  <si>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(2015)</t>
  </si>
  <si>
    <t>American Association for Respiratory Care. Electronic cigarette [position statement],  2015; &lt;https://www. aarc.org/resources/professional-documents/position- statements/&gt;;  accessed: October 22, 2015.</t>
  </si>
  <si>
    <t>American Cancer Society (2014)</t>
  </si>
  <si>
    <t>American Cancer    Society.   What    about    electronic cigarettes? Aren’t they safe?, 2014; &lt;http://www. cancer.org/cancer/cancercauses/tobaccocancer/ questionsaboutsmokingtobaccoandhealth/questions- about-smoking-tobacco-and-health-e-cigarettes&gt;; accessed: October 22, 2015.</t>
  </si>
  <si>
    <t>American Lung Association (2014)</t>
  </si>
  <si>
    <t>American Lung Association. E-cigarettes,  2014; &lt;http:// www.lung.org/associations/charters/midland-states/ assets/pdfs/advocacy-pdfs/position-statement-on.pdf&gt;; accessed: October 22, 2015.</t>
  </si>
  <si>
    <t>American Lung Association (2015)</t>
  </si>
  <si>
    <t>American Lung Association. American Lung Association statement  on     e-cigarettes,      2015;     &lt;http://www. lung.org/stop-smoking/tobacco-control-advocacy/ federal/e-cigarettes.html&gt;; accessed: September 14, 2015.</t>
  </si>
  <si>
    <t>Bader, P et al. (2011)</t>
  </si>
  <si>
    <t>Bader P, Boisclair D, Ferrence  R. Effects of tobacco tax- ation and pricing on smoking behavior in high risk populations: a knowledge synthesis. International Journal of Environmental  Research and Public Health 2011;8(11):4118–39.</t>
  </si>
  <si>
    <t>Bam, TS et al. (2014)</t>
  </si>
  <si>
    <t>Bam TS, Bellew W, Berezhnova I, Jackson-Morris A, Jones A, Latif E, Molinari MA, Quan G, Singh RJ, Wisotzky M, et al. Position statement on electronic cigarettes or elec- tronic nicotine delivery systems. International  Journal of Tuberculosis and Lung Disease 2014;18(1):5–7.</t>
  </si>
  <si>
    <t>Benowitz, NL (2014)</t>
  </si>
  <si>
    <t>Benowitz   NL.  Emerging   nicotine   delivery  products. Implications for public health. Annals of the American Thoracic Society 2014;11(2):231–5.</t>
  </si>
  <si>
    <t>Boonn, A (2013)</t>
  </si>
  <si>
    <t>Boonn  A.  The  Best Way to  Tax Smokeless  Tobacco: A Simple Weight-Based Tax Hurts  State  Revenues and Increases  Youth  Use, August 1, 2013; &lt;https://www. tobaccofreekids.org/research/factsheets/pdf/0282.pdf&gt;; accessed: October 20, 2015.</t>
  </si>
  <si>
    <t>Brandon, TH et al. (2015a)</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</si>
  <si>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</si>
  <si>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(2015b)</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</si>
  <si>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</si>
  <si>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(2014)</t>
  </si>
  <si>
    <t>BreatheND. Violations of North Dakota’s Smoke-Free Law. 2014.</t>
  </si>
  <si>
    <t>BreatheND (NDb)</t>
  </si>
  <si>
    <t>BreatheND. Smoke free law (home page), n.d.b.; &lt;http:// www.breathend.com/smokefree/&gt;;   accessed:  May  4, 2016.</t>
  </si>
  <si>
    <t>Centers for Disease Control and Prevention (2015d)</t>
  </si>
  <si>
    <t>Centers for Disease Control and Prevention. STATE System E-Cigarette Fact Sheet, 2015a; &lt;https://chronicdata. cdc.gov/Legislation/STATE-System-E-Cigarette-Fact- Sheet/qte6-7jwd&gt;; accessed: February 17, 2016.</t>
  </si>
  <si>
    <t>Chang, H (2014)</t>
  </si>
  <si>
    <t>Chang H. Research gaps related to the environmental impacts   of  electronic   cigarettes.   Tobacco  Control 2014;23(Suppl 2):ii54–ii58.</t>
  </si>
  <si>
    <t>ChangeLab Solutions (2015a)</t>
  </si>
  <si>
    <t>ChangeLab Solutions. Model California Ordinance Regulating  Electronic    Smoking     Devices    (with Annotations). Sacramento (CA): California Department of Public Health, 2015a.</t>
  </si>
  <si>
    <t>City of Hayward (Nda)</t>
  </si>
  <si>
    <t>City of Hayward. City of Hayward Tobacco Retail License Program: Frequently Asked Questions, n.d.a; &lt;http://www. hayward-ca.gov/CITY-GOVERNMENT/DEPARTMENTS/ CITY-MANAGER/documents/2015/TRL_FAQ.pdf&gt;; accessed: October 20, 2015.</t>
  </si>
  <si>
    <t>City of Hayward (NDb)</t>
  </si>
  <si>
    <t>City of Hayward. Tobacco retail inspection, n.d.b; &lt;http:// user.govoutreach.com/hayward/faq.php?cid=28719&gt;; accessed: October 20, 2015.</t>
  </si>
  <si>
    <t>Cobb, NK and Abrams, DB (2014)</t>
  </si>
  <si>
    <t>Cobb NK, Abrams DB. The FDA, e-cigarettes,  and  the demise of combusted tobacco. New England Journal of Medicine 2014;371(16):1469–71.</t>
  </si>
  <si>
    <t>Crowley, RA (2015)</t>
  </si>
  <si>
    <t>Crowley RA, Health  Public  Policy  Committee   of  the American College of Physicians. Electronic nicotine delivery systems: executive summary of a policy posi- tion  paper from the  American College of Physicians. Annals of Internal Medicine 2015;162(8):583–4.</t>
  </si>
  <si>
    <t>Electronic nicotine delivery systems: Executive summary of a policy position paper from the American College of Physicians</t>
  </si>
  <si>
    <t>Crowley R.</t>
  </si>
  <si>
    <t>Annals of Internal Medicine</t>
  </si>
  <si>
    <t>10.7326/M14-2481</t>
  </si>
  <si>
    <t>SCOPUS_ID:84928103019</t>
  </si>
  <si>
    <t>Fagerstrom, KO and Bridgman, K (2014)</t>
  </si>
  <si>
    <t>Fagerström  KO, Bridgman  K. Tobacco harm  reduction: the need for new products that can compete with ciga- rettes. Addictive Behaviors 2014;39(3):507–11.</t>
  </si>
  <si>
    <t>US Department of Veterans Affairs (2006)</t>
  </si>
  <si>
    <t>Federal Register. U.S. Department  of Veterans Affairs, Elimination of copayment for smoking cessation coun- seling. 71 Fed. Reg. 2464 (2006).</t>
  </si>
  <si>
    <t>US Department of Labor (2001)</t>
  </si>
  <si>
    <t>Federal Register. U.S. Department of Labor, Occupational Safety and Health Administration (OSHA), Indoor air quality. 66 Fed. Reg. 64946 (2001).</t>
  </si>
  <si>
    <t>Federal Trade Commission (1984)</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</si>
  <si>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</si>
  <si>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(1983)</t>
  </si>
  <si>
    <t>Federal Trade Commission. FTC policy statement regarding advertising substantiation,  1983, March 11; &lt;https:// www.ftc.gov/public-statements/1983/03/ftc-policy- statement-regarding-advertising-substantiation&gt;; accessed: October 20, 2016.</t>
  </si>
  <si>
    <t>Feighery, EC et al. (2001)</t>
  </si>
  <si>
    <t>Feighery EC, Ribisl KM, Schleicher N, Lee RE, Halvorson S. Cigarette advertising and promotional  strategies in retail outlets: results of a statewide survey in California. Tobacco Control 2001;10(2):184–8.</t>
  </si>
  <si>
    <t>Freiberg, M (2012)</t>
  </si>
  <si>
    <t>Freiberg M. Options for state  and local governments  to regulate non-cigarette tobacco products. Annals of Health Law 2012;21(2):407–45, 5 p preceding i.</t>
  </si>
  <si>
    <t>Henningfield, JE (2014)</t>
  </si>
  <si>
    <t>Henningfield JE. The tobacco endgame: it’s all about behavior. Preventive Medicine 2014;68:11–6.</t>
  </si>
  <si>
    <t>Hill, AB (1965)</t>
  </si>
  <si>
    <t>Hill AB. The environment and disease: association or cau- sation? Proceedings of the Royal Society  of Medicine 1965;58:295–300.</t>
  </si>
  <si>
    <t>Hopkins, DP et al. (2010)</t>
  </si>
  <si>
    <t>Hopkins DP, Razi S, Leeks KD, Priya Kalra G, Chattopadhyay SK, Soler RE. Smokefree policies to reduce tobacco use. A  systematic review. American Journal of Preventive Medicine 2010;38(2 Suppl):S275–S289.</t>
  </si>
  <si>
    <t>Institute  for Global Tobacco Control (ND)</t>
  </si>
  <si>
    <t>Institute  for Global Tobacco Control. Country laws reg- ulation  e-cigarettes: a policy scan, n.d. &lt;http://global- tobaccocontrol.org/e-cigarette/country-laws/view&gt;; accessed: October 4, 2016.</t>
  </si>
  <si>
    <t>Klein, JD (2015)</t>
  </si>
  <si>
    <t>Klein   JD.   Electronic    cigarettes    are   another    route to   nicotine   addiction   for  youth.   JAMA Pediatrics 2015;169(11):993–4.</t>
  </si>
  <si>
    <t>State-of-the-art office-based interventions to eliminate youth tobacco use: The past decade</t>
  </si>
  <si>
    <t>Pbert L.</t>
  </si>
  <si>
    <t>10.1542/peds.2014-2037</t>
  </si>
  <si>
    <t>SCOPUS_ID:84927764142</t>
  </si>
  <si>
    <t>Lindblom, EN (2015)</t>
  </si>
  <si>
    <t>Lindblom EN. Effectively regulating e-cigarettes and their advertising—and   the   First   Amendment.   Food  and Drug Law Journal 2015;70(1):55–92.</t>
  </si>
  <si>
    <t>McLaughlin, I (2010)</t>
  </si>
  <si>
    <t>McLaughlin I. License to Kill?: Tobacco Retailer Licensing as an  Effective  Enforcement  Tool. Saint  Paul  (MN): Tobacco  Control  Legal  Consortium,   2010;  &lt;http:// publichealthlawcenter.org/sites/default/files/resources/ tclc-syn-retailer-2010.pdf&gt;; accessed: October 20, 2015.</t>
  </si>
  <si>
    <t>Mejia, AB et al. (2010)</t>
  </si>
  <si>
    <t>Mejia AB, Ling PM, Glantz SA. Quantifying the effects of pro- moting smokeless tobacco as a harm reduction strategy in the USA. Tobacco Control 2010;19(4):297–305.</t>
  </si>
  <si>
    <t>National Association of County and City Health Officials (2014)</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</si>
  <si>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</si>
  <si>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Institutes of Health (2016)</t>
  </si>
  <si>
    <t>National Institutes  of Health. Taking our own best advice: a tobacco-free NIH [website]; 2016, June 8; &lt;http:// tobaccofree.nih.gov/&gt;; accessed: October 20, 2016.</t>
  </si>
  <si>
    <t>Offermann, F (2014)</t>
  </si>
  <si>
    <t>Offermann F. The hazards of e-cigarettes. ASHRAE Journal. 2014 June:38–44.</t>
  </si>
  <si>
    <t>Pucci, LG et al. (1998)</t>
  </si>
  <si>
    <t>Pucci LG, Joseph HM, Jr., Siegel M. Outdoor tobacco adver- tising in six Boston neighborhoods.  Evaluating youth exposure.  American  Journal  of  Preventive  Medicine 1998;15(2):155–9.</t>
  </si>
  <si>
    <t>Rigotti, NA et al. (2005)</t>
  </si>
  <si>
    <t>Rigotti NA, Moran SE, Wechsler H. U.S. college students’ exposure to tobacco promotions:  prevalence and asso- ciation with tobacco use. American Journal of Public Health 2005;95(1):138–44.</t>
  </si>
  <si>
    <t>Roeseler, A et al. (2010)</t>
  </si>
  <si>
    <t>Roeseler A,  Feighery  EC, Cruz  TB. Tobacco marketing in California and implications for the future. Tobacco Control 2010;19(Suppl 1):i21–9.</t>
  </si>
  <si>
    <t>Shang, C et al. (2015)</t>
  </si>
  <si>
    <t>Shang C, Chaloupka FJ, Fong GT, Thompson M, O’Connor RJ. The association  between tax structure and ciga- rette  price variability: findings from the  ITC Project. Tobacco Control 2015;24(Suppl 3):iii88–iii93.</t>
  </si>
  <si>
    <t>The Center for Tobacco Policy and Organizing (2015b)</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</si>
  <si>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</si>
  <si>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The Council of State Governments (2015)</t>
  </si>
  <si>
    <t>The   Council   of  State   Governments.   Health   Policy: E-Cigarettes: Regulation and Taxation. 2015; &lt;http:// knowledgecenter.csg.org/kc/system/files/CR_e_ Cigarettes.pdf&gt;; accessed: October 20, 2015.</t>
  </si>
  <si>
    <t>United Nations Educational, Scientific and Cultural Organization (2005)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</si>
  <si>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</si>
  <si>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Teaching Engineering Ethics and Laws in the Light of the Carolinian Vision</t>
  </si>
  <si>
    <t>Daculan E.</t>
  </si>
  <si>
    <t>IEEE Region 10 Annual International Conference, Proceedings/TENCON</t>
  </si>
  <si>
    <t>10.1109/TENCON.2018.8650396</t>
  </si>
  <si>
    <t>SCOPUS_ID:85063228761</t>
  </si>
  <si>
    <t>US Department  of Health and Human Services (2015)</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</si>
  <si>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</si>
  <si>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(ND)</t>
  </si>
  <si>
    <t>U.S. Food and Drug Administration,  Center for Tobacco Products. A strategic partnership, n.d.; &lt;http://www. fda.gov/downloads/TobaccoProducts/NewsEvents/ UCM284343.pdf&gt;; accessed: September 12, 2016.</t>
  </si>
  <si>
    <t>US General Services Administration (2009)</t>
  </si>
  <si>
    <t>U.S. General Services Administration.  5800.1C ADM smoking in GSA-occupied space and government-owned or -leased vehicles assigned to GSA, 2009; &lt;http://www. gsa.gov/portal/directive/d0/content/520618&gt;; accessed: September 28, 2015.</t>
  </si>
  <si>
    <t>West, R and Brown, J (2014)</t>
  </si>
  <si>
    <t>West R, Brown J. Electronic  cigarettes: fact and faction. British Journal of General Practice 2014;64(626):442–3.</t>
  </si>
  <si>
    <t>Whitsel, LP et al. (2015)</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</si>
  <si>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</si>
  <si>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Healy, J (2014)</t>
  </si>
  <si>
    <t>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t>
  </si>
  <si>
    <t>Maloney, EK et al. (2015)</t>
  </si>
  <si>
    <t>Maloney EK, Cappella JN. Does vaping in e-cigarette advertisements affect tobacco smoking urge, intentions, and perceptions in daily, intermittent, and former smokers? Health Communication 2015:1–10.</t>
  </si>
  <si>
    <t>Tan, AS et al. (2014)</t>
  </si>
  <si>
    <t>Tan AS, Bigman CA. E-cigarette awareness and perceived harmfulness: prevalence and associations with smoking-cessation outcomes. American Journal of Preventive Medicine 2014;47(2):141–9.</t>
  </si>
  <si>
    <t>E-cigarette awareness and perceived harmfulness: Prevalence and associations with smoking-cessation outcomes</t>
  </si>
  <si>
    <t>10.1016/j.amepre.2014.02.011</t>
  </si>
  <si>
    <t>SCOPUS_ID:84904661116</t>
  </si>
  <si>
    <t>Task Force on Community Preventive Services (2001)</t>
  </si>
  <si>
    <t>Task Force on Community Preventive Services. Recommendations regarding interventions to reduce tobacco use and exposure to environmental tobacco smoke. American Journal of Preventive Medicine 2001;20(2 Suppl):10–5.</t>
  </si>
  <si>
    <t>Reviews of evidence regarding interventions to reduce tobacco use and exposure to environmental tobacco smoke</t>
  </si>
  <si>
    <t>Hopkins D.</t>
  </si>
  <si>
    <t>10.1016/S0749-3797(00)00297-X</t>
  </si>
  <si>
    <t>SCOPUS_ID:12444334382</t>
  </si>
  <si>
    <t>US Food and Drug Administration (2016b)</t>
  </si>
  <si>
    <t>U.S. Food and Drug Administration. FDA takes significant steps to protect Americans from dangers of tobacco through new regulation [press release], 2016; &lt;http://www. fda.gov/NewsEvents/Newsroom/PressAnnouncements/ ucm499234.htm&gt;; accessed: May 16, 2016.</t>
  </si>
  <si>
    <t>Zaza, S et al. (2005)</t>
  </si>
  <si>
    <t>Zaza S, Briss PA, Harris KW, editors. The Guide to Community Preventive Services: What Works to Promote Health? New York: Oxford University Press, 2005.</t>
  </si>
  <si>
    <t>Henley, S et al. (2004)</t>
  </si>
  <si>
    <t>Henley, S. Jane, Michael J. Thun, Ann Chao, and Eugenia E. Calle. 2004. “Association Between Exclusive Pipe Smoking and Mortality From Cancer and Other Diseases.” Journal of the National Cancer Institute, 96(11): 853-861.</t>
  </si>
  <si>
    <t>Tverdal, A and Bjartveit, K (2011)</t>
  </si>
  <si>
    <t>Tverdal, Aage and Kjell Bjartveit. 2011. “Health Consequences of pipe versus cigarette smoking.” Tobacco Control, 20(2): 123-130.</t>
  </si>
  <si>
    <t>Gruber, J and Koszegi, B (2001)</t>
  </si>
  <si>
    <t>Gruber, Jonathan and Botond Köszegi, “Is Addiction ‘Rational’? Theory and Evidence,” Quarterly Journal of Economics, 116(4): 1261-1303, November 2001.</t>
  </si>
  <si>
    <t>Bernheim, BD and Rangel, A (2004)</t>
  </si>
  <si>
    <t>Bernheim, B. Douglas and Antonio Rangel, “Addiction and Cue-Triggered Decision Processes,” American Economic Review 94(5): 1558-90, December 2004.</t>
  </si>
  <si>
    <t>Gul, F and Pesendorfer, W (2007)</t>
  </si>
  <si>
    <t>Gul, Faruk and Wolfgang Pesendorfer. “Harmful Addiction.” Review of Economic Studies 74: 147-172. 2007.</t>
  </si>
  <si>
    <t>Terchek, JJ et al. (2009)</t>
  </si>
  <si>
    <t>Terchek J.J., Elizabeth M.G. Larkin, Margaret L. Male, and Scott H. Frank. Measuring cigar use in adolescents: inclusion of a brand-specific item. Nicotine Tob Res. 2009. 11(7):842-6.</t>
  </si>
  <si>
    <t>Delnevo, CD and Hrywna, M (2007)</t>
  </si>
  <si>
    <t>Delnevo, Cristine D. and Mary Hrywna. 2007. “A Whole ’Nother Smoke” or a Cigarette in Disguise: How RJ Reynolds Reframed the Image of Little Cigars. American Journal of Public Health 97(8): 1368-1375.</t>
  </si>
  <si>
    <t>Delnevo, CD (2006)</t>
  </si>
  <si>
    <t>Delnevo, Cristine D. 2006. Smokers’ Choice: What Explains the Steady Growth of Cigar Use in the U.S.? Public Health Reports 121(2): 116-119</t>
  </si>
  <si>
    <t>Government Accountability Office (US) (2012)</t>
  </si>
  <si>
    <t>Government Accountability Office, United States. 'Tobacco Taxes: Large Disparities in Rates for Smoking Products Trigger Significant Market Shifts to Avoid Higher Taxes,' GAO- 12-475, www.gao.gov/assets/600/590192.pdf. April 2012.</t>
  </si>
  <si>
    <t>Centers for Disease Control and Prevention (2012b)</t>
  </si>
  <si>
    <t>Centers for Disease Control and Prevention. 3 August 2012. “Consumption of Cigarettes and Combustible Tobacco—United States, 2000-2011.” MMWR 61(30): 565-569.</t>
  </si>
  <si>
    <t>Messaging and Advocacy in U.S. Tobacco Control Policy, 2009–19</t>
  </si>
  <si>
    <t>Ferraiolo K.</t>
  </si>
  <si>
    <t>World Medical and Health Policy</t>
  </si>
  <si>
    <t>10.1002/wmh3.310</t>
  </si>
  <si>
    <t>SCOPUS_ID:85073227964</t>
  </si>
  <si>
    <t>Eastern Research Group (2011)</t>
  </si>
  <si>
    <t>Eastern Research Group, Inc. “Baseline of State and International Tobacco Laws” Final Report, Oct 27, 2011.</t>
  </si>
  <si>
    <t>Fichtenberg, C and Glantz, SA (2002)</t>
  </si>
  <si>
    <t>Fichtenberg, C., and Glantz, S. 2002. Youth Access Interventions Do Not Affect Youth Smoking. Pediatrics 109(6):1088-1092.</t>
  </si>
  <si>
    <t>Stead, LF and Lancaster, T (2000)</t>
  </si>
  <si>
    <t>Stead, Lindsay F., and Tim Lancaster. “A Systematic Review of Interventions for Preventing Tobacco Sales to Minors.” Tobacco Control 2000;9;169-176.</t>
  </si>
  <si>
    <t>A systematic review of interventions for preventing tobacco sales to minors</t>
  </si>
  <si>
    <t>Stead L.</t>
  </si>
  <si>
    <t>10.1136/tc.9.2.169</t>
  </si>
  <si>
    <t>SCOPUS_ID:0034201409</t>
  </si>
  <si>
    <t>Rigotti, AN et al. (1997)</t>
  </si>
  <si>
    <t>Rigotti, A. Nancy., Joseph R. DiFranza, YuChiao Chang, Themla Tisdale, Becky Kemp and Daniel Singer. “The Effect of Enforcing Tobacco-Sales Laws on Adolescents’ Access to Tobacco and Smoking Behavior.” The New England Journal of Medicine 337(15): 1044-1051. 1997.</t>
  </si>
  <si>
    <t>Altman, GD et al. (1999)</t>
  </si>
  <si>
    <t>Altman, G. David, Anne Y. Wheelis, Mary McFarlane, Hye-ryeon Lee and Stephen Fortmann. “The Relationship between Tobacco Access and use Among Adolescents: A Four Community Study.” Social Science &amp; Medicine 48: 759-775. 1999.</t>
  </si>
  <si>
    <t>Cummings, KM et al. (2003)</t>
  </si>
  <si>
    <t>Cummings, K. Michael, Andrew Hyland, Jeanne Perla and Gary A. Giovino. “Is the Prevalence of Youth Smoking Affected by Efforts to Increase Retailer Compliance with a Minors’ Access Law?” Nicotine &amp; Tobacco Research 5(4): 465-471. 2003.</t>
  </si>
  <si>
    <t>Is the prevalence of youth smoking affected by efforts to increase retailer compliance with a minors' access to law?</t>
  </si>
  <si>
    <t>Cummings K.</t>
  </si>
  <si>
    <t>10.1080/14622200307237</t>
  </si>
  <si>
    <t>SCOPUS_ID:0041823378</t>
  </si>
  <si>
    <t>Forster, LJ et al. (2003)</t>
  </si>
  <si>
    <t>Forster, L. Jean, David M. Murray, Mark Wolfson, Therese M. Blaine, Alexander C. Wagenaar and Deborah J. Hennrikus. “The Effects of Community Policies to Reduce Youth Access to Tobacco.” American Journal of Public Health 88(8): 1193-1198. 2003.</t>
  </si>
  <si>
    <t>Jansen, P et al. (2011)</t>
  </si>
  <si>
    <t>Jansen, Paul, Traci L. Toomey, Toben F. Nelson, Lindsey E. A. Fabian, Kathleen M. Lenk and Jean L. Forster. “Sources of Cigarettes among Adolescent Smokers: Free or Purchased?” American Journal of Health Education 42(3): 154-160. 2011.</t>
  </si>
  <si>
    <t>Warner, KE and Mendez, D (2010)</t>
  </si>
  <si>
    <t>Warner, Kenneth E. and David Mendez. “Tobacco Control Policy in Developed Countries: Yesterday, Today and Tomorrow.” Nicotine and Tobacco Research 12(9): 876-87. September 2010.</t>
  </si>
  <si>
    <t>Euromonitor International (2012)</t>
  </si>
  <si>
    <t>Euromonitor International. “Tobacco Products in the U.S.” Passport. August 2012.</t>
  </si>
  <si>
    <t>Maxwell, JC (2010)</t>
  </si>
  <si>
    <t>Maxwell, John C., Jr. The Maxwell Report: Cigar Industry in 2009. Richmond, VA: May, 2010.</t>
  </si>
  <si>
    <t>Warner, KE et al. (2004)</t>
  </si>
  <si>
    <t>Warner, Kenneth E., David Mendez and Dean G. Smith. “The Financial Implications of Coverage of Smoking Cessation Treatment by Managed Care Organizations.” Inquiry 41: 57-69. Spring 2004.</t>
  </si>
  <si>
    <t>Gruber, J (2002)</t>
  </si>
  <si>
    <t>Gruber, Jonathan. “Smoking’s ‘Internalities.’” Regulation 25 (4): 52-57. Winter 2002-2003.</t>
  </si>
  <si>
    <t>Sloan, FA et al. (2004)</t>
  </si>
  <si>
    <t>Sloan Frank A., Jan Ostermann, Christopher Conover, Donald H. Taylor, Jr., and Gabriel Picone, The Price of Smoking, Cambridge, MA: MIT Press, 2004.</t>
  </si>
  <si>
    <t>Fabian, LA et al. (2012)</t>
  </si>
  <si>
    <t>Fabian, Lacy A., Lauren L Canlass, Jennifer Potts, and Wallace B. Pickworth, 'Ad lib Smoking of Black &amp; Mild Cigarillos and Cigarettes.' Nicotine &amp; Tobacco Research, 14 (3): 368-371, March 2012.</t>
  </si>
  <si>
    <t>Cutler, D (2008)</t>
  </si>
  <si>
    <t>Cutler, D. 2008, “Are We Finally Winning the War on Cancer?” Journal of Economic Perspectives, 22:3-26.</t>
  </si>
  <si>
    <t>Murphy, KM and Topel, RH (2006)</t>
  </si>
  <si>
    <t>Murphy, K.M. and Topel, R.H., “The Value of Health and Longevity,” Journal of Political Economy, 114(5): 871–904, 2006.</t>
  </si>
  <si>
    <t>Nyman, JA et al. (2007)</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</si>
  <si>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</si>
  <si>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 and Mullainathan, S (2005)</t>
  </si>
  <si>
    <t>Gruber, Jonathan H. and Sendhil Mullainathan. “Do Cigarette Taxes Make Smokers Happier?” Advances in Economic Analysis &amp; Policy 5(1): Article 4. 2005.</t>
  </si>
  <si>
    <t>US Census Bureau (2007a)</t>
  </si>
  <si>
    <t>U.S. Census Bureau. 2007 Economic Census. Retail Trade: Subject Series: Product Lines Statistics by Kind of Business for the United States and States: 2007.</t>
  </si>
  <si>
    <t>US Census Bureau (2007b)</t>
  </si>
  <si>
    <t>U.S. Census Bureau. 2007 Economic Census. Accommodation and Food Services: Subject Series: Product Lines Statistics by Kind of Business for the United States and States: 2007.</t>
  </si>
  <si>
    <t>Muth, MK et al. (2011)</t>
  </si>
  <si>
    <t>RTI (Muth, M.K., Melanie J. Ball, Michaela C. Coglaiti, and Shawn A. Karns), 'Model to Estimate Costs of Using Labeling as a Risk Reduction Strategy for Consumer Products Regulated by the Food and Drug Administration,' Research Triangle Park, NC: RTI International, March 2011.</t>
  </si>
  <si>
    <t>Chaloupka, FJ and Warner, K (2000)</t>
  </si>
  <si>
    <t>Chaloupka, F., and Warner, K, “The Economics of Smoking,” in Handbook of Health Economics, vol. 1B, A.J. Culyer and J.P. Newhouse eds., Amsterdam: Elsevier, 2000.</t>
  </si>
  <si>
    <t>Cropper, M et al. (2011)</t>
  </si>
  <si>
    <t>Cropper, Maureen, James K. Hammitt, and Lisa A. Robinson. “Valuing Mortality Risk Reductions: Progress and Challenges.” Annual Review of Resource Economics 3: 313-36. June 10, 2011.</t>
  </si>
  <si>
    <t>Stephens, KC et al. (2014)</t>
  </si>
  <si>
    <t>Stephens KC, Law R, Taylor E, et al. Calls to poison centers for exposures to electronic cigarettes— United States, September 2010–February 2014. MMWR Morb Mortal Wkly Rep. 2014;63:292–293.</t>
  </si>
  <si>
    <t>Carter, SM and Chapman, S (2006)</t>
  </si>
  <si>
    <t>Carter SM, Chapman S. Smokers and non-smokers talk about regulatory options in tobacco control. Tob Control. 2006;15:398–404.</t>
  </si>
  <si>
    <t>Etter JF, Bullen, CB (2014)</t>
  </si>
  <si>
    <t>Ettera J-F, Bullen C. A longitudinal study of electronic cigarette users. Addict Behav. 2014;39:491–494.</t>
  </si>
  <si>
    <t>Brandt, AM (2007)</t>
  </si>
  <si>
    <t>Brandt AM. The Cigarette Century: The Rise, Fall, and Deadly Persistence of the Product That Defined America. New York, NY: Basic Books; 2007.</t>
  </si>
  <si>
    <t>Getting away with murder.</t>
  </si>
  <si>
    <t>Epstein H.</t>
  </si>
  <si>
    <t>The New York review of books</t>
  </si>
  <si>
    <t>SCOPUS_ID:34347213351</t>
  </si>
  <si>
    <t>Pokhrel, P et al. (2013)</t>
  </si>
  <si>
    <t>Pokhrel P, Fagan P, Little MA, Kawamoto CT, Herzog TA. Smokers who try e-cigarettes to quit smoking: findings from a multiethnic study in Hawaii. Am J Public Health. 2013;103:e57–e62.</t>
  </si>
  <si>
    <t>Schmidt, C (2014)</t>
  </si>
  <si>
    <t>Schmidt C. A former surgeon general lends his support to e-cigarettes. Science. 2014;343:589.</t>
  </si>
  <si>
    <t>Fairchild, A and Colgrove, J (2004)</t>
  </si>
  <si>
    <t>Fairchild A, Colgrove J. Out of the ashes: the life, death, and rebirth of the “safer” cigarette in the United States. Am J Public Health. 2004;94:192–204.</t>
  </si>
  <si>
    <t>Tobacco harm reduction involves more than cigarette harm reduction [2] (multiple letters)</t>
  </si>
  <si>
    <t>Giovino G.</t>
  </si>
  <si>
    <t>SCOPUS_ID:3442878675</t>
  </si>
  <si>
    <t>Haghighi, A et al. (2013)</t>
  </si>
  <si>
    <t>Haghighi  A,  Schwartz  DH, Abrahamowicz M, Leonard GT, Perron  M, Richer L, Veillette  S, Gaudet D, Paus T, Pausova Z. Prenatal  exposure to maternal  cigarette smoking, amygdala volume, and fat intake in adoles- cence. JAMA Psychiatry 2013;70(1):98–105.</t>
  </si>
  <si>
    <t>Prenatal exposure to maternal cigarette smoking, amygdala volume, and fat intake in adolescence</t>
  </si>
  <si>
    <t>Haghighi A.</t>
  </si>
  <si>
    <t>10.1001/archgenpsychiatry.2012.1101</t>
  </si>
  <si>
    <t>SCOPUS_ID:84871982391</t>
  </si>
  <si>
    <t>Pierce, JP et al. (1991)</t>
  </si>
  <si>
    <t>Pierce JP, Gilpin E, Burns  DM, Whalen E, Rosbrook B, Shopland  D,  Johnson  M. Does  tobacco  advertising target  young people to start  smoking? Evidence from California. JAMA: the Journal of the American Medical Association 1991;266(22):3154–8.</t>
  </si>
  <si>
    <t>Does Tobacco Advertising Target Young People to Start Smoking?: Evidence From California</t>
  </si>
  <si>
    <t>Pierce J.</t>
  </si>
  <si>
    <t>JAMA: The Journal of the American Medical Association</t>
  </si>
  <si>
    <t>10.1001/jama.1991.03470220070029</t>
  </si>
  <si>
    <t>SCOPUS_ID:0026332508</t>
  </si>
  <si>
    <t>Primack, BA et al. (2015)</t>
  </si>
  <si>
    <t>Primack B, Soneji S, Stoolmiller M, Fine M, Sargent J. Progression to Traditional Cigarette Smoking After Electronic Cigarette Use Among US Adolescents and Young Adults. JAMA Pediatrics. 2015;169(11):1018.</t>
  </si>
  <si>
    <t>Progression to traditional cigarette smoking after electronic cigarette use among us adolescents and young adults</t>
  </si>
  <si>
    <t>Primack B.</t>
  </si>
  <si>
    <t>10.1001/jamapediatrics.2015.1742</t>
  </si>
  <si>
    <t>SCOPUS_ID:84943342902</t>
  </si>
  <si>
    <t>Gaysina, D et al. (2013)</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</si>
  <si>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</si>
  <si>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Maternal smoking during pregnancy and offspring conduct problems: Evidence from 3 independent genetically sensitive research designs</t>
  </si>
  <si>
    <t>Gaysina D.</t>
  </si>
  <si>
    <t>JAMA Psychiatry</t>
  </si>
  <si>
    <t>10.1001/jamapsychiatry.2013.127</t>
  </si>
  <si>
    <t>SCOPUS_ID:84883503106</t>
  </si>
  <si>
    <t>Stead, LF et al. (2012)</t>
  </si>
  <si>
    <t>Stead LF, Perera R, Bullen C, Mant D, Lancaster T. Nicotine replacement therapy for smoking cessation (review). Available at: http://www.thecochranelibrary.com/userfiles/ccoch/file/World%20No%20Tobacco%20Day/CD000146.pdf. Accessed December 11, 2014.</t>
  </si>
  <si>
    <t>Nicotine replacement therapy for smoking cessation</t>
  </si>
  <si>
    <t>10.1002/14651858.CD000146.pub4</t>
  </si>
  <si>
    <t>SCOPUS_ID:84872173821</t>
  </si>
  <si>
    <t>http://www.thecochranelibrary.com/userfiles/ccoch/file/World%20No%20Tobacco%20Day/CD000146.pdf</t>
  </si>
  <si>
    <t>Stead, LF and Lancaster, T (2005)</t>
  </si>
  <si>
    <t>Stead LF, Lancaster T. Interventions for preventing tobacco sales to minors. Cochrane Database of Systematic Reviews 2005, Issue 1. Art. No.: CD001497. http://onlinelibrary.wiley.com/doi/10.1002/14651858.CD001497.pub2/pdf.</t>
  </si>
  <si>
    <t>10.1002/14651858.CD001497.pub2</t>
  </si>
  <si>
    <t>http://onlinelibrary.wiley.com/doi/10.1002/14651858.CD001497.pub2/pdf</t>
  </si>
  <si>
    <t>Moylan, S et al. (2013)</t>
  </si>
  <si>
    <t>Moylan S, Jacka FN, Pasco JA, Berk M. How cigarette smoking  may increase  the  risk of anxiety symptoms and anxiety disorders: a critical review of biological pathways. Brain Behavior 2013;3(3):302–26.</t>
  </si>
  <si>
    <t>How cigarette smoking may increase the risk of anxiety symptoms and anxiety disorders: A critical review of biological pathways</t>
  </si>
  <si>
    <t>Moylan S.</t>
  </si>
  <si>
    <t>Brain and Behavior</t>
  </si>
  <si>
    <t>10.1002/brb3.137</t>
  </si>
  <si>
    <t>SCOPUS_ID:84890199570</t>
  </si>
  <si>
    <t>Pignatti, F et al. (2015)</t>
  </si>
  <si>
    <t>Pignatti F, Ashby, D, Brass, EP. Structured frameworks to increase the transparency of the assessment of benefits and risks of medicines: current status and possible future directions. Clin Pharmacol Ther. 2015;98:522–33.</t>
  </si>
  <si>
    <t>Structured Frameworks to Increase the Transparency of the Assessment of Benefits and Risks of Medicines: Current Status and Possible Future Directions</t>
  </si>
  <si>
    <t>Pignatti F.</t>
  </si>
  <si>
    <t>Clinical Pharmacology and Therapeutics</t>
  </si>
  <si>
    <t>10.1002/cpt.203</t>
  </si>
  <si>
    <t>SCOPUS_ID:84957791893</t>
  </si>
  <si>
    <t>Powell, GL et al. (2016)</t>
  </si>
  <si>
    <t>Powell  GL,  Gaddy  J,  Xu  F,  Fregosi  RF,  Levine  RB. Developmental Nicotine Exposure disrupts dendritic arborization  patterns  of hypoglossal motoneurons in the neonatal rat. Developmental Neurobiology 2016.</t>
  </si>
  <si>
    <t>Developmental nicotine exposure disrupts dendritic arborization patterns of hypoglossal motoneurons in the neonatal rat</t>
  </si>
  <si>
    <t>Powell G.</t>
  </si>
  <si>
    <t>Developmental Neurobiology</t>
  </si>
  <si>
    <t>10.1002/dneu.22379</t>
  </si>
  <si>
    <t>SCOPUS_ID:84985912311</t>
  </si>
  <si>
    <t>Famele, M et al.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</si>
  <si>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</si>
  <si>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Liquid chromatography with tandem mass spectrometry method for the determination of nicotine and minor tobacco alkaloids in electronic cigarette refill liquids and second-hand generated aerosol</t>
  </si>
  <si>
    <t>Famele M.</t>
  </si>
  <si>
    <t>Journal of Separation Science</t>
  </si>
  <si>
    <t>10.1002/jssc.201601076</t>
  </si>
  <si>
    <t>SCOPUS_ID:85011710535</t>
  </si>
  <si>
    <t>Unger, JB et al. (1995)</t>
  </si>
  <si>
    <t>Unger JB, Johnson  CA, Rohrbach  LA. Recognition  and liking of tobacco and alcohol advertisements among adolescents: relationships with susceptibility to sub- stance use. Preventive Medicine 1995;24(5):461–6.</t>
  </si>
  <si>
    <t>Recognition and liking of tobacco and alcohol advertisements among adolescents: Relationships with susceptibility to substance use</t>
  </si>
  <si>
    <t>10.1006/pmed.1995.1074</t>
  </si>
  <si>
    <t>SCOPUS_ID:0029096769</t>
  </si>
  <si>
    <t>Proulx, E et al. (2014)</t>
  </si>
  <si>
    <t>Proulx E, Piva M, Tian MK, Bailey CD, Lambe EK. Nicotinic acetylcholine receptors in attention  circuitry: the role of layer VI neurons  of prefrontal  cortex. Cellular and Molecular Life Sciences 2014;71(7):1225–44.</t>
  </si>
  <si>
    <t>Nicotinic acetylcholine receptors in attention circuitry: The role of layer VI neurons of prefrontal cortex</t>
  </si>
  <si>
    <t>Proulx E.</t>
  </si>
  <si>
    <t>Cellular and Molecular Life Sciences</t>
  </si>
  <si>
    <t>10.1007/s00018-013-1481-3</t>
  </si>
  <si>
    <t>SCOPUS_ID:84902087447</t>
  </si>
  <si>
    <t>Weaver, SR et al. (2016)</t>
  </si>
  <si>
    <t>Weaver SR, Majeed BA, Pechacek TF, Nyman AL, Gregory KR, Eriksen MP. Use of electronic nicotine delivery systems and other tobacco products among USA adults, 2014: results from a national survey. Int J Public Health. 2016;61(2):177-88.</t>
  </si>
  <si>
    <t>Use of electronic nicotine delivery systems and other tobacco products among USA adults, 2014: results from a national survey</t>
  </si>
  <si>
    <t>Weaver S.</t>
  </si>
  <si>
    <t>International Journal of Public Health</t>
  </si>
  <si>
    <t>10.1007/s00038-015-0761-0</t>
  </si>
  <si>
    <t>SCOPUS_ID:84946763648</t>
  </si>
  <si>
    <t>Mayer, B (2014)</t>
  </si>
  <si>
    <t>Mayer, B., How much nicotine kills a human? Tracing back the generally accepted lethal dose to dubious self-experiments in the nineteenth century. Archives of toxicology, 2014. 88(1): p. 5-7.</t>
  </si>
  <si>
    <t>How much nicotine kills a human? Tracing back the generally accepted lethal dose to dubious self-experiments in the nineteenth century</t>
  </si>
  <si>
    <t>Mayer B.</t>
  </si>
  <si>
    <t>10.1007/s00204-013-1127-0</t>
  </si>
  <si>
    <t>SCOPUS_ID:84892577122</t>
  </si>
  <si>
    <t>Hutzler, C et al. (2014)</t>
  </si>
  <si>
    <t>Hutzler C, Paschke M, Kruschinski S et al. Chemical hazards present in liquids and vapors of electronic cigarettes. Arch Toxicol 2014;88:1295–308.</t>
  </si>
  <si>
    <t>Chemical hazards present in liquids and vapors of electronic cigarettes</t>
  </si>
  <si>
    <t>Hutzler C.</t>
  </si>
  <si>
    <t>10.1007/s00204-014-1294-7</t>
  </si>
  <si>
    <t>SCOPUS_ID:84903458590</t>
  </si>
  <si>
    <t>Shram, MJ et al. (2006)</t>
  </si>
  <si>
    <t>Shram MJ, Funk D, Li Z, Le AD. Periadolescent and adult rats respond differently in tests measuring the rewarding and aversive effects of nicotine. Psychopharmacology 2006;186(2):201–8.</t>
  </si>
  <si>
    <t>Periadolescent and adult rats respond differently in tests measuring the rewarding and aversive effects of nicotine</t>
  </si>
  <si>
    <t>Shram M.</t>
  </si>
  <si>
    <t>10.1007/s00213-006-0373-8</t>
  </si>
  <si>
    <t>SCOPUS_ID:33646587394</t>
  </si>
  <si>
    <t>O’Dell, LE et al. (2006)</t>
  </si>
  <si>
    <t>O’Dell LE, Bruijnzeel AW, Smith RT, Parsons LH, Merves ML, Goldberger  BA, Richardson  HN, Koob GF, Markou A. Diminished nicotine  withdrawal in adoles- cent rats: implications for vulnerability to addiction. Psychopharmacology  2006;186(4):612–9.</t>
  </si>
  <si>
    <t>Diminished nicotine withdrawal in adolescent rats: Implications for vulnerability to addiction</t>
  </si>
  <si>
    <t>O'Dell L.</t>
  </si>
  <si>
    <t>10.1007/s00213-006-0383-6</t>
  </si>
  <si>
    <t>SCOPUS_ID:33744952498</t>
  </si>
  <si>
    <t>Schneider, T et al. (2012)</t>
  </si>
  <si>
    <t>Schneider   T,  Bizarro  L,  Asherson  PJ,  Stolerman   IP. Hyperactivity, increased nicotine consumption  and impaired performance in the five-choice serial reaction time task in adolescent rats prenatally exposed to nico- tine. Psychopharmacology  2012;223(4):401–15.</t>
  </si>
  <si>
    <t>Hyperactivity, increased nicotine consumption and impaired performance in the five-choice serial reaction time task in adolescent rats prenatally exposed to nicotine</t>
  </si>
  <si>
    <t>Schneider T.</t>
  </si>
  <si>
    <t>10.1007/s00213-012-2728-7</t>
  </si>
  <si>
    <t>SCOPUS_ID:84866730695</t>
  </si>
  <si>
    <t>Lunell, E et al. (1997)</t>
  </si>
  <si>
    <t>Lunell E, Molander L, Andersson SB. Temperature dependency of the release and bioavailability of nicotine from a nicotine vapour inhaler: in vitro/in vivo correlation. Eur J Clin Pharmacol 1997;52:495–500.</t>
  </si>
  <si>
    <t>Temperature dependency of the release and bioavailability of nicotine from a nicotine vapour inhaler; in vitro/in vivo correlation</t>
  </si>
  <si>
    <t>Lunell E.</t>
  </si>
  <si>
    <t>European Journal of Clinical Pharmacology</t>
  </si>
  <si>
    <t>10.1007/s002280050324</t>
  </si>
  <si>
    <t>SCOPUS_ID:0030774388</t>
  </si>
  <si>
    <t>Fooks, G et al. (2013)</t>
  </si>
  <si>
    <t>Fooks G, Gilmore A, Collin J, Holden C, Lee K. The limits of corporate social responsibility: techniques of neutralization, stakeholder management and political CSR. J Business Ethics 2013;112:283–99</t>
  </si>
  <si>
    <t>Erratum to The Limits of Corporate Social Responsibility: Techniques of Neutralization, Stakeholder Management and Political CSR (J Bus Ethics, 10.1007/s10551-012-1250-5)</t>
  </si>
  <si>
    <t>Journal of Business Ethics</t>
  </si>
  <si>
    <t>10.1007/s10551-012-1357-8</t>
  </si>
  <si>
    <t>SCOPUS_ID:84872664241</t>
  </si>
  <si>
    <t>Farsalinos, KE et al. (2017a)</t>
  </si>
  <si>
    <t>Farsalinos KE, Poulas K, Voudris V, Le Houezec J. Prevalence and correlates of current daily use of electronic cigarettes in the European Union: analysis of the 2014 Eurobarometer survey. Intern Emerg Med. 2017;12(6):757-63.</t>
  </si>
  <si>
    <t>Prevalence and correlates of current daily use of electronic cigarettes in the European Union: analysis of the 2014 Eurobarometer survey</t>
  </si>
  <si>
    <t>Internal and Emergency Medicine</t>
  </si>
  <si>
    <t>10.1007/s11739-017-1643-7</t>
  </si>
  <si>
    <t>SCOPUS_ID:85014208217</t>
  </si>
  <si>
    <t>Farsalinos, KE et al. (2018)</t>
  </si>
  <si>
    <t>Farsalinos, K.E., G. Siakas, K. Poulas, V. Voudris, K. Merakou, and A. Barbouni, Electronic cigarette use in Greece: An analysis of a representative population sample in Attica prefecture. Harm Reduction Journal, 2018. 15(1): p. 20.</t>
  </si>
  <si>
    <t>E-cigarette use is strongly associated with recent smoking cessation: an analysis of a representative population sample in Greece</t>
  </si>
  <si>
    <t>10.1007/s11739-018-02023-x</t>
  </si>
  <si>
    <t>SCOPUS_ID:85060154655</t>
  </si>
  <si>
    <t>Primack, BA et al. (2008)</t>
  </si>
  <si>
    <t>Primack BA, Sidani J, Agarwal AA, Shadel WG, Donny EC, Eissenberg  TE. Prevalence  of and  associations  with waterpipe tobacco smoking among U.S. university stu- dents. Annals of Behavioral Medicine 2008;36(1):81–6.</t>
  </si>
  <si>
    <t>Prevalence of and associations with waterpipe tobacco smoking among U.S. university students</t>
  </si>
  <si>
    <t>Annals of Behavioral Medicine</t>
  </si>
  <si>
    <t>10.1007/s12160-008-9047-6</t>
  </si>
  <si>
    <t>SCOPUS_ID:53849133060</t>
  </si>
  <si>
    <t>Dierker, L et al. (2012)</t>
  </si>
  <si>
    <t>Dierker  L, Swendsen  J,  Rose J,  He  J,  Merikangas  K. Transitions to regular smoking and nicotine dependence in the Adolescent National Comorbidity Survey (NCS- A). Annals of Behavioral Medicine 2012;43(3):394–401.</t>
  </si>
  <si>
    <t>Transitions to regular smoking and nicotine dependence in the adolescent national comorbidity survey (NCS-A)</t>
  </si>
  <si>
    <t>Dierker L.</t>
  </si>
  <si>
    <t>10.1007/s12160-011-9330-9</t>
  </si>
  <si>
    <t>SCOPUS_ID:84863986267</t>
  </si>
  <si>
    <t>DiFranza, JR et al. (2002)</t>
  </si>
  <si>
    <t>DiFranza JR, Savageau JA, Rigotti NA, Fletcher K, Ockene JK, McNeill  AD, Coleman M, Wood C. Development of symptoms of tobacco dependence in youths: 30 month follow up data from the DANDY study. Tobacco Control 2002;11(3):228–35.</t>
  </si>
  <si>
    <t>Recollections and repercussions of the first inhaled cigarette</t>
  </si>
  <si>
    <t>DiFranza J.</t>
  </si>
  <si>
    <t>10.1016/j.addbeh.2003.08.002</t>
  </si>
  <si>
    <t>SCOPUS_ID:0347091700</t>
  </si>
  <si>
    <t>Cappelleri, JC et al. (2007)</t>
  </si>
  <si>
    <t>Cappelleri JC, Bushmakin AG, Baker CL, Merikle E, Olufade AO, Gilbert DG. Confirmatory factor analyses and reliability of the modified cigarette evaluation questionnaire. Addict Behav. 2007;32(5):912-23.</t>
  </si>
  <si>
    <t>Confirmatory factor analyses and reliability of the modified cigarette evaluation questionnaire</t>
  </si>
  <si>
    <t>Cappelleri J.</t>
  </si>
  <si>
    <t>10.1016/j.addbeh.2006.06.028</t>
  </si>
  <si>
    <t>SCOPUS_ID:33847091307</t>
  </si>
  <si>
    <t>Trumbo, CW and Kim, SJ (2015)</t>
  </si>
  <si>
    <t>Trumbo  CW, Kim SJ. The effect of electronic  cigarette advertising on intended use among college students. Addictive Behaviors 2015;46:77–81.</t>
  </si>
  <si>
    <t>The effect of electronic cigarette advertising on intended use among college students</t>
  </si>
  <si>
    <t>Trumbo C.</t>
  </si>
  <si>
    <t>10.1016/j.addbeh.2015.03.005</t>
  </si>
  <si>
    <t>SCOPUS_ID:84925745500</t>
  </si>
  <si>
    <t>Lee, YH et al. (2015)</t>
  </si>
  <si>
    <t>Lee YH, Gawron M, Goniewicz ML. Changes in puffing behavior among smokers who switched from tobacco to electronic cigarettes. Addictive Behaviors 2015;48:1–4.</t>
  </si>
  <si>
    <t>Changes in puffing behavior among smokers who switched from tobacco to electronic cigarettes</t>
  </si>
  <si>
    <t>Lee Y.</t>
  </si>
  <si>
    <t>10.1016/j.addbeh.2015.04.003</t>
  </si>
  <si>
    <t>SCOPUS_ID:84928785128</t>
  </si>
  <si>
    <t>Spindle, TR et al. (2017)</t>
  </si>
  <si>
    <t>T. R. Spindle, M. M. Hiler, M. E. Cooke and T. Eissenberg, “Electronic Cigarette Use and Uptake of Cigarette Smoking: A Longitudinal Examination of U.S. College Students” Addictive Behaviors, vol. 67, pp. 66-72, 2017.</t>
  </si>
  <si>
    <t>Electronic cigarette use and uptake of cigarette smoking: A longitudinal examination of U.S. college students</t>
  </si>
  <si>
    <t>Spindle T.</t>
  </si>
  <si>
    <t>10.1016/j.addbeh.2016.12.009</t>
  </si>
  <si>
    <t>SCOPUS_ID:85007190542</t>
  </si>
  <si>
    <t>Bernat, JK et al. (2017)</t>
  </si>
  <si>
    <t>Bernat JK, Ferrer RA, Margolis KA, Blake KD. US adult tobacco users' absolute harm perceptions of traditional and alternative tobacco products, information-seeking behaviors, and (mis)beliefs about chemicals in tobacco products. Addict Behav. 2017;71:38-45.</t>
  </si>
  <si>
    <t>US adult tobacco users' absolute harm perceptions of traditional and alternative tobacco products, information-seeking behaviors, and (mis)beliefs about chemicals in tobacco products</t>
  </si>
  <si>
    <t>Bernat J.</t>
  </si>
  <si>
    <t>10.1016/j.addbeh.2017.02.027</t>
  </si>
  <si>
    <t>SCOPUS_ID:85014036261</t>
  </si>
  <si>
    <t>Donaldson, EA et al. (2017)</t>
  </si>
  <si>
    <t>Donaldson EA, Hoffman AC, Zandberg I, Blake KD. Media exposure and tobacco product addiction beliefs: Findings from the 2015 Health Information National Trends Survey (HINTS-FDA 2015). Addict Behav. 2017;72:106-13.</t>
  </si>
  <si>
    <t>Media exposure and tobacco product addiction beliefs: Findings from the 2015 Health Information National Trends Survey (HINTS–FDA 2015)</t>
  </si>
  <si>
    <t>Donaldson E.</t>
  </si>
  <si>
    <t>10.1016/j.addbeh.2017.04.001</t>
  </si>
  <si>
    <t>SCOPUS_ID:85017001350</t>
  </si>
  <si>
    <t>Villanti, AC et al. (2013)</t>
  </si>
  <si>
    <t>Villanti AC, Richardson A, Vallone DM, Rath JM. Flavored tobacco product use among U.S. young adults. American Journal of Preventive Medicine 2013;44(4):388–91.</t>
  </si>
  <si>
    <t>Flavored tobacco product use among U.S. Young Adults</t>
  </si>
  <si>
    <t>10.1016/j.amepre.2012.11.031</t>
  </si>
  <si>
    <t>SCOPUS_ID:84884170418</t>
  </si>
  <si>
    <t>England, LJ et al. (2015a)</t>
  </si>
  <si>
    <t>England LJ, Bunnell RE, Pechacek TF, Tong VT, McAfee TA. Nicotine and the developing human: a neglected element in the electronic cigarette debate. American Journal of Preventive Medicine 2015;49:286.</t>
  </si>
  <si>
    <t>Nicotine and the Developing Human: A Neglected Element in the Electronic Cigarette Debate</t>
  </si>
  <si>
    <t>England L.</t>
  </si>
  <si>
    <t>10.1016/j.amepre.2015.01.015</t>
  </si>
  <si>
    <t>SCOPUS_ID:84937519500</t>
  </si>
  <si>
    <t>Schauer, GL et al. (2016)</t>
  </si>
  <si>
    <t>Schauer GL, King BA, Bunnell RE, Promoff G, McAfee TA. Toking, vaping, and eating for health or fun: marijuana use patterns in adults, U.S., 2014. American Journal of Preventive Medicine 2016;50(1):1–8.</t>
  </si>
  <si>
    <t>Toking, Vaping, and Eating for Health or Fun: Marijuana Use Patterns in Adults, U.S., 2014</t>
  </si>
  <si>
    <t>Schauer G.</t>
  </si>
  <si>
    <t>10.1016/j.amepre.2015.05.027</t>
  </si>
  <si>
    <t>SCOPUS_ID:84952630508</t>
  </si>
  <si>
    <t>Chen, X et al. (2017)</t>
  </si>
  <si>
    <t>Chen, X., B. Yu, and Y. Wang, Initiation of electronic cigarette use by age among youth in the US. American Journal of Preventive Medicine, 2017. 53(3): p. 396-399.</t>
  </si>
  <si>
    <t>Initiation of Electronic Cigarette Use by Age Among Youth in the U.S.</t>
  </si>
  <si>
    <t>Chen X.</t>
  </si>
  <si>
    <t>10.1016/j.amepre.2017.02.011</t>
  </si>
  <si>
    <t>SCOPUS_ID:85016398469</t>
  </si>
  <si>
    <t>Noble, MJ et al. (2017)</t>
  </si>
  <si>
    <t>Noble MJ, Longstreet B, Hendrickson RG, Gerona R. Unintentional pediatric ingestion of electronic cigarette nicotine refill liquid necessitating intubation. Ann Emerg Med. 2017;69(1):94-7.</t>
  </si>
  <si>
    <t>Unintentional Pediatric Ingestion of Electronic Cigarette Nicotine Refill Liquid Necessitating Intubation</t>
  </si>
  <si>
    <t>Noble M.</t>
  </si>
  <si>
    <t>Annals of Emergency Medicine</t>
  </si>
  <si>
    <t>10.1016/j.annemergmed.2016.08.448</t>
  </si>
  <si>
    <t>SCOPUS_ID:85007553248</t>
  </si>
  <si>
    <t>Cardenas, VM et al. (2015)</t>
  </si>
  <si>
    <t>Cardenas  VM, Breen  PJ,  Compadre  CM, Delongchamp RR,  Barone   CP,  Phillips   MM,  Wheeler   JG.  The smoking habits of the family influence the uptake of e-cigarettes  in U.S. children.  Annals of Epidemiology 2015;25(1):60–2.</t>
  </si>
  <si>
    <t>The smoking habits of the family influence the uptake of e-cigarettes in US children</t>
  </si>
  <si>
    <t>Cardenas V.</t>
  </si>
  <si>
    <t>Annals of Epidemiology</t>
  </si>
  <si>
    <t>10.1016/j.annepidem.2014.09.013</t>
  </si>
  <si>
    <t>SCOPUS_ID:84923249791</t>
  </si>
  <si>
    <t>Santanam, N et al. (2012)</t>
  </si>
  <si>
    <t>Santanam  N, Thornhill  BA, Lau JK, Crabtree CM, Cook CR, Brown KC, Dasgupta P. Nicotinic acetylcholine receptor  signaling  in  atherogenesis.  Atherosclerosis 2012;225(2):264–73.</t>
  </si>
  <si>
    <t>Nicotinic acetylcholine receptor signaling in atherogenesis</t>
  </si>
  <si>
    <t>Santanam N.</t>
  </si>
  <si>
    <t>Atherosclerosis</t>
  </si>
  <si>
    <t>10.1016/j.atherosclerosis.2012.07.041</t>
  </si>
  <si>
    <t>SCOPUS_ID:84869505434</t>
  </si>
  <si>
    <t>Poorthuis, RB and Mansvelder, HD (2013)</t>
  </si>
  <si>
    <t>Poorthuis  RB, Mansvelder HD. Nicotinic acetylcholine receptors   controlling    attention:    behavior,   circuits and sensitivity to disruption  by nicotine. Biochemical Pharmacology 2013;86(8):1089–98.</t>
  </si>
  <si>
    <t>Nicotinic acetylcholine receptors controlling attention: Behavior, circuits and sensitivity to disruption by nicotine</t>
  </si>
  <si>
    <t>Poorthuis R.</t>
  </si>
  <si>
    <t>Biochemical Pharmacology</t>
  </si>
  <si>
    <t>10.1016/j.bcp.2013.07.003</t>
  </si>
  <si>
    <t>SCOPUS_ID:84885592113</t>
  </si>
  <si>
    <t>Biederman, J et al. (2006)</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</si>
  <si>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</si>
  <si>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Is cigarette smoking a gateway to alcohol and illicit drug use disorders? A study of youths with and without attention deficit hyperactivity disorder</t>
  </si>
  <si>
    <t>Biederman J.</t>
  </si>
  <si>
    <t>10.1016/j.biopsych.2005.07.009</t>
  </si>
  <si>
    <t>SCOPUS_ID:32144450264</t>
  </si>
  <si>
    <t>Thapar, A et al. (2009)</t>
  </si>
  <si>
    <t>Thapar A,  Rice F, Hay D, Boivin J, Langley K, van den Bree M, Rutter M, Harold G. Prenatal smoking might not cause attention-deficit/hyperactivity  disorder: evi- dence  from  a  novel  design.  Biological  Psychiatry 2009;66(8):722–7.</t>
  </si>
  <si>
    <t>Prenatal smoking might not cause attention-deficit/hyperactivity disorder: Evidence from a novel design</t>
  </si>
  <si>
    <t>Thapar A.</t>
  </si>
  <si>
    <t>10.1016/j.biopsych.2009.05.032</t>
  </si>
  <si>
    <t>SCOPUS_ID:72649094775</t>
  </si>
  <si>
    <t>Treur, JL et al. (2015)</t>
  </si>
  <si>
    <t>Treur  JL, Willemsen G, Bartels M, Geels LM, van Beek JH,  Huppertz   C,  van  Beijsterveldt   CE,  Boomsma DI, Vink  JM. Smoking  during  adolescence  as a risk factor  for attention  problems.  Biological Psychiatry 2015;78(9):656–63.</t>
  </si>
  <si>
    <t>Smoking during adolescence as a risk factor for attention problems</t>
  </si>
  <si>
    <t>Treur J.</t>
  </si>
  <si>
    <t>10.1016/j.biopsych.2014.06.019</t>
  </si>
  <si>
    <t>SCOPUS_ID:84942894696</t>
  </si>
  <si>
    <t>Cheng, SS et al. (2009)</t>
  </si>
  <si>
    <t>Cheng SS, Liu JY, Huang CG, Hsui YR, Chen WJ, Chang ST. Insecticidal activities of leaf essential oils from Cinnamomum osmophloeum against three mosquito species. Bioresource Technology 2009;100(1):457–64.</t>
  </si>
  <si>
    <t>Insecticidal activities of leaf essential oils from Cinnamomum osmophloeum against three mosquito species</t>
  </si>
  <si>
    <t>Cheng S.</t>
  </si>
  <si>
    <t>Bioresource Technology</t>
  </si>
  <si>
    <t>10.1016/j.biortech.2008.02.030</t>
  </si>
  <si>
    <t>SCOPUS_ID:51349142632</t>
  </si>
  <si>
    <t>Mankowski, PJ et al. (2016)</t>
  </si>
  <si>
    <t>Mankowski PJ, Kanevsky J, Bakirtzian P, Cugno S. Cellular phone collateral damage: A review of burns associated with lithium battery powered mobile devices. Burns. 2016;42(4):e61-e4.</t>
  </si>
  <si>
    <t>Cellular phone collateral damage: A review of burns associated with lithium battery powered mobile devices</t>
  </si>
  <si>
    <t>Mankowski P.</t>
  </si>
  <si>
    <t>10.1016/j.burns.2015.10.012</t>
  </si>
  <si>
    <t>SCOPUS_ID:84960194526</t>
  </si>
  <si>
    <t>Bauman, ZM et al. (2017)</t>
  </si>
  <si>
    <t>Bauman ZM, Roman J, Singer M, Vercruysse GA. Canary in the coal mine - Initial reports of thermal injury secondary to electronic cigarettes. Burns. 2017;43(3):e38-e42.</t>
  </si>
  <si>
    <t>Canary in the coal mine—Initial reports of thermal injury secondary to electronic cigarettes</t>
  </si>
  <si>
    <t>Bauman Z.</t>
  </si>
  <si>
    <t>10.1016/j.burns.2016.09.024</t>
  </si>
  <si>
    <t>SCOPUS_ID:85006052238</t>
  </si>
  <si>
    <t>Strasser, AA et al. (2007)</t>
  </si>
  <si>
    <t>Strasser AA, Lerman C, Sanborn PM, Pickworth WB, Feldman EA. New lower nicotine cigarettes can produce compensatory smoking and increased carbon monoxide exposure. Drug Alcohol Depend 2007;86:294–300.</t>
  </si>
  <si>
    <t>New lower nicotine cigarettes can produce compensatory smoking and increased carbon monoxide exposure</t>
  </si>
  <si>
    <t>Strasser A.</t>
  </si>
  <si>
    <t>10.1016/j.drugalcdep.2006.06.017</t>
  </si>
  <si>
    <t>SCOPUS_ID:33751401307</t>
  </si>
  <si>
    <t>Beard, E et al. (2012a)</t>
  </si>
  <si>
    <t>Beard E, Aveyard P, Brown J, West R. Assessing the association between the use of NRT for smoking reduction and attempts to quit smoking using propensity score matching. Drug Alcohol Depend 2012;126:354–61.</t>
  </si>
  <si>
    <t>Assessing the association between the use of NRT for smoking reduction and attempts to quit smoking using propensity score matching</t>
  </si>
  <si>
    <t>10.1016/j.drugalcdep.2012.05.039</t>
  </si>
  <si>
    <t>SCOPUS_ID:84869225293</t>
  </si>
  <si>
    <t>Sutfin, EL et al. (2013)</t>
  </si>
  <si>
    <t>Sutfina EL, McCoy TP, Morrell HER, Hoeppner BB, Wolfson M. Electronic cigarette use by college students. Drug and Alcohol Dependence. 2013;131(3):214–221. http://dx.doi.org/10.1016/j.drugalcdep.2013.05.001.</t>
  </si>
  <si>
    <t>10.1016/j.drugalcdep.2013.05.001</t>
  </si>
  <si>
    <t>http://dx.doi.org/10.1016/j.drugalcdep.2013.05.001</t>
  </si>
  <si>
    <t>Tombor, I et al. (2013)</t>
  </si>
  <si>
    <t>Tombor I, Shahab L, Brown J, West R. Positive smoker identity as a barrier to quitting smoking: findings from a national survey of smokers in England. Drug Alcohol Depend 2013;133:740–5.</t>
  </si>
  <si>
    <t>Positive smoker identity as a barrier to quitting smoking: Findings from a national survey of smokers in England</t>
  </si>
  <si>
    <t>Tombor I.</t>
  </si>
  <si>
    <t>10.1016/j.drugalcdep.2013.09.001</t>
  </si>
  <si>
    <t>SCOPUS_ID:84887011415</t>
  </si>
  <si>
    <t>Saddleson, ML et al. (2015)</t>
  </si>
  <si>
    <t>Saddleson  ML, Kozlowski LT, Giovino  GA, Hawk  LW, Murphy JM, MacLean MG, Goniewicz ML, Homish GG, Wrotniak BH, Mahoney MC. Risky behaviors, e-cigarette use and susceptibility of use among college students. Drug and Alcohol Dependence 2015;149:25–30.</t>
  </si>
  <si>
    <t>Risky behaviors, e-cigarette use and susceptibility of use among college students</t>
  </si>
  <si>
    <t>Saddleson M.</t>
  </si>
  <si>
    <t>10.1016/j.drugalcdep.2015.01.001</t>
  </si>
  <si>
    <t>SCOPUS_ID:84926159680</t>
  </si>
  <si>
    <t>Brose, LS et al. (2015b)</t>
  </si>
  <si>
    <t>Brose LS, Brown J, Hitchman SC, McNeill A. Perceived relative harm of electronic cigarettes over time and impact on subsequent use. A survey with 1-year and 2-year follow-ups. Drug Alcohol Depen. 2015;157:106-11.</t>
  </si>
  <si>
    <t>Perceived relative harm of electronic cigarettes over time and impact on subsequent use. A survey with 1-year and 2-year follow-ups</t>
  </si>
  <si>
    <t>10.1016/j.drugalcdep.2015.10.014</t>
  </si>
  <si>
    <t>SCOPUS_ID:84961390801</t>
  </si>
  <si>
    <t>Chistyakov, V et al. (2010)</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</si>
  <si>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</si>
  <si>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Nicotine exposure throughout early development promotes nicotine self-administration in adolescent mice and induces long-lasting behavioural changes</t>
  </si>
  <si>
    <t>Chistyakov V.</t>
  </si>
  <si>
    <t>European Journal of Pharmacology</t>
  </si>
  <si>
    <t>10.1016/j.ejphar.2010.04.044</t>
  </si>
  <si>
    <t>SCOPUS_ID:77953810603</t>
  </si>
  <si>
    <t>Fuoco, FC et al. (2014)</t>
  </si>
  <si>
    <t>Fuoco FC, Buonanno G, Stabile L, Vigo P. Influential parameters on particle concentration and size distribu- tion in the mainstream  of e-cigarettes. Environmental Pollution 2014;184:523–9.</t>
  </si>
  <si>
    <t>Influential parameters on particle concentration and size distribution in the mainstream of e-cigarettes</t>
  </si>
  <si>
    <t>Fuoco F.</t>
  </si>
  <si>
    <t>Environmental Pollution</t>
  </si>
  <si>
    <t>10.1016/j.envpol.2013.10.010</t>
  </si>
  <si>
    <t>SCOPUS_ID:84887112201</t>
  </si>
  <si>
    <t>Manigrasso, M et al. (2015)</t>
  </si>
  <si>
    <t>Manigrasso M, Buonanno  G, Fuoco FC, Stabile L, Avino P. Aerosol deposition doses in the human  respiratory tree of electronic cigarette smokers. Environmental Pollution 2015;196:257–67.</t>
  </si>
  <si>
    <t>Aerosol deposition doses in the human respiratory tree of electronic cigarette smokers</t>
  </si>
  <si>
    <t>Manigrasso M.</t>
  </si>
  <si>
    <t>10.1016/j.envpol.2014.10.013</t>
  </si>
  <si>
    <t>SCOPUS_ID:84925372439</t>
  </si>
  <si>
    <t>Flouris, AD et al. (2012)</t>
  </si>
  <si>
    <t>Flouris  AD, Poulianiti  KP, Chorti  MS, Jamurtas  AZ, Kouretas D, Owolabi EO, Tzatzarakis MN, Tsatsakis AM, Koutedakis Y. Acute effects of electronic  and tobacco cigarette smoking on complete blood count. Food and Chemical Toxicology 2012;50(10):3600–3.</t>
  </si>
  <si>
    <t>Acute effects of electronic and tobacco cigarette smoking on complete blood count</t>
  </si>
  <si>
    <t>Flouris A.</t>
  </si>
  <si>
    <t>Food and Chemical Toxicology</t>
  </si>
  <si>
    <t>10.1016/j.fct.2012.07.025</t>
  </si>
  <si>
    <t>SCOPUS_ID:84865461210</t>
  </si>
  <si>
    <t>Schober, W et al. (2014)</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</si>
  <si>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</si>
  <si>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10.1016/j.ijheh.2013.11.003</t>
  </si>
  <si>
    <t>http://www.ncbi.nlm.nih.gov/pubmed/24373737</t>
  </si>
  <si>
    <t>Korres, S et al. (2007)</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</si>
  <si>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</si>
  <si>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Influence of smoking on developing cochlea. Does smoking during pregnancy affect the amplitudes of transient evoked otoacoustic emissions in newborns?</t>
  </si>
  <si>
    <t>Korres S.</t>
  </si>
  <si>
    <t>International Journal of Pediatric Otorhinolaryngology</t>
  </si>
  <si>
    <t>10.1016/j.ijporl.2007.01.015</t>
  </si>
  <si>
    <t>SCOPUS_ID:34247373147</t>
  </si>
  <si>
    <t>Moher, D et al. (2012)</t>
  </si>
  <si>
    <t>Moher D, Hopewell S, Schulz KF, Montori V, Gotzsche PC, Devereaux PJ, et al. CONSORT 2010 explanation and elaboration: updated guidelines for reporting parallel group randomised trials. Int J Surg. 2012;10(1):28-55.</t>
  </si>
  <si>
    <t>CONSORT 2010 explanation and elaboration: Updated guidelines for reporting parallel group randomised trials</t>
  </si>
  <si>
    <t>Moher D.</t>
  </si>
  <si>
    <t>International Journal of Surgery</t>
  </si>
  <si>
    <t>10.1016/j.ijsu.2011.10.001</t>
  </si>
  <si>
    <t>SCOPUS_ID:84856235433</t>
  </si>
  <si>
    <t>Stevens, HE et al. (2015)</t>
  </si>
  <si>
    <t>Stevens HE, Vaccarino  FM. How animal  models inform child and adolescent  psychiatry. Journal of the American Academy of Child and Adolescent Psychiatry 2015;54(5):352–9.</t>
  </si>
  <si>
    <t>How animal models inform child and adolescent psychiatry</t>
  </si>
  <si>
    <t>Stevens H.</t>
  </si>
  <si>
    <t>Journal of the American Academy of Child and Adolescent Psychiatry</t>
  </si>
  <si>
    <t>10.1016/j.jaac.2015.01.019</t>
  </si>
  <si>
    <t>SCOPUS_ID:84928234718</t>
  </si>
  <si>
    <t>Lee, S et al. (2013)</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</si>
  <si>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</si>
  <si>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10.1016/j.jadohealth.2013.11.003</t>
  </si>
  <si>
    <t>http://dx.doi.org/10.1016/j.jadohealth.2013.11.003</t>
  </si>
  <si>
    <t>White, J et al. (2015)</t>
  </si>
  <si>
    <t>White, J., et al., Tripling Use of Electronic Cigarettes Among New Zealand Adolescents Between 2012 and 2014. Journal of Adolescent Health, 2015. 56(5): p. 522-528.</t>
  </si>
  <si>
    <t>Tripling use of electronic cigarettes among New Zealand adolescents between 2012 and 2014</t>
  </si>
  <si>
    <t>White J.</t>
  </si>
  <si>
    <t>10.1016/j.jadohealth.2015.01.022</t>
  </si>
  <si>
    <t>SCOPUS_ID:84928044900</t>
  </si>
  <si>
    <t>East, K et al. (2018)</t>
  </si>
  <si>
    <t>East K, Brose LS, McNeill A, Cheeseman H, Arnott D, Hitchman SC. Harm perceptions of electronic cigarettes and nicotine: A nationally representative cross-sectional survey of young people in Great Britain. Under review.</t>
  </si>
  <si>
    <t>10.1016/j.jadohealth.2017.11.301</t>
  </si>
  <si>
    <t>Ernst, M and Fudge, JL (2009)</t>
  </si>
  <si>
    <t>Ernst   M, Fudge  JL.  A   developmental  neurobiological model  of motivated  behavior: anatomy,  connectivity and ontogeny of the triadic nodes. Neuroscience and Biobehavioral Reviews 2009;33(3):367–82.</t>
  </si>
  <si>
    <t>A developmental neurobiological model of motivated behavior: Anatomy, connectivity and ontogeny of the triadic nodes</t>
  </si>
  <si>
    <t>Ernst M.</t>
  </si>
  <si>
    <t>Neuroscience and Biobehavioral Reviews</t>
  </si>
  <si>
    <t>10.1016/j.neubiorev.2008.10.009</t>
  </si>
  <si>
    <t>SCOPUS_ID:59349107184</t>
  </si>
  <si>
    <t>Mojica, CY et al. (2014)</t>
  </si>
  <si>
    <t>Mojica  CY, Dao JM, Yuan M, Loughlin SE, Leslie FM. Nicotine modulation  of adolescent  dopamine  receptor  signaling and hypothalamic peptide response. Neuropharmacology 2014;77:285–93.</t>
  </si>
  <si>
    <t>Nicotine modulation of adolescent dopamine receptor signaling and hypothalamic peptide response</t>
  </si>
  <si>
    <t>Mojica C.</t>
  </si>
  <si>
    <t>10.1016/j.neuropharm.2013.10.012</t>
  </si>
  <si>
    <t>SCOPUS_ID:84887096698</t>
  </si>
  <si>
    <t>Portugal, GS et al. (2012)</t>
  </si>
  <si>
    <t>Portugal   GS,  Wilkinson  DS,  Turner   JR,  Blendy  JA, Gould  TJ. Developmental  effects of  acute,  chronic, and withdrawal from chronic nicotine on fear con- ditioning.   Neurobiology   of  Learning   and  Memory 2012;97(4):482–94.</t>
  </si>
  <si>
    <t>Developmental effects of acute, chronic, and withdrawal from chronic nicotine on fear conditioning</t>
  </si>
  <si>
    <t>Portugal G.</t>
  </si>
  <si>
    <t>Neurobiology of Learning and Memory</t>
  </si>
  <si>
    <t>10.1016/j.nlm.2012.04.003</t>
  </si>
  <si>
    <t>SCOPUS_ID:84861184168</t>
  </si>
  <si>
    <t>Bennett, DS et al. (2009)</t>
  </si>
  <si>
    <t>Bennett DS, Mohamed FB, Carmody DP, Bendersky M, Patel  S, Khorrami  M, Faro  SH, Lewis M. Response inhibition among early adolescents prenatally exposed to  tobacco: an  fMRI study.  Neurotoxicology  and Teratology 2009;31(5):283–90.</t>
  </si>
  <si>
    <t>Response inhibition among early adolescents prenatally exposed to tobacco: An fMRI study</t>
  </si>
  <si>
    <t>Bennett D.</t>
  </si>
  <si>
    <t>10.1016/j.ntt.2009.03.003</t>
  </si>
  <si>
    <t>SCOPUS_ID:69549124034</t>
  </si>
  <si>
    <t>Wakschlag, LS et al. (2011)</t>
  </si>
  <si>
    <t>Wakschlag LS, Henry DB, Blair RJ, Dukic V, Burns J, Pickett KE. Unpacking the association: Individual differences in the relation  of prenatal  exposure to cigarettes  and disruptive behavior phenotypes. Neurotoxicology and Teratology 2011;33(1):145–54.</t>
  </si>
  <si>
    <t>Unpacking the association: Individual differences in the relation of prenatal exposure to cigarettes and disruptive behavior phenotypes</t>
  </si>
  <si>
    <t>10.1016/j.ntt.2010.07.002</t>
  </si>
  <si>
    <t>SCOPUS_ID:78751487607</t>
  </si>
  <si>
    <t>Katbamna, B et al. (2013)</t>
  </si>
  <si>
    <t>Katbamna  B, Klutz  N,  Pudrith   C, Lavery JP,  Ide  CF. Prenatal smoke exposure: effects on infant auditory system and placental gene expression. Neurotoxicology and Teratology 2013;38:61–71.</t>
  </si>
  <si>
    <t>Prenatal smoke exposure: Effects on infant auditory system and placental gene expression</t>
  </si>
  <si>
    <t>Katbamna B.</t>
  </si>
  <si>
    <t>10.1016/j.ntt.2013.04.008</t>
  </si>
  <si>
    <t>SCOPUS_ID:84878606010</t>
  </si>
  <si>
    <t>Torres, OV et al. (2008)</t>
  </si>
  <si>
    <t>Torres OV, Tejeda HA, Natividad LA, O’Dell LE. Enhanced vulnerability to the rewarding effects of nicotine during the adolescent period of development. Pharmacology, Biochemistry  and Behavior 2008;90(4):658–63.</t>
  </si>
  <si>
    <t>Enhanced vulnerability to the rewarding effects of nicotine during the adolescent period of development</t>
  </si>
  <si>
    <t>Torres O.</t>
  </si>
  <si>
    <t>Pharmacology Biochemistry and Behavior</t>
  </si>
  <si>
    <t>10.1016/j.pbb.2008.05.009</t>
  </si>
  <si>
    <t>SCOPUS_ID:48849114700</t>
  </si>
  <si>
    <t>Spindel, ER and McEvoy, CT (2016)</t>
  </si>
  <si>
    <t>Spindel  ER, McEvoy CT. The  Role of Nicotine  in  the Effects  of  Maternal  Smoking  during  Pregnancy  on Lung Development and Childhood Respiratory Disease. Implications for Dangers of E-Cigarettes. American Journal  of  Respiratory  and  Critical  Care  Medicine 2016;193(5):486–94.</t>
  </si>
  <si>
    <t>Pulmonary Effects of Maternal Smoking on the Fetus and Child: Effects on Lung Development, Respiratory Morbidities, and Life Long Lung Health</t>
  </si>
  <si>
    <t>McEvoy C.</t>
  </si>
  <si>
    <t>Paediatric Respiratory Reviews</t>
  </si>
  <si>
    <t>10.1016/j.prrv.2016.08.005</t>
  </si>
  <si>
    <t>SCOPUS_ID:84994860343</t>
  </si>
  <si>
    <t>Eastwood, B et al. (2015b)</t>
  </si>
  <si>
    <t>B. Eastwood, M. J. Dockrell, D. Arnott, J. Britton, H. Cheeseman, M. J. Jarvis and A. McNeill, “Electronic Cigarette Use in Young People in Great Britain 2013-2014” Public Health, vol. 129, no. 9, pp. 1150-1156, 2015.</t>
  </si>
  <si>
    <t>Electronic cigarette use in young people in Great Britain 2013-2014</t>
  </si>
  <si>
    <t>10.1016/j.puhe.2015.07.009</t>
  </si>
  <si>
    <t>SCOPUS_ID:84941877513</t>
  </si>
  <si>
    <t>Krause, MJ and Townsend, TG (2015)</t>
  </si>
  <si>
    <t>Krause MJ, Townsend TG. Hazardous waste status  of discarded  electronic  cigarettes.  Waste  Management 2015;39:57–62.</t>
  </si>
  <si>
    <t>Hazardous waste status of discarded electronic cigarettes</t>
  </si>
  <si>
    <t>Krause M.</t>
  </si>
  <si>
    <t>Waste Management</t>
  </si>
  <si>
    <t>10.1016/j.wasman.2015.02.005</t>
  </si>
  <si>
    <t>SCOPUS_ID:84928068715</t>
  </si>
  <si>
    <t>Tyas, SL and Pederson, LL (1998)</t>
  </si>
  <si>
    <t>Tyas SL, Pederson LL. Psychosocial factors related to adolescent smoking: a critical review of the literature. Tobacco control. 1998;7(4):409-20.</t>
  </si>
  <si>
    <t>Comment on "Modifiable family and school environmental factors associated with smoking status among adolescents in Guangzhou, China"</t>
  </si>
  <si>
    <t>de Vries H.</t>
  </si>
  <si>
    <t>10.1016/j.ypmed.2007.04.014</t>
  </si>
  <si>
    <t>SCOPUS_ID:34548335259</t>
  </si>
  <si>
    <t>Donny, EC et al. (2014)</t>
  </si>
  <si>
    <t>Donny EC, Hatsukami DK, Benowitz NL, Sved AF, Tidey JW, Cassidy RN. Reduced nicotine product standards for combustible tobacco: building an empirical basis for effective regulation. Prev Med. 2014;68:17-22.</t>
  </si>
  <si>
    <t>Reduced nicotine product standards for combustible tobacco: Building an empirical basis for effective regulation</t>
  </si>
  <si>
    <t>Donny E.</t>
  </si>
  <si>
    <t>10.1016/j.ypmed.2014.06.020</t>
  </si>
  <si>
    <t>SCOPUS_ID:84921964679</t>
  </si>
  <si>
    <t>Walele, T et al. (2016)</t>
  </si>
  <si>
    <t>Walele T, Sharma G, Savioz R, Martin C, Williams J. A randomised, crossover study on an electronic vapour product, a nicotine inhalator and a conventional cigarette. Part B: Safety and subjective effects. Regul Toxicol Pharm. 2016;74:193-9.</t>
  </si>
  <si>
    <t>A randomised, crossover study on an electronic vapour product, a nicotine inhalator and a conventional cigarette. Part A: Pharmacokinetics</t>
  </si>
  <si>
    <t>Walele T.</t>
  </si>
  <si>
    <t>10.1016/j.yrtph.2015.12.003</t>
  </si>
  <si>
    <t>SCOPUS_ID:84953367029</t>
  </si>
  <si>
    <t>Gillman, I et al. (2016)</t>
  </si>
  <si>
    <t>Gillman I, Kistler K, Stewart E, Paolantonio A. Effect of variable power levels on the yield of total aerosol mass and formation of aldehydes in e-cigarette aerosols. Regul Toxicol Pharm. 2016;75:58-65.</t>
  </si>
  <si>
    <t>Effect of variable power levels on the yield of total aerosol mass and formation of aldehydes in e-cigarette aerosols</t>
  </si>
  <si>
    <t>Gillman I.</t>
  </si>
  <si>
    <t>10.1016/j.yrtph.2015.12.019</t>
  </si>
  <si>
    <t>SCOPUS_ID:84953310428</t>
  </si>
  <si>
    <t>D'Ruiz, CD et al. (2017)</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</si>
  <si>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</si>
  <si>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Measurement of cardiovascular and pulmonary function endpoints and other physiological effects following partial or complete substitution of cigarettes with electronic cigarettes in adult smokers</t>
  </si>
  <si>
    <t>D'Ruiz C.</t>
  </si>
  <si>
    <t>10.1016/j.yrtph.2017.05.002</t>
  </si>
  <si>
    <t>SCOPUS_ID:85018412578</t>
  </si>
  <si>
    <t>Gourlay, SG and Benowitz, NL (1997)</t>
  </si>
  <si>
    <t>Gourlay SG, Benowitz NL. Arteriovenous differences in plasma concentration of nicotine and catecholamines and related cardiovascular effects after smoking, nicotine nasal spray, and intravenous nicotine. Clin Pharmacol Ther 1997;62:453–63.</t>
  </si>
  <si>
    <t>Arteriovenous differences in plasma concentration of nicotine and catecholamines and related cardiovascular effects after smoking, nicotine nasal spray, and intravenous nicotine</t>
  </si>
  <si>
    <t>Gourlay S.</t>
  </si>
  <si>
    <t>10.1016/S0009-9236(97)90124-7</t>
  </si>
  <si>
    <t>SCOPUS_ID:0030723143</t>
  </si>
  <si>
    <t>Goldstein, AO et al. (1987)</t>
  </si>
  <si>
    <t>Goldstein  AO, Fischer  PM, Richards  JW, Jr.,  Creten  D  Relationship  between  high  school  student  smoking and recognition of cigarette advertisements. Journal of Pediatrics 1987;110(3):488–91.</t>
  </si>
  <si>
    <t>Relationship between high school student smoking and recognition of cigarette advertisements</t>
  </si>
  <si>
    <t>Goldstein A.</t>
  </si>
  <si>
    <t>The Journal of Pediatrics</t>
  </si>
  <si>
    <t>10.1016/S0022-3476(87)80523-1</t>
  </si>
  <si>
    <t>SCOPUS_ID:0023156673</t>
  </si>
  <si>
    <t>Jauniaux, E et al. (1999)</t>
  </si>
  <si>
    <t>Jauniaux  E,  Gulbis  B, Acharya G, Thiry  P,  Rodeck C. Maternal tobacco exposure and cotinine levels in fetal fluids in the first half of pregnancy. Obstetrics and Gynecology 1999;93(1):25–9.</t>
  </si>
  <si>
    <t>Maternal tobacco exposure and cotinine levels in fetal fluids in the first half of pregnancy</t>
  </si>
  <si>
    <t>Jauniaux E.</t>
  </si>
  <si>
    <t>10.1016/S0029-7844(98)00318-4</t>
  </si>
  <si>
    <t>SCOPUS_ID:0032621448</t>
  </si>
  <si>
    <t>Fewell, JE and Smith, FG (1999)</t>
  </si>
  <si>
    <t>Fewell JE, Smith FG. Perinatal nicotine exposure impairs ability   of   newborn   rats   to   autoresuscitate    from apnea during  hypoxia. Journal of Applied Physiology 1998;85(6):2066–74.</t>
  </si>
  <si>
    <t>Prenatal exposure to nicotine impairs protective responses of rat pups to hypoxia in an age-dependent manner</t>
  </si>
  <si>
    <t>Fewell J.</t>
  </si>
  <si>
    <t>Respiration Physiology</t>
  </si>
  <si>
    <t>10.1016/S0034-5687(01)00232-8</t>
  </si>
  <si>
    <t>SCOPUS_ID:0034943447</t>
  </si>
  <si>
    <t>Fant, RV et al. (2000)</t>
  </si>
  <si>
    <t>Fant RV, Henningfield JE, Shiffman S, Strahs KR, Reitberg DP. A pharmacokinetic crossover study to compare the absorption characteristics of three transdermal nicotine patches. Pharmacol Biochem Behav 2000;67:479–82.</t>
  </si>
  <si>
    <t>A pharmacokinetic crossover study to compare the absorption characteristics of three transdermal nicotine patches</t>
  </si>
  <si>
    <t>Fant R.</t>
  </si>
  <si>
    <t>10.1016/S0091-3057(00)00399-3</t>
  </si>
  <si>
    <t>SCOPUS_ID:0034492517</t>
  </si>
  <si>
    <t>Pirie, K et al. (2013)</t>
  </si>
  <si>
    <t>Pirie K, Peto R, Reeves GK, Green J, Beral V. The 21st century hazards of smoking and benefits of stopping: a prospective study of one million women in the UK. Lancet 2013;381:133–41.</t>
  </si>
  <si>
    <t>The 21st century hazards of smoking and benefits of stopping: A prospective study of one million women in the UK</t>
  </si>
  <si>
    <t>Pirie K.</t>
  </si>
  <si>
    <t>10.1016/S0140-6736(12)61720-6</t>
  </si>
  <si>
    <t>SCOPUS_ID:84872107237</t>
  </si>
  <si>
    <t>Kardia, SL et al. (2003)</t>
  </si>
  <si>
    <t>Kardia SL, Pomerleau CS, Rozek LS, Marks JL. Association of parental smoking history with nicotine dependence, smoking rate, and psychological cofactors in adult smokers. Addictive Behaviors 2003;28(8):1447–52.</t>
  </si>
  <si>
    <t>Association of parental smoking history with nicotine dependence, smoking rate, and psychological cofactors in adult smokers</t>
  </si>
  <si>
    <t>Kardia S.</t>
  </si>
  <si>
    <t>10.1016/S0306-4603(02)00245-9</t>
  </si>
  <si>
    <t>SCOPUS_ID:0141739568</t>
  </si>
  <si>
    <t>Cooper, S (2014)</t>
  </si>
  <si>
    <t>Cooper S, Taggar J, Lewis S, Marlow N, Dickinson A, Whitemore R, et al. Effect of nicotine patches in pregnancy on infant and maternal outcomes at 2 years: follow-up from the randomised, double-blind, placebo-controlled SNAP trial. Lancet Respir Med. 2014;2(9):728-37.</t>
  </si>
  <si>
    <t>Effect of nicotine patches in pregnancy on infant and maternal outcomes at 2 years: Follow-up from the randomised, double-blind, placebo-controlled SNAP trial</t>
  </si>
  <si>
    <t>Cooper S.</t>
  </si>
  <si>
    <t>The Lancet Respiratory Medicine</t>
  </si>
  <si>
    <t>10.1016/S2213-2600(14)70157-2</t>
  </si>
  <si>
    <t>SCOPUS_ID:84908062023</t>
  </si>
  <si>
    <t>Gu, DF et al. (2000)</t>
  </si>
  <si>
    <t>Gu DF, Hinks LJ, Morton NE, Day IN. The use of long PCR to confirm three common alleles at the CYP2A6 locus and the relationship between genotype and smoking habit. Ann Hum Genet 2000;64(Pt 5):383–90.</t>
  </si>
  <si>
    <t>The use of long PCR to confirm three common alleles at the CYP2A6 locus and the relationship between genotype and smoking habit</t>
  </si>
  <si>
    <t>Gu D.</t>
  </si>
  <si>
    <t>Annals of Human Genetics</t>
  </si>
  <si>
    <t>10.1017/S0003480000008265</t>
  </si>
  <si>
    <t>SCOPUS_ID:0034534428</t>
  </si>
  <si>
    <t>D’Onofrio BM et al. (2008)</t>
  </si>
  <si>
    <t>D’Onofrio BM, Van Hulle CA, Waldman ID, Rodgers JL, Harden  KP, Rathouz  PJ, Lahey BB. Smoking  during pregnancy  and  offspring  externalizing  problems:  an exploration of genetic and environmental  confounds. Development and Psychopathology 2008;20(1):139–64.</t>
  </si>
  <si>
    <t>Smoking during pregnancy and offspring externalizing problems: An exploration of genetic and environmental confounds</t>
  </si>
  <si>
    <t>D'Onofrio B.</t>
  </si>
  <si>
    <t>Development and Psychopathology</t>
  </si>
  <si>
    <t>10.1017/S0954579408000072</t>
  </si>
  <si>
    <t>SCOPUS_ID:38649093360</t>
  </si>
  <si>
    <t>Kohlmeier, KA (2015)</t>
  </si>
  <si>
    <t>Kohlmeier  KA. Nicotine  during  pregnancy:  changes induced in neurotransmission, which could heighten proclivity to addict and induce maladaptive control of attention.  Journal of Developmental Origins of Health and Disease 2015;6(3):169–81.</t>
  </si>
  <si>
    <t>Nicotine during pregnancy: Changes induced in neurotransmission, which could heighten proclivity to addict and induce maladaptive control of attention</t>
  </si>
  <si>
    <t>Kohlmeier K.</t>
  </si>
  <si>
    <t>Journal of Developmental Origins of Health and Disease</t>
  </si>
  <si>
    <t>10.1017/S2040174414000531</t>
  </si>
  <si>
    <t>SCOPUS_ID:84911425304</t>
  </si>
  <si>
    <t>Vu, AT et al. (2015)</t>
  </si>
  <si>
    <t>Vu AT, Taylor KM, Holman MR, Ding YS, Hearn B, Watson CH. Polycyclic aromatic hydrocarbons in the mainstream smoke of popular U.S. cigarettes. Chem Res Toxicol. 2015;28(8):1616-26.</t>
  </si>
  <si>
    <t>Polycyclic Aromatic Hydrocarbons in the Mainstream Smoke of Popular U.S. Cigarettes</t>
  </si>
  <si>
    <t>Vu A.</t>
  </si>
  <si>
    <t>Chemical Research in Toxicology</t>
  </si>
  <si>
    <t>10.1021/acs.chemrestox.5b00190</t>
  </si>
  <si>
    <t>SCOPUS_ID:84939250231</t>
  </si>
  <si>
    <t>Goel, R et al. (2015)</t>
  </si>
  <si>
    <t>Goel R, Durand  E, Trushin  N, Prokopczyk B, Foulds J, Elias RJ, Richie JP Jr. Highly reactive free radicals in electronic cigarette aerosols. Chemical Research in Toxicology 2015;28(9):1675–7.</t>
  </si>
  <si>
    <t>Highly Reactive Free Radicals in Electronic Cigarette Aerosols</t>
  </si>
  <si>
    <t>Goel R.</t>
  </si>
  <si>
    <t>10.1021/acs.chemrestox.5b00220</t>
  </si>
  <si>
    <t>SCOPUS_ID:84941962804</t>
  </si>
  <si>
    <t>Rose, JE et al. (2010a)</t>
  </si>
  <si>
    <t>Rose J, Turner J, Murugesan T, Behm F, Laugesen M. Pulmonary delivery of nicotine pyruvate: Sensory and pharmacokinetic characteristics. Experimental and Clinical Psychopharmacology. 2010;18(5):385-394.</t>
  </si>
  <si>
    <t>Pulmonary Delivery of Nicotine Pyruvate: Sensory and Pharmacokinetic Characteristics</t>
  </si>
  <si>
    <t>Rose J.</t>
  </si>
  <si>
    <t>Experimental and Clinical Psychopharmacology</t>
  </si>
  <si>
    <t>10.1037/a0020834</t>
  </si>
  <si>
    <t>SCOPUS_ID:77958129268</t>
  </si>
  <si>
    <t>Rosenberg, J et al. (1980)</t>
  </si>
  <si>
    <t>Rosenberg J, Benowitz NL, Jacob P, Wilson KM. Disposition kinetics  and effects of intravenous  nicotine.  Clinical Pharmacology and Therapeutics 1980;28(4):517–22.</t>
  </si>
  <si>
    <t>Disposition kinetics and effects of intravenous nicotine</t>
  </si>
  <si>
    <t>Rosenberg J.</t>
  </si>
  <si>
    <t>Clinical Pharmacology &amp;amp; Therapeutics</t>
  </si>
  <si>
    <t>10.1038/clpt.1980.196</t>
  </si>
  <si>
    <t>SCOPUS_ID:0019196607</t>
  </si>
  <si>
    <t>Lotfipour, S et al. (2010)</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</si>
  <si>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</si>
  <si>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Prenatal exposure to maternal cigarette smoking interacts with a polymorphism in the α6 nicotinic acetylcholine receptor gene to influence drug use and striatum volume in adolescence</t>
  </si>
  <si>
    <t>Lotfipour S.</t>
  </si>
  <si>
    <t>10.1038/mp.2009.63</t>
  </si>
  <si>
    <t>SCOPUS_ID:72949124435</t>
  </si>
  <si>
    <t>Counotte, DS et al. (2009)</t>
  </si>
  <si>
    <t>Counotte DS, Spijker S, Van de Burgwal LH, Hogenboom F, Schoffelmeer AN, De Vries TJ, Smit AB, Pattij T. Long- lasting cognitive deficits resulting from adolescent nicotine  exposure in rats. Neuropsychopharmacology 2009;34(2):299–306.</t>
  </si>
  <si>
    <t>Long-lasting cognitive deficits resulting from adolescent nicotine exposure in rats</t>
  </si>
  <si>
    <t>Neuropsychopharmacology</t>
  </si>
  <si>
    <t>10.1038/npp.2008.96</t>
  </si>
  <si>
    <t>SCOPUS_ID:57849164969</t>
  </si>
  <si>
    <t>Sofuoglu, M et al. (2012)</t>
  </si>
  <si>
    <t>Sofuoglu M, Herman AI, Nadim H, Jatlow P. Rapid nicotine clearance is associated with greater reward and heart rate increases from intravenous nicotine. Neuropsychopharmacology 2012;37:1509–16.</t>
  </si>
  <si>
    <t>Rapid nicotine clearance is associated with greater reward and heart rate increases from intravenous nicotine</t>
  </si>
  <si>
    <t>Sofuoglu M.</t>
  </si>
  <si>
    <t>10.1038/npp.2011.336</t>
  </si>
  <si>
    <t>SCOPUS_ID:84859775647</t>
  </si>
  <si>
    <t>Abrams, DI et al. (2007)</t>
  </si>
  <si>
    <t>Abrams DI, Vizoso HP, Shade SB, Jay C, Kelly ME, Benowitz NL. Vaporization as a smokeless cannabis delivery system: a pilot study. Clinical Pharmacology and Therapeutics 2007;82(5):572–8.</t>
  </si>
  <si>
    <t>Vaporization as a smokeless cannabis delivery system: A pilot study</t>
  </si>
  <si>
    <t>10.1038/sj.clpt.6100200</t>
  </si>
  <si>
    <t>SCOPUS_ID:35449001036</t>
  </si>
  <si>
    <t>Toro, R et al. (2008)</t>
  </si>
  <si>
    <t>Toro R, Leonard G, Lerner JV, Lerner RM, Perron M, Pike GB, Richer L, Veillette S, Pausova Z, Paus T. Prenatal exposure to maternal cigarette smoking and the ado- lescent   cerebral   cortex.  Neuropsychopharmacology 2008;33(5):1019–27.</t>
  </si>
  <si>
    <t>Prenatal exposure to maternal cigarette smoking and the adolescent cerebral cortex</t>
  </si>
  <si>
    <t>Toro R.</t>
  </si>
  <si>
    <t>10.1038/sj.npp.1301484</t>
  </si>
  <si>
    <t>SCOPUS_ID:40549142119</t>
  </si>
  <si>
    <t>Cao, J et al. (2013)</t>
  </si>
  <si>
    <t>Cao J, Wang J, Dwyer JB, Gautier NM, Wang S, Leslie FM, Li MD. Gestational nicotine exposure modifies myelin gene expression in the brains of adolescent rats with sex differences. Translational Psychiatry 2013;3:e247.</t>
  </si>
  <si>
    <t>Gestational nicotine exposure modifies myelin gene expression in the brains of adolescent rats with sex differences</t>
  </si>
  <si>
    <t>Cao J.</t>
  </si>
  <si>
    <t>Translational Psychiatry</t>
  </si>
  <si>
    <t>10.1038/tp.2013.21</t>
  </si>
  <si>
    <t>SCOPUS_ID:84878630351</t>
  </si>
  <si>
    <t>Wennike, P et al. (2003)</t>
  </si>
  <si>
    <t>Wennike P, Danielsson T, Landfeldt B, Westin A, Tønnesen P. Smoking reduction promotes smoking cessation: results from a double blind, randomized, placebo-controlled trial of nicotine gum with 2-year follow-up. Addiction 2003;98:1395–402.</t>
  </si>
  <si>
    <t>Smoking reduction promotes smoking cessation: Results from a double blind, randomized, placebo-controlled trial of nicotine gum with 2-year follow-up</t>
  </si>
  <si>
    <t>Wennike P.</t>
  </si>
  <si>
    <t>10.1046/j.1360-0443.2003.00489.x</t>
  </si>
  <si>
    <t>SCOPUS_ID:0142124930</t>
  </si>
  <si>
    <t>Fiore, MC et al. (2014)</t>
  </si>
  <si>
    <t>Fiore MC, Schroeder SA, Baker TB. Smoke, the chief killer – strategies for targeting combustible tobacco use. New England Journal of Medicine. 2014;370(4):297–9. doi: 10.1056/NEJMp1314942.</t>
  </si>
  <si>
    <t>10.1056/NEJMp1314942</t>
  </si>
  <si>
    <t>Cahn, Z and Siegel, M (2011)</t>
  </si>
  <si>
    <t>Cahn Z, Siegel M. Electronic cigarettes as a harm reduction strategy for tobacco control: a step forward or a repeat of past mistakes? J Public Health Policy. 2011;32:16–31.</t>
  </si>
  <si>
    <t>Electronic cigarettes as a harm reduction strategy for tobacco control: A step forward or a repeat of past mistakes?</t>
  </si>
  <si>
    <t>Cahn Z.</t>
  </si>
  <si>
    <t>Journal of Public Health Policy</t>
  </si>
  <si>
    <t>10.1057/jphp.2010.41</t>
  </si>
  <si>
    <t>SCOPUS_ID:78951492637</t>
  </si>
  <si>
    <t>Cohen, G et al. (2005)</t>
  </si>
  <si>
    <t>Cohen G, Roux JC, Grailhe R, Malcolm G, Changeux JP, Lagercrantz H. Perinatal exposure to nicotine causes deficits associated with a loss of nicotinic receptor func- tion. Proceedings of the National Academy of Sciences of the United States of America 2005;102(10):3817–21.</t>
  </si>
  <si>
    <t>Perinatal exposure to nicotine causes deficits associated with a loss of nicotinic receptor function</t>
  </si>
  <si>
    <t>Cohen G.</t>
  </si>
  <si>
    <t>Proceedings of the National Academy of Sciences of the United States of America</t>
  </si>
  <si>
    <t>10.1073/pnas.0409782102</t>
  </si>
  <si>
    <t>SCOPUS_ID:14844348832</t>
  </si>
  <si>
    <t>Wang, HT et al. (2012)</t>
  </si>
  <si>
    <t>Wang HT, Hu Y, Tong D, Huang J, Gu L, Wu XR, Chung FL, Li GM, Tang MS. Effect of carcinogenic acrolein on DNA repair  and mutagenic  susceptibility.  Journal of Biological Chemistry 2012;287(15):12379–86.</t>
  </si>
  <si>
    <t>Effect of carcinogenic acrolein on DNA repair and mutagenic susceptibility</t>
  </si>
  <si>
    <t>Wang H.</t>
  </si>
  <si>
    <t>Journal of Biological Chemistry</t>
  </si>
  <si>
    <t>10.1074/jbc.M111.329623</t>
  </si>
  <si>
    <t>SCOPUS_ID:84859487813</t>
  </si>
  <si>
    <t>Williams, CM and Kanagasabai, T (1984)</t>
  </si>
  <si>
    <t>Williams CM, Kanagasabai T. Maternal adipose tissue response  to nicotine  administration  in the  pregnant rat: effects on fetal body fat and cellularity. British Journal of Nutrition 1984;51(1):7–13.</t>
  </si>
  <si>
    <t>Maternal adipose tissue response to nicotine administration in the pregnant rat: Effects on fetal body fat and cellularity</t>
  </si>
  <si>
    <t>Williams C.</t>
  </si>
  <si>
    <t>British Journal of Nutrition</t>
  </si>
  <si>
    <t>10.1079/BJN19840004</t>
  </si>
  <si>
    <t>SCOPUS_ID:0021227320</t>
  </si>
  <si>
    <t>Hall, WD and Lynskey, M (2005)</t>
  </si>
  <si>
    <t>Hall, W.D. and M. Lynskey, Is cannabis a gateway drug? Testing hypotheses about the relationship between cannabis use and the use of other illicit drugs. Drug and alcohol review, 2005. 24(1): p. 39-48.</t>
  </si>
  <si>
    <t>Is cannabis a gateway drug? Testing hypotheses about the relationship between cannabis use and the use of other illicit drugs</t>
  </si>
  <si>
    <t>Hall W.</t>
  </si>
  <si>
    <t>10.1080/09595230500126698</t>
  </si>
  <si>
    <t>SCOPUS_ID:22944470171</t>
  </si>
  <si>
    <t>Klein, LC et al. (2003)</t>
  </si>
  <si>
    <t>Klein LC, Stine MM, Pfaff DW, Vandenbergh DJ. Maternal nicotine exposure increases nicotine preference in periadolescent  male  but  not  female C57B1/6J mice. Nicotine &amp; Tobacco Research 2003;5(1):117–24.</t>
  </si>
  <si>
    <t>Maternal nicotine exposure increases nicotine preference in periadolescent male but not female C57B1/6J mice</t>
  </si>
  <si>
    <t>Klein L.</t>
  </si>
  <si>
    <t>10.1080/14622200307257</t>
  </si>
  <si>
    <t>SCOPUS_ID:0037291519</t>
  </si>
  <si>
    <t>Parascandola, M (2005)</t>
  </si>
  <si>
    <t>Parascandola M. Lessons from the history of tobacco harm reduction: the National Cancer Institute’s Smoking and Health Program and the “less hazardous cigarette.” Nicotine Tob Res. 2005;7:779–789.</t>
  </si>
  <si>
    <t>Lessons from the history of tobacco harm reduction: The National Cancer Institute's Smoking and Health Program and the "less hazardous cigarette"</t>
  </si>
  <si>
    <t>Parascandola M.</t>
  </si>
  <si>
    <t>10.1080/14622200500262584</t>
  </si>
  <si>
    <t>SCOPUS_ID:28244463218</t>
  </si>
  <si>
    <t>Roberts, KH et al. (2005)</t>
  </si>
  <si>
    <t>Roberts KH, Munafo MR, Rodriguez D, Drury M, Murphy MF, Neale RE, Nettle D. Longitudinal  analysis of the effect of prenatal nicotine exposure on subsequent smoking behavior of offspring. Nicotine &amp; Tobacco Research 2005;7(5):801–8.</t>
  </si>
  <si>
    <t>Longitudinal analysis of the effect of prenatal nicotine exposure on subsequent smoking behavior of offspring</t>
  </si>
  <si>
    <t>10.1080/14622200500262840</t>
  </si>
  <si>
    <t>SCOPUS_ID:28244480733</t>
  </si>
  <si>
    <t>Unger, JB et al. (2003)</t>
  </si>
  <si>
    <t>Unger JB, Schuster D, Zogg J, Dent CW, Stacy AW. Alcohol advertising exposure and adolescent alcohol use: a comparison of exposure measures. Addiction Research and Theory 2003;11(3):177–93.</t>
  </si>
  <si>
    <t>Alcohol advertising exposure and adolescent alcohol use: A comparison of exposure measures</t>
  </si>
  <si>
    <t>10.1080/1606635031000123292</t>
  </si>
  <si>
    <t>SCOPUS_ID:0242624628</t>
  </si>
  <si>
    <t>Wagner, FA and Anthony, JC (2002)</t>
  </si>
  <si>
    <t>Wagner FA, Anthony JC. Into  the  world of illegal drug use:  exposure  opportunity   and  other   mechanisms linking   the   use   of   alcohol,   tobacco,   marijuana, and   cocaine.   American   Journal   of   Epidemiology 2002;155(10):918–25.</t>
  </si>
  <si>
    <t>Into the world of illegal drug use: Exposure opportunity and other mechanisms linking the use of alcohol, tobacco, marijuana, and cocaine</t>
  </si>
  <si>
    <t>Wagner F.</t>
  </si>
  <si>
    <t>American Journal of Epidemiology</t>
  </si>
  <si>
    <t>10.1093/aje/155.10.918</t>
  </si>
  <si>
    <t>SCOPUS_ID:0037092943</t>
  </si>
  <si>
    <t>Langley, K et al. (2012)</t>
  </si>
  <si>
    <t>Langley K, Heron J, Smith  GD, Thapar A. Maternal and paternal smoking during pregnancy and risk of ADHD symptoms in offspring: testing for intrauterine effects. American Journal of Epidemiology 2012;176(3):261–8.</t>
  </si>
  <si>
    <t>Maternal and paternal smoking during pregnancy and risk of ADHD symptoms in offspring: Testing for intrauterine effects</t>
  </si>
  <si>
    <t>10.1093/aje/kwr510</t>
  </si>
  <si>
    <t>SCOPUS_ID:84864434767</t>
  </si>
  <si>
    <t>Willemsen, M (2005)</t>
  </si>
  <si>
    <t>Willemsen M. The new EU cigarette health warnings benefit smokers who want to quit the habit: Results from the Dutch Continuous Survey of Smoking Habits. Eur J Public Health 2005;15:389–92.</t>
  </si>
  <si>
    <t>The new EU cigarette health warnings benefit smokers who want to quit the habit: Results from the Dutch Continuous Survey of Smoking Habits</t>
  </si>
  <si>
    <t>Willemsen M.</t>
  </si>
  <si>
    <t>10.1093/eurpub/cki061</t>
  </si>
  <si>
    <t>SCOPUS_ID:25144519125</t>
  </si>
  <si>
    <t>O'Connell, DL et al. (1981)</t>
  </si>
  <si>
    <t>O’Connell DL, Alexander HM, Dobson AJ, Lloyd DM, Hardes GR, Springthorpe  HJ, Leeder SR. Cigarette smoking and drug use in schoolchildren. II. Factors associated with smoking. International Journal of Epidemiology 1981;10(3):223–31.</t>
  </si>
  <si>
    <t>Cigarette smoking and drug use in schoolchildren. II factors associated with smoking</t>
  </si>
  <si>
    <t>O'connell D.</t>
  </si>
  <si>
    <t>10.1093/ije/10.3.223</t>
  </si>
  <si>
    <t>SCOPUS_ID:0019813750</t>
  </si>
  <si>
    <t>Bao, W et al. (2016)</t>
  </si>
  <si>
    <t>Bao W, Michels KB, Tobias DK, Li S, Chavarro JE, Gaskins AJ, Vaag AA, Hu FB, Zhang C. Parental smoking during pregnancy and the risk of gestational  diabetes in the daughter.    International    Journal   of   Epidemiology 2016;45(1):160–9.</t>
  </si>
  <si>
    <t>Parental smoking during pregnancy and the risk of gestational diabetes in the daughter</t>
  </si>
  <si>
    <t>Bao W.</t>
  </si>
  <si>
    <t>10.1093/ije/dyv334</t>
  </si>
  <si>
    <t>SCOPUS_ID:84964038664</t>
  </si>
  <si>
    <t>Evans, N et al. (1995)</t>
  </si>
  <si>
    <t>Evans N, Farkas A, Gilpin E, Berry C, Pierce JP. Influence of tobacco marketing  and exposure to smokers on adolescent susceptibility to smoking. Journal of the National Cancer Institute  1995;87(20):1538–45.</t>
  </si>
  <si>
    <t>Influence of tobacco marketing and exposure to smokers on adolescent susceptibility to smoking</t>
  </si>
  <si>
    <t>Evans N.</t>
  </si>
  <si>
    <t>Journal of the National Cancer Institute</t>
  </si>
  <si>
    <t>10.1093/jnci/87.20.1538</t>
  </si>
  <si>
    <t>SCOPUS_ID:0028821835</t>
  </si>
  <si>
    <t>Lavigne, JV et al. (2011)</t>
  </si>
  <si>
    <t>Lavigne JV, Hopkins J, Gouze KR, Bryant FB, LeBailly SA, Binns HJ, Lavigne PM. Is smoking during  pregnancy a risk factor for psychopathology in young children? A methodological caveat and report on preschoolers. Journal of Pediatric Psychology 2011;36(1):10–24.</t>
  </si>
  <si>
    <t>Is smoking during pregnancy a risk factor for psychopathology in young children? A methodological caveat and report on preschoolers</t>
  </si>
  <si>
    <t>Lavigne J.</t>
  </si>
  <si>
    <t>Journal of Pediatric Psychology</t>
  </si>
  <si>
    <t>10.1093/jpepsy/jsq044</t>
  </si>
  <si>
    <t>SCOPUS_ID:79251518583</t>
  </si>
  <si>
    <t>Williams, M and Talbot, P (2011)</t>
  </si>
  <si>
    <t>Williams, M. and P. Talbot, Variability among electronic cigarettes in the pressure drop, airflow rate, and aerosol production. Nicotine &amp; Tobacco Research, 2011. 13(12): p. 1276-1283.</t>
  </si>
  <si>
    <t>Variability among electronic cigarettes in the pressure drop, airflow rate, and aerosol production</t>
  </si>
  <si>
    <t>Williams M.</t>
  </si>
  <si>
    <t>10.1093/ntr/ntr164</t>
  </si>
  <si>
    <t>SCOPUS_ID:82455175371</t>
  </si>
  <si>
    <t>Goniewicz, ML et al. (2013a)</t>
  </si>
  <si>
    <t>Goniewicz, M.L., et al., Nicotine levels in electronic cigarettes. Nicotine &amp; Tobacco Research, 2013: p. nts103.</t>
  </si>
  <si>
    <t>Nicotine levels in electronic cigarettes</t>
  </si>
  <si>
    <t>10.1093/ntr/nts103</t>
  </si>
  <si>
    <t>SCOPUS_ID:84871546931</t>
  </si>
  <si>
    <t>Zhang, Y et al. (2013)</t>
  </si>
  <si>
    <t>Zhang Y, Sumner W, Chen DR. In vitro particle size distributions in electronic and conventional cigarette aerosols suggest comparable deposition patterns. Nicotine Tob Res 2013;15:501–8.</t>
  </si>
  <si>
    <t>In vitro particle size distributions in electronic and conventional cigarette aerosols suggest comparable deposition patterns</t>
  </si>
  <si>
    <t>Zhang Y.</t>
  </si>
  <si>
    <t>10.1093/ntr/nts165</t>
  </si>
  <si>
    <t>SCOPUS_ID:84872860204</t>
  </si>
  <si>
    <t>Vickerman, KA et al. (2013)</t>
  </si>
  <si>
    <t>Vickerman KA, Carpenter KM, Altman T, Nash CM, Zbikowski SM. Use of electronic cigarettes among state tobacco cessation quitline callers. Nicotine Tob Res. 2013;15(10):1787-91.</t>
  </si>
  <si>
    <t>Use of electronic cigarettes among state tobacco cessation quitline callers</t>
  </si>
  <si>
    <t>Vickerman K.</t>
  </si>
  <si>
    <t>10.1093/ntr/ntt061</t>
  </si>
  <si>
    <t>SCOPUS_ID:84889084937</t>
  </si>
  <si>
    <t>Richardson, A et al. (2014c)</t>
  </si>
  <si>
    <t>Richardson  A,  Ganz O, Stalgaitis  C, Abrams D, Vallone D. Noncombustible  tobacco product  advertising: how companies are selling the new face of tobacco. Nicotine &amp; Tobacco Research 2014;16(5):606–14.</t>
  </si>
  <si>
    <t>Noncombustible tobacco product advertising: How companies are selling the new face of tobacco</t>
  </si>
  <si>
    <t>Richardson A.</t>
  </si>
  <si>
    <t>10.1093/ntr/ntt200</t>
  </si>
  <si>
    <t>SCOPUS_ID:84898608015</t>
  </si>
  <si>
    <t>Czogala, J et al. (2014)</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</si>
  <si>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</si>
  <si>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10.1093/ntr/ntt203</t>
  </si>
  <si>
    <t>http://www.ncbi.nlm.nih.gov/pubmed/24336346</t>
  </si>
  <si>
    <t>Tucker, JS et al. (2014)</t>
  </si>
  <si>
    <t>Tucker JS, Shadel WG, Golinelli D, Ewing B. Alternative tobacco  product  use  and  smoking  cessation  among homeless  youth  in  Los Angeles County.  Nicotine  &amp; Tobacco Research 2014;16(11):1522–6.</t>
  </si>
  <si>
    <t>Alternative tobacco product use and smoking cessation among homeless youth in Los Angeles county</t>
  </si>
  <si>
    <t>Tucker J.</t>
  </si>
  <si>
    <t>10.1093/ntr/ntu133</t>
  </si>
  <si>
    <t>SCOPUS_ID:84911436421</t>
  </si>
  <si>
    <t>Goniewicz, ML and Lee, L (2015)</t>
  </si>
  <si>
    <t>Goniewicz ML, Lee L. Electronic  cigarettes  are a source of thirdhand  exposure to nicotine. Nicotine &amp; Tobacco Research 2015;17(2):256–8.</t>
  </si>
  <si>
    <t>Bunnell, RE et al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</si>
  <si>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</si>
  <si>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Intentions to smoke cigarettes among never-smoking US middle and high school electronic cigarette users: National youth tobacco survey, 2011-2013</t>
  </si>
  <si>
    <t>Bunnell R.</t>
  </si>
  <si>
    <t>10.1093/ntr/ntu166</t>
  </si>
  <si>
    <t>SCOPUS_ID:84922433117</t>
  </si>
  <si>
    <t>Szatkowski, L and McNeill, A (2015)</t>
  </si>
  <si>
    <t>Szatkowski L, McNeill A. Diverging trends in smoking behaviours according to mental health status. Nicotine &amp; Tobacco Research. 2015;17:356-60.</t>
  </si>
  <si>
    <t>Spindle, TR et al. (2015)</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</si>
  <si>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</si>
  <si>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Preliminary results of an examination of electronic cigarette user puff topography: The effect of a mouthpiece-based topography measurement device on plasma nicotine and subjective effects.</t>
  </si>
  <si>
    <t>10.1093/ntr/ntu186</t>
  </si>
  <si>
    <t>SCOPUS_ID:84922463743</t>
  </si>
  <si>
    <t>Yong, HH et al. (2014)</t>
  </si>
  <si>
    <t>Yong, H.H., et al., Trends in E-Cigarette Awareness, Trial, and Use Under the Different Regulatory Environments of Australia and the United Kingdom. Nicotine Tob Res, 2014.</t>
  </si>
  <si>
    <t>10.1093/ntr/ntu231</t>
  </si>
  <si>
    <t>Inamdar, AS et al. (2015)</t>
  </si>
  <si>
    <t>Inamdar  AS, Croucher  RE, Chokhandre  MK, Mashyakhy MH, Marinho VC. Maternal smokeless tobacco use in pregnancy and adverse health outcomes in newborns: a  systematic  review. Nicotine  &amp;  Tobacco  Research 2015;17(9):1058–66.</t>
  </si>
  <si>
    <t>Maternal smokeless tobacco use in pregnancy and adverse health outcomes in newborns: A systematic review</t>
  </si>
  <si>
    <t>Inamdar A.</t>
  </si>
  <si>
    <t>10.1093/ntr/ntu255</t>
  </si>
  <si>
    <t>SCOPUS_ID:84943228391</t>
  </si>
  <si>
    <t>Lisko, JG et al. (2015)</t>
  </si>
  <si>
    <t>Lisko JG, Tran  H,  Stanfill  SB, Blount  BC, Watson  CH. Chemical composition and evaluation of nicotine, tobacco alkaloids,  pH,  and  selected  flavors in  e-cigarette  car- tridges and refill solutions. Nicotine &amp; Tobacco Research 2015;17(10):1270–8.</t>
  </si>
  <si>
    <t>Chemical composition and evaluation of nicotine, tobacco alkaloids, pH, and selected flavors in E-Cigarette cartridges and refill solutions</t>
  </si>
  <si>
    <t>Lisko J.</t>
  </si>
  <si>
    <t>10.1093/ntr/ntu279</t>
  </si>
  <si>
    <t>SCOPUS_ID:84929341857</t>
  </si>
  <si>
    <t>Cheney, MK et al. (2016)</t>
  </si>
  <si>
    <t>Cheney MK, Gowin M, Wann TF. Vapor store  owner beliefs and messages to customers. Nicotine &amp; Tobacco Research 2016;18(5):694–9.</t>
  </si>
  <si>
    <t>Husari, A et al. (2016)</t>
  </si>
  <si>
    <t>Husari A, Shihadeh A, Talih S, Hashem Y, El Sabban M, Zaatari G. Acute exposure to electronic and combustible cigarette aerosols: effects in an animal model and in human alveolar cells. . Nicotine Tob Res. 2016;18(5):613-9.</t>
  </si>
  <si>
    <t>Acute Exposure to Electronic and Combustible Cigarette Aerosols: Effects in an Animal Model and in Human Alveolar Cells</t>
  </si>
  <si>
    <t>Husari A.</t>
  </si>
  <si>
    <t>10.1093/ntr/ntv169</t>
  </si>
  <si>
    <t>SCOPUS_ID:84964928028</t>
  </si>
  <si>
    <t>Lopez, AA et al. (2016b)</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</si>
  <si>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</si>
  <si>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Effects of electronic cigarette liquid nicotine concentration on plasma nicotine and puff topography in tobacco cigarette smokers: A preliminary report</t>
  </si>
  <si>
    <t>Lopez A.</t>
  </si>
  <si>
    <t>10.1093/ntr/ntv182</t>
  </si>
  <si>
    <t>SCOPUS_ID:84964999258</t>
  </si>
  <si>
    <t>Han, S et al. (2016)</t>
  </si>
  <si>
    <t>S. Han, H. Chen, X. Zhang, T. Liu and Y. Fu, “Levels of Selected Groups of Compounds in Refill Solutions for Electronic Cigarettes” Nicotine &amp; Tobacco Research, vol. 18, no. 5, pp. 708-714, 2016.</t>
  </si>
  <si>
    <t>Levels of Selected Groups of Compounds inRefill Solutions for Electronic Cigarettes</t>
  </si>
  <si>
    <t>Han S.</t>
  </si>
  <si>
    <t>10.1093/ntr/ntv189</t>
  </si>
  <si>
    <t>SCOPUS_ID:84964987471</t>
  </si>
  <si>
    <t>Ooms, GI et al. (2016)</t>
  </si>
  <si>
    <t>Ooms GI, Bosdriesz JR, Portrait FR, Kunst AE. Sociodemographic differences in the use of electronic nicotine delivery systems in the European Union. Nicotine Tob Res. 2016;18(5):724-9.</t>
  </si>
  <si>
    <t>Sociodemographic Differences in the Use of Electronic Nicotine Delivery Systems in the European Union</t>
  </si>
  <si>
    <t>Ooms G.</t>
  </si>
  <si>
    <t>10.1093/ntr/ntv215</t>
  </si>
  <si>
    <t>SCOPUS_ID:84964969309</t>
  </si>
  <si>
    <t>Picavet, P et al. (2016)</t>
  </si>
  <si>
    <t>Picavet P, Haziza C, Lama N, Weitkunat R, Ludicke F. Comparison of the pharmacokinetics of nicotine following single and ad libitum use of a tobacco heating system or combustible cigarettes. Nicotine Tob Res. 2016;18(5):557-63.</t>
  </si>
  <si>
    <t>Comparison of the pharmacokinetics of nicotine following single and ad libitum use of a tobacco heating system or combustible cigarettes</t>
  </si>
  <si>
    <t>Picavet P.</t>
  </si>
  <si>
    <t>10.1093/ntr/ntv220</t>
  </si>
  <si>
    <t>SCOPUS_ID:84964940761</t>
  </si>
  <si>
    <t>Stein, MD et al. (2016)</t>
  </si>
  <si>
    <t>Stein MD, Caviness C, Grimone K, Audet D, Anderson BJ, Bailey GL. An open trial of electronic cigarettes for smoking cessation among methadone-maintained smokers. Nicotine Tob Res. 2016;18(5):1157-62.</t>
  </si>
  <si>
    <t>An open trial of electronic cigarettes for smoking cessation among methadone-maintained smokers</t>
  </si>
  <si>
    <t>Stein M.</t>
  </si>
  <si>
    <t>10.1093/ntr/ntv267</t>
  </si>
  <si>
    <t>SCOPUS_ID:84964928005</t>
  </si>
  <si>
    <t>Havel, CM et al. (2016)</t>
  </si>
  <si>
    <t>Havel CM, Benowitz NL, Jacob P, Helen GS. An electronic cigarette vaping machine for the characterization of aerosol delivery and composition. Nicotine &amp; Tobacco Research. 2016.</t>
  </si>
  <si>
    <t>An electronic cigarette vaping machine for the characterization of aerosol delivery and composition</t>
  </si>
  <si>
    <t>Havel C.</t>
  </si>
  <si>
    <t>10.1093/ntr/ntw147</t>
  </si>
  <si>
    <t>SCOPUS_ID:85030761415</t>
  </si>
  <si>
    <t>Goniewicz, ML et al. (2017)</t>
  </si>
  <si>
    <t>Goniewicz ML, Gawron M, Smith DM, Peng M, Jacob P, Benowitz NL. Exposure to nicotine and selected toxicants in cigarette smokers who switched to electronic cigarettes: a longitudinal within-subjects observational study. Nicotine Tob Res. 2017;19(2):160-7.</t>
  </si>
  <si>
    <t>Exposure to nicotine and selected toxicants in cigarette smokers who switched to electronic cigarettes: A longitudinal within-subjects observational study</t>
  </si>
  <si>
    <t>10.1093/ntr/ntw160</t>
  </si>
  <si>
    <t>SCOPUS_ID:85031923772</t>
  </si>
  <si>
    <t>Birge, M et al. (2017)</t>
  </si>
  <si>
    <t>Birge M, Duffy S, Miler JA, Hajek P. What proportion of people who try one cigarette become daily smokers? A meta-analysis of representative surveys. Nicotine Tob Res. 2017: [Epub ahead of print] doi: 10.1093/ntr/ntx243.</t>
  </si>
  <si>
    <t>10.1093/ntr/ntx243</t>
  </si>
  <si>
    <t>Xiao, L et al. (2018)</t>
  </si>
  <si>
    <t>Xiao, L., M. Parascandola, C. Wang, and Y. Jiang, Perception and current use of e-cigarettes among youth in China. Nicotine and Tobacco Research, 2018. doi:10.1093/ntr/nty145 [Epub ahead of print].</t>
  </si>
  <si>
    <t>10.1093/ntr/nty145</t>
  </si>
  <si>
    <t>Lee, H et al. (2019)</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</si>
  <si>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</si>
  <si>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10.1093/ntr/ntz008</t>
  </si>
  <si>
    <t>Gualano, MR et al. (2014)</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</si>
  <si>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</si>
  <si>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Electronic cigarettes: Assessing the efficacy and the adverse effects through a systematic review of published studies</t>
  </si>
  <si>
    <t>Gualano M.</t>
  </si>
  <si>
    <t>10.1093/pubmed/fdu055</t>
  </si>
  <si>
    <t>SCOPUS_ID:84941643542</t>
  </si>
  <si>
    <t>http://www.ncbi.nlm.nih.gov/pubmed/25108741</t>
  </si>
  <si>
    <t>Gualano, MR et al. (2015)</t>
  </si>
  <si>
    <t>Gualano MR, Passi S, Bert F, La Torre G, Scaioli G, Siliquini R. Electronic cigarettes: assessing the efficacy and the adverse effects through a systematic review of published studies. J Public Health. 2015;37(3):488-97.</t>
  </si>
  <si>
    <t>Anderson, C et al. (2016)</t>
  </si>
  <si>
    <t>Anderson C, Majeste A, Hanus J, Wang S. E-Cigarette Aerosol Exposure Induces Reactive Oxygen Species, DNA Damage, and Cell Death in Vascular Endothelial Cells. Toxicological Sciences. 2016;154(2):332-40.</t>
  </si>
  <si>
    <t>E-cigarette aerosol exposure induces reactive oxygen species, DNA damage, and cell death in vascular endothelial cells</t>
  </si>
  <si>
    <t>Anderson C.</t>
  </si>
  <si>
    <t>Toxicological Sciences</t>
  </si>
  <si>
    <t>10.1093/TOXSCI/KFW166</t>
  </si>
  <si>
    <t>SCOPUS_ID:85032703877</t>
  </si>
  <si>
    <t>Jacobson, JT et al. (1984)</t>
  </si>
  <si>
    <t>Jacobson  JT, Morehouse  CR. A  comparison  of auditory brain stem response and behavioral screening in high risk  and  normal  newborn  infants.  Ear and  Hearing 1984;5(4):247–53.</t>
  </si>
  <si>
    <t>A comparison of auditory brain stem response and behavioral screening in high risk and normal newborn infants</t>
  </si>
  <si>
    <t>Jacobson J.</t>
  </si>
  <si>
    <t>Ear and Hearing</t>
  </si>
  <si>
    <t>10.1097/00003446-198407000-00010</t>
  </si>
  <si>
    <t>SCOPUS_ID:0021629662</t>
  </si>
  <si>
    <t>Vlachopoulos, C et al. (2006)</t>
  </si>
  <si>
    <t>Vlachopoulos C, Kosmopoulou F, Alexopoulos N, Ioakeimidis N, Siasos G, Stefanadis C. Acute mental stress has a prolonged unfavorable effect on arterial stiffness and wave reflections. Psychosom Med. 2006 68(2):231-7.</t>
  </si>
  <si>
    <t>Acute mental stress has a prolonged unfavorable effect on arterial stiffness and wave reflections</t>
  </si>
  <si>
    <t>Vlachopoulos C.</t>
  </si>
  <si>
    <t>Psychosomatic Medicine</t>
  </si>
  <si>
    <t>10.1097/01.psy.0000203171.33348.72</t>
  </si>
  <si>
    <t>SCOPUS_ID:33646696169</t>
  </si>
  <si>
    <t>Shenassa, ED et al. (2015)</t>
  </si>
  <si>
    <t>Shenassa  ED, Papandonatos  GD, Rogers ML, Buka SL. Elevated  risk  of  nicotine   dependence   among   sib- pairs discordant for maternal smoking during preg- nancy: evidence from a 40-year longitudinal study. Epidemiology 2015;26(3):441–7.</t>
  </si>
  <si>
    <t>Elevated risk of nicotine dependence among sib-pairs discordant for maternal smoking during pregnancy evidence from a 40-year longitudinal study</t>
  </si>
  <si>
    <t>Shenassa E.</t>
  </si>
  <si>
    <t>Epidemiology</t>
  </si>
  <si>
    <t>10.1097/eDe.0000000000000270</t>
  </si>
  <si>
    <t>SCOPUS_ID:84937960489</t>
  </si>
  <si>
    <t>Chenoweth, MJ et al. (2013)</t>
  </si>
  <si>
    <t>Chenoweth MJ, O’Loughlin J, Sylvestre MP, Tyndale RF. CYP2A6 slow nicotine metabolism is associated with increased quitting by adolescent smokers. Pharmacogenet Genomics 2013;23:232–5.</t>
  </si>
  <si>
    <t>CYP2A6 slow nicotine metabolism is associated with increased quitting by adolescent smokers</t>
  </si>
  <si>
    <t>Chenoweth M.</t>
  </si>
  <si>
    <t>Pharmacogenetics and Genomics</t>
  </si>
  <si>
    <t>10.1097/FPC.0b013e32835f834d</t>
  </si>
  <si>
    <t>SCOPUS_ID:84874827328</t>
  </si>
  <si>
    <t>Chaisson, NF et al. (2010)</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</si>
  <si>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</si>
  <si>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Evaluation of methods to determine excessive decline of forced expiratory volume in one second in workers exposed to diacetyl-containing flavorings</t>
  </si>
  <si>
    <t>Chaisson N.</t>
  </si>
  <si>
    <t>10.1097/JOM.0b013e3181f84577</t>
  </si>
  <si>
    <t>SCOPUS_ID:78649685205</t>
  </si>
  <si>
    <t>Hajek, P et al. (2014)</t>
  </si>
  <si>
    <t>Hajek P et al. Electronic cigarettes: review of use, content, safety, effects on smokers and potential for harm and benefit. Addiction 2014; doi: 10.111/add.12659</t>
  </si>
  <si>
    <t>10.111/add.12659</t>
  </si>
  <si>
    <t>Hartmann-Boyce, J et al. (2013)</t>
  </si>
  <si>
    <t>Hartmann-Boyce J, Stead LF, Cahill K, Lancaster T. Efficacy of interventions to combat tobacco addiction: Cochrane update of 2012 reviews. Addiction 2013;108:1711–21.</t>
  </si>
  <si>
    <t>Efficacy of interventions to combat tobacco addiction: Cochrane update of 2012 reviews</t>
  </si>
  <si>
    <t>10.1111/add.12291</t>
  </si>
  <si>
    <t>SCOPUS_ID:84884209289</t>
  </si>
  <si>
    <t>Goniewicz, ML et al. (2014b)</t>
  </si>
  <si>
    <t>Goniewicz, M.L., P. Hajek, and H. McRobbie, Nicotine content of electronic cigarettes, its release in vapour and its consistency across batches: regulatory implications. Addiction, 2014. 109(3): p. 500-507.</t>
  </si>
  <si>
    <t>10.1111/add.12410</t>
  </si>
  <si>
    <t>Kotz, D et al. (2014a)</t>
  </si>
  <si>
    <t>Kotz, D., J. Brown, and R. West. Prospective cohort study of the effectiveness of smoking cessation treatments used in the “real world”. in Mayo Clinic Proceedings. 2014. Elsevier.</t>
  </si>
  <si>
    <t>10.1111/add.12429</t>
  </si>
  <si>
    <t>Taylor, AE et al. (2014)</t>
  </si>
  <si>
    <t>Taylor AE, Howe LD, Heron  JE, Ware JJ, Hickman  M, Munafo  MR.  Maternal  smoking   during   pregnancy and offspring smoking initiation: assessing the role of intrauterine exposure. Addiction 2014;109(6):1013–21.</t>
  </si>
  <si>
    <t>Maternal smoking during pregnancy and offspring smoking initiation: Assessing the role of intrauterine exposure</t>
  </si>
  <si>
    <t>Taylor A.</t>
  </si>
  <si>
    <t>10.1111/add.12514</t>
  </si>
  <si>
    <t>SCOPUS_ID:84899985563</t>
  </si>
  <si>
    <t>Brown J, Beard E, Kotz D, Michie S, West R. Real-world effectiveness of e-cigarettes when used to aid smoking cessation: a cross-sectional population study. Addiction. Published online, 20 May 2014. doi:10.1111/add.12623.</t>
  </si>
  <si>
    <t>10.1111/add.12623</t>
  </si>
  <si>
    <t>Hartmann-Boyce, J et al. (2014)</t>
  </si>
  <si>
    <t>Hartmann-Boyce J, Stead LF, Cahill K, Lancaster T. Efficacy of interventions to combat tobacco addiction: Cochrane update of 2013 reviews. Addiction 2014;109: 1414–25.</t>
  </si>
  <si>
    <t>Efficacy of interventions to combat tobacco addiction: Cochrane update of 2013 reviews</t>
  </si>
  <si>
    <t>10.1111/add.12633</t>
  </si>
  <si>
    <t>SCOPUS_ID:84922532907</t>
  </si>
  <si>
    <t>Hajek, P., et al., Electronic cigarettes: review of use, content, safety, effects on smokers and potential for harm and benefit. Addiction, 2014. 109(11): p. 1801-1810.</t>
  </si>
  <si>
    <t>Electronic cigarettes: Review of use, content, safety, effects on smokers and potential for harm and benefit</t>
  </si>
  <si>
    <t>10.1111/add.12659</t>
  </si>
  <si>
    <t>SCOPUS_ID:84908051522</t>
  </si>
  <si>
    <t>St Helen, G et al. (2016a)</t>
  </si>
  <si>
    <t>St Helen G, Havel C, Dempsey DA, Jacob P, Benowitz NL. Nicotine delivery, retention, and pharmacokinetics from various electronic cigarettes. Addiction. 2016;111(3):535-44.</t>
  </si>
  <si>
    <t>Nicotine delivery, retention and pharmacokinetics from various electronic cigarettes</t>
  </si>
  <si>
    <t>St.Helen G.</t>
  </si>
  <si>
    <t>10.1111/add.13183</t>
  </si>
  <si>
    <t>SCOPUS_ID:84957429603</t>
  </si>
  <si>
    <t>St Helen, G et al. (2016)</t>
  </si>
  <si>
    <t>St Helen G, Havel C, Dempsey DA, Jacob P, Benowitz NL. Nicotine delivery, retention and pharmacokinetics from various electronic cigarettes. Addiction (Abingdon, England). 2016;111(3):535-44</t>
  </si>
  <si>
    <t>Roberts, E et al. (2016)</t>
  </si>
  <si>
    <t>Roberts E, Eden Evins A, McNeill A, Robson D. Efficacy and tolerability of pharmacotherapy for smoking cessation in adults with serious mental illness: a systematic review and network meta‐analysis. Addiction. 2016;111(4):599-612.</t>
  </si>
  <si>
    <t>Efficacy and tolerability of pharmacotherapy for smoking cessation in adults with serious mental illness: A systematic review and network meta-analysis</t>
  </si>
  <si>
    <t>Roberts E.</t>
  </si>
  <si>
    <t>10.1111/add.13236</t>
  </si>
  <si>
    <t>SCOPUS_ID:84959513990</t>
  </si>
  <si>
    <t>Farsalinos, KE et al. (2016a)</t>
  </si>
  <si>
    <t>Farsalinos KE, Poulas K, Voudris V, Le Houezec J. Electronic cigarette use in the European Union: Analysis of a representative sample of 27460 Europeans from 28 countries. Addiction. 2016;111(11):2032-40.</t>
  </si>
  <si>
    <t>Electronic cigarette use in the European Union: analysis of a representative sample of 27 460 Europeans from 28 countries</t>
  </si>
  <si>
    <t>Addiction (Abingdon, England)</t>
  </si>
  <si>
    <t>10.1111/add.13506</t>
  </si>
  <si>
    <t>SCOPUS_ID:84990218384</t>
  </si>
  <si>
    <t>McNeill, A and Robson, D (2017)</t>
  </si>
  <si>
    <t>McNeill A, Robson D. A man before his time: Russell's insights into nicotine, smoking, treatment and curbing the smoking problem. Addiction. 2017: doi: 10.1111/add.14043.</t>
  </si>
  <si>
    <t>10.1111/add.14043</t>
  </si>
  <si>
    <t>Jackson, SE et al. (2018)</t>
  </si>
  <si>
    <t>Jackson, S.E., C. Smith, H. Cheeseman, R. West, and J. Brown, Finding smoking hot‐spots: a cross‐sectional survey of smoking patterns by housing tenure in England. Addiction, 2018. doi: 10.1111/add.14544 [Epub ahead of print].</t>
  </si>
  <si>
    <t>10.1111/add.14544</t>
  </si>
  <si>
    <t>Kandel, DB and Kandel, ER (2014)</t>
  </si>
  <si>
    <t>Kandel, D. and E. Kandel, The Gateway Hypothesis of substance abuse: developmental, biological and societal perspectives. Acta Paediatrica, 2014.</t>
  </si>
  <si>
    <t>The Gateway Hypothesis of substance abuse: Developmental, biological and societal perspectives</t>
  </si>
  <si>
    <t>Kandel D.</t>
  </si>
  <si>
    <t>Acta Paediatrica, International Journal of Paediatrics</t>
  </si>
  <si>
    <t>10.1111/apa.12851</t>
  </si>
  <si>
    <t>SCOPUS_ID:84921607104</t>
  </si>
  <si>
    <t>West, R et al. (2005a)</t>
  </si>
  <si>
    <t>West R, Hajek P, Stead L, Stapleton J. Outcome criteria in smoking cessation trials: proposal for a common standard. Addiction. 2005;100(3):299-303.</t>
  </si>
  <si>
    <t>Outcome criteria in smoking cessation trials: Proposal for a common standard</t>
  </si>
  <si>
    <t>10.1111/j.1360-0443.2004.00995.x</t>
  </si>
  <si>
    <t>SCOPUS_ID:14944375305</t>
  </si>
  <si>
    <t>Coleman, T et al. (2007)</t>
  </si>
  <si>
    <t>Coleman T, Lewis S, Hubbard R, Smith C. Impact of contractual financial incentives on the ascertainment and management of smoking in primary care. Addiction 2007; 102:803–8.</t>
  </si>
  <si>
    <t>Impact of contractual financial incentives on the ascertainment and management of smoking in primary care</t>
  </si>
  <si>
    <t>Coleman T.</t>
  </si>
  <si>
    <t>10.1111/j.1360-0443.2007.01766.x</t>
  </si>
  <si>
    <t>SCOPUS_ID:34247362010</t>
  </si>
  <si>
    <t>Kotz, D et al. (2009)</t>
  </si>
  <si>
    <t>Kotz D, Fidler J, West R. Factors associated with the use of aids to cessation in English smokers. Addiction 2009 Aug;104:1403–10.</t>
  </si>
  <si>
    <t>Factors associated with the use of aids to cessation in English smokers</t>
  </si>
  <si>
    <t>Kotz D.</t>
  </si>
  <si>
    <t>10.1111/j.1360-0443.2009.02639.x</t>
  </si>
  <si>
    <t>SCOPUS_ID:67650427396</t>
  </si>
  <si>
    <t>Etter, JF and Bullen, CB (2011b)</t>
  </si>
  <si>
    <t>Etter JF, Bullen C. Electronic cigarette: users profile, utilization, satisfaction and perceived efficacy. Addiction 2011;106:2017–28.</t>
  </si>
  <si>
    <t>Electronic cigarette: Users profile, utilization, satisfaction and perceived efficacy</t>
  </si>
  <si>
    <t>10.1111/j.1360-0443.2011.03505.x</t>
  </si>
  <si>
    <t>SCOPUS_ID:80052962669</t>
  </si>
  <si>
    <t>Vangeli, E et al. (2011)</t>
  </si>
  <si>
    <t>Vangeli E, Stapleton J, Smit ES, Borland R, West R. Predictors of attempts to stop smoking and their success in adult general population samples: a systematic review. Addiction 2011;106:2110–21.</t>
  </si>
  <si>
    <t>Predictors of attempts to stop smoking and their success in adult general population samples: A systematic review</t>
  </si>
  <si>
    <t>Vangeli E.</t>
  </si>
  <si>
    <t>10.1111/j.1360-0443.2011.03565.x</t>
  </si>
  <si>
    <t>SCOPUS_ID:80455167932</t>
  </si>
  <si>
    <t>Goniewicz, ML et al. (2013b)</t>
  </si>
  <si>
    <t>Goniewicz ML, Lingas EO, Hajek P. Patterns of electronic cigarette use and user beliefs about their safety and benefits: an internet survey. Drug and Alcohol Rev. 2013;32(2):133-40.</t>
  </si>
  <si>
    <t>Patterns of electronic cigarette use and user beliefs about their safety and benefits: An Internet survey</t>
  </si>
  <si>
    <t>10.1111/j.1465-3362.2012.00512.x</t>
  </si>
  <si>
    <t>SCOPUS_ID:84874942955</t>
  </si>
  <si>
    <t>Moretto, N et al. (2012)</t>
  </si>
  <si>
    <t>Moretto  N, Volpi  G, Pastore  F,  Facchinetti  F.  Acrolein effects  in   pulmonary   cells:  relevance   to   chronic obstructive pulmonary disease. Annals of the New York Academy of Sciences 2012;1259:39–46.</t>
  </si>
  <si>
    <t>Acrolein effects in pulmonary cells: Relevance to chronic obstructive pulmonary disease</t>
  </si>
  <si>
    <t>Moretto N.</t>
  </si>
  <si>
    <t>10.1111/j.1749-6632.2012.06531.x</t>
  </si>
  <si>
    <t>SCOPUS_ID:84863506167</t>
  </si>
  <si>
    <t>O’Callaghan, FV et al. (2009)</t>
  </si>
  <si>
    <t>O’Callaghan FV, Al  Mamun  A,  O’Callaghan M, Alati R, Najman JM, Williams GM, Bor W. Maternal smoking during pregnancy predicts nicotine disorder (depen- dence or withdrawal) in young adults—a birth cohort study. Australian and New Zealand Journal of Public Health 2009;33(4):371–7.</t>
  </si>
  <si>
    <t>Maternal smoking during pregnancy predicts nicotine disorder (dependence or withdrawal) in young adults - A birth cohort study</t>
  </si>
  <si>
    <t>O'Callaghan F.</t>
  </si>
  <si>
    <t>Australian and New Zealand Journal of Public Health</t>
  </si>
  <si>
    <t>10.1111/j.1753-6405.2009.00410.x</t>
  </si>
  <si>
    <t>SCOPUS_ID:69249193696</t>
  </si>
  <si>
    <t>Hodge, JG et al. (2013)</t>
  </si>
  <si>
    <t>Hodge JG Jr, Collmer V, Orenstein DG, Millea C, Van Buren L. Reconsideringthe legality of cigarette smoking advertisements on television public health and the law. J Law Med Ethics2013;41(1):369-73 Abstract available at http://www.ncbi.nlm.nih.gov/pubmed/23581678.</t>
  </si>
  <si>
    <t>Reconsidering the Legality of Cigarette Smoking Advertisements on Television Public Health and the Law</t>
  </si>
  <si>
    <t>Hodge J.</t>
  </si>
  <si>
    <t>Journal of Law, Medicine and Ethics</t>
  </si>
  <si>
    <t>10.1111/jlme.12026</t>
  </si>
  <si>
    <t>SCOPUS_ID:84876982967</t>
  </si>
  <si>
    <t>http://www.ncbi.nlm.nih.gov/pubmed/23581678</t>
  </si>
  <si>
    <t>Yuan, M et al. (2015)</t>
  </si>
  <si>
    <t>Yuan M, Cross S, Loughlin S, Leslie F. Nicotine and the adolescent brain. J Physiol. 2015;593(16):3397-3412.</t>
  </si>
  <si>
    <t>Nicotine and the adolescent brain</t>
  </si>
  <si>
    <t>Yuan M.</t>
  </si>
  <si>
    <t>Journal of Physiology</t>
  </si>
  <si>
    <t>10.1113/JP270492</t>
  </si>
  <si>
    <t>SCOPUS_ID:84938950848</t>
  </si>
  <si>
    <t>Kota, D et al. (2007)</t>
  </si>
  <si>
    <t>Kota D, Martin  BR, Robinson  SE, Damaj MI. Nicotine dependence   and  reward  differ  between  adolescent and adult male mice. Journal of Pharmacology and Experimental  Therapeutics 2007;322(1):399–407.</t>
  </si>
  <si>
    <t>Nicotine dependence and reward differ between adolescent and adult male mice</t>
  </si>
  <si>
    <t>Kota D.</t>
  </si>
  <si>
    <t>Journal of Pharmacology and Experimental Therapeutics</t>
  </si>
  <si>
    <t>10.1124/jpet.107.121616</t>
  </si>
  <si>
    <t>SCOPUS_ID:34250745893</t>
  </si>
  <si>
    <t>Townsend, J et al. (1994)</t>
  </si>
  <si>
    <t>Townsend J, Roderick P, Cooper J. Cigarette smoking by socioeconomic group, sex, and age: effects of price, income, and health publicity. BMJ 1994;309:923–7.</t>
  </si>
  <si>
    <t>Cigarette smoking by socioeconomic group, sex, and age: Effects of price, income, and health publicity</t>
  </si>
  <si>
    <t>Townsend J.</t>
  </si>
  <si>
    <t>BMJ</t>
  </si>
  <si>
    <t>10.1136/bmj.309.6959.923</t>
  </si>
  <si>
    <t>SCOPUS_ID:0028024650</t>
  </si>
  <si>
    <t>Glasser, AM et al. (2015)</t>
  </si>
  <si>
    <t>Glasser AM, Cobb CO, Teplitskaya L, Ganz O, Katz L, Rose SW, Feirman  S, Villanti AC. Electronic  nicotine delivery devices, and their  impact on health  and pat- terns of tobacco use: a systematic review protocol. BMJ Open 2015;5(4):e007688.</t>
  </si>
  <si>
    <t>Electronic nicotine delivery devices, and their impact on health and patterns of tobacco use: a systematic review protocol</t>
  </si>
  <si>
    <t>BMJ open</t>
  </si>
  <si>
    <t>10.1136/bmjopen-2015-007688</t>
  </si>
  <si>
    <t>SCOPUS_ID:85018214694</t>
  </si>
  <si>
    <t>Chang, HC et al. (2017)</t>
  </si>
  <si>
    <t>Chang HC, Tsai YW, Shiu MN, Wang YT, Chang PY. Elucidating challenges that electronic cigarettes pose to tobacco control in Asia: A population-based national survey in Taiwan. BMJ Open. 2017;7(3):e014263.</t>
  </si>
  <si>
    <t>Elucidating challenges that electronic cigarettes pose to tobacco control in Asia: A population-based national survey in Taiwan</t>
  </si>
  <si>
    <t>Chang H.</t>
  </si>
  <si>
    <t>10.1136/bmjopen-2016-014263</t>
  </si>
  <si>
    <t>SCOPUS_ID:85016294716</t>
  </si>
  <si>
    <t>Wieslander, G et al. (2001)</t>
  </si>
  <si>
    <t>Wieslander G, Norbäck D, Lindgren T. Experimental exposure to propylene glycol mist in aviation emergency training: acute ocular and respiratory effects. Occup Environ Med 2001;58:649–55.</t>
  </si>
  <si>
    <t>Experimental exposure to propylene glycol mist in aviation emergency training: Acute ocular and respiratory effects</t>
  </si>
  <si>
    <t>Wieslander G.</t>
  </si>
  <si>
    <t>Occupational and Environmental Medicine</t>
  </si>
  <si>
    <t>10.1136/oem.58.10.649</t>
  </si>
  <si>
    <t>SCOPUS_ID:0034828010</t>
  </si>
  <si>
    <t>Joseph, AM et al. (2004)</t>
  </si>
  <si>
    <t>Joseph AM, Hennrikus D, Thoele MJ, Krueger R, Hatsukami D. Community tobacco control leaders’ perceptions of harm reduction. Tobacco Control 2004;13(2):108–13.</t>
  </si>
  <si>
    <t>Community tobacco control leaders' perceptions of harm reduction</t>
  </si>
  <si>
    <t>Joseph A.</t>
  </si>
  <si>
    <t>10.1136/tc.2003.004242</t>
  </si>
  <si>
    <t>SCOPUS_ID:7544230122</t>
  </si>
  <si>
    <t>Wen, C et al. (2005)</t>
  </si>
  <si>
    <t>Wen C, Tsai S, Cheng T, Hsu C, Chen T, Lin H. Role of parents and peers in influencing the smoking status of high school students in Taiwan. Tobacco control. 2005;14(suppl 1):i10-i5</t>
  </si>
  <si>
    <t>Role of parents and peers in influencing the smoking status of high school students in Taiwan</t>
  </si>
  <si>
    <t>Wen C.</t>
  </si>
  <si>
    <t>10.1136/tc.2003.005637</t>
  </si>
  <si>
    <t>SCOPUS_ID:20444407992</t>
  </si>
  <si>
    <t>Schick, S and Glantz, SA (2005)</t>
  </si>
  <si>
    <t>S Schick, S Glantz Philip Morris toxicological experiments with fresh sidestream smoke: more toxic than mainstream smoke  Tob Control 2005;14:6 396-404 doi:10.1136/tc.2005.011288</t>
  </si>
  <si>
    <t>10.1136/tc.2005.011288</t>
  </si>
  <si>
    <t>Al Mamun, A et al. (2006)</t>
  </si>
  <si>
    <t>Al  Mamun  A,  O’Callaghan FV, Alati R, O’Callaghan M, Najman JM, Williams GM, Bor W. Does maternal smoking during pregnancy predict the smoking pat- terns  of young adult offspring? A  birth  cohort  study. Tobacco Control 2006;15(6):452–7.</t>
  </si>
  <si>
    <t>Does maternal smoking during pregnancy predict the smoking patterns of young adult offspring? A birth cohort study</t>
  </si>
  <si>
    <t>Al Mamun A.</t>
  </si>
  <si>
    <t>10.1136/tc.2006.016790</t>
  </si>
  <si>
    <t>SCOPUS_ID:33845580695</t>
  </si>
  <si>
    <t>West, R e al. (2000a)</t>
  </si>
  <si>
    <t>West R, McNeill A, Raw M. Smoking cessation guidelines for health professionals: an update. Thorax 2000;55:987–99.</t>
  </si>
  <si>
    <t>Smoking cessation guidelines for health professionals: An update</t>
  </si>
  <si>
    <t>10.1136/thorax.55.12.987</t>
  </si>
  <si>
    <t>SCOPUS_ID:0033662997</t>
  </si>
  <si>
    <t>Godtfredsen, NS et al. (2002)</t>
  </si>
  <si>
    <t>Godtfredsen NS, Vestbo J, Osler M, Prescott E. Risk of hospital admission for COPD following smoking cessation and reduction: a Danish population study. Thorax 2002;57:967–72.</t>
  </si>
  <si>
    <t>Risk of hospital admission for COPD following smoking cessation and reduction: A Danish population study</t>
  </si>
  <si>
    <t>Godtfredsen N.</t>
  </si>
  <si>
    <t>10.1136/thorax.57.11.967</t>
  </si>
  <si>
    <t>SCOPUS_ID:0036847524</t>
  </si>
  <si>
    <t>Beard, E et al. (2015)</t>
  </si>
  <si>
    <t>Beard E, Brown J, McNeill A, Michie S, West R. Has the growth in electronic cigarette use by smokers been responsible for the decline in use of licensed nicotine product? Findings from repeated cross-sectional surveys. Thorax. 2015;70(10):974-8.</t>
  </si>
  <si>
    <t>Has growth in electronic cigarette use by smokers been responsible for the decline in use of licensed nicotine products? Findings from repeated cross-sectional surveys</t>
  </si>
  <si>
    <t>10.1136/thoraxjnl-2015-206801</t>
  </si>
  <si>
    <t>SCOPUS_ID:84942105497</t>
  </si>
  <si>
    <t>Leonardi-Bee, J et al. (2011)</t>
  </si>
  <si>
    <t>Leonardi-Bee J, Jere ML, Britton J. Exposure to parental and sibling smoking and the risk of smoking uptake in childhood and adolescence: a systematic review and meta-analysis. Thorax 2011;66:847–55.</t>
  </si>
  <si>
    <t>Exposure to parental and sibling smoking and the risk of smoking uptake in childhood and adolescence: A systematic review and meta-analysis</t>
  </si>
  <si>
    <t>Leonardi-Bee J.</t>
  </si>
  <si>
    <t>10.1136/thx.2010.153379</t>
  </si>
  <si>
    <t>SCOPUS_ID:80053290814</t>
  </si>
  <si>
    <t>Partos, TR et al. (2012)</t>
  </si>
  <si>
    <t>Partos TR, Borland R, Yong H-H et al. Cigarette packet warning labels can prevent relapse: findings from the International Tobacco Control 4-Country policy evaluation cohort study. Tob Control 2012;doi:10.1136/tobaccocontrol-2011-050254.</t>
  </si>
  <si>
    <t>10.1136/tobaccocontrol-2011-050254</t>
  </si>
  <si>
    <t>Goniewicz, ML et al. (2014a)</t>
  </si>
  <si>
    <t>Goniewicz ML, Knysak J, Gawron M, Kosmider L, Sobczak A, Kurek J et al. Levels of selected carcinogens and toxicants in vapour from electronic cigarettes. Tobacco Control. 2014;23(2):133–139. doi:10.1136/tobaccocontrol-2012-050859.</t>
  </si>
  <si>
    <t>10.1136/tobaccocontrol-2012-050859</t>
  </si>
  <si>
    <t>Goniewicz et al. (2014a)</t>
  </si>
  <si>
    <t>Goniewicz et al. (2013) Levels of selected carcinogens and toxicants in vapour from electronic cigarettes. Tobacco Control, doi:10.1136/tobaccocontrol-2012-050859</t>
  </si>
  <si>
    <t>Kim, AE et al. (2013)</t>
  </si>
  <si>
    <t xml:space="preserve">Kim AE, Lee YO, Shafer P, Nonnemaker J, Makarenko O. Adult smokers' receptivity to a television advert for electronic nicotine delivery systems. Tob Control 2013 Oct 3 Abstract available at http://www.ncbi.nlm.nih.gov/pubmed/24092599.
</t>
  </si>
  <si>
    <t>Adult smokers’ receptivity to a television advert for electronic nicotine delivery systems</t>
  </si>
  <si>
    <t>10.1136/tobaccocontrol-2013-051130</t>
  </si>
  <si>
    <t>SCOPUS_ID:84923220466</t>
  </si>
  <si>
    <t>http://www.ncbi.nlm.nih.gov/pubmed/24092599</t>
  </si>
  <si>
    <t>Delnevo, CD et al. (2015)</t>
  </si>
  <si>
    <t>Delnevo CD, Giovenco DP, Ambrose BK, Corey CG, Conway KP. Preference for flavoured cigar brands among youth, young adults and adults in the USA. Tobacco Control 2015;24(4):389–94.</t>
  </si>
  <si>
    <t>Preference for flavoured cigar brands among youth, young adults and adults in the USA</t>
  </si>
  <si>
    <t>Delnevo C.</t>
  </si>
  <si>
    <t>10.1136/tobaccocontrol-2013-051408</t>
  </si>
  <si>
    <t>SCOPUS_ID:84933183139</t>
  </si>
  <si>
    <t>Peeters, S and Gilmore, AB (2014)</t>
  </si>
  <si>
    <t>Peeters S, Gilmore AB. Understanding the emergence of the tobacco industry's use of the term tobacco harm reduction in order to inform public health policy. Tob Control 2014 Jan 22 Abstract available at http://www.ncbi.nlm.nih.gov/pubmed/24457543.</t>
  </si>
  <si>
    <t>10.1136/tobaccocontrol-2013-051502</t>
  </si>
  <si>
    <t>http://www.ncbi.nlm.nih.gov/pubmed/24457543</t>
  </si>
  <si>
    <t>Peeters, S and Gilmore, AB (2015)</t>
  </si>
  <si>
    <t>Peeters S, Gilmore AB. Understanding the emergence of the tobacco industry’s use of the term tobacco harm reduction in order to inform public health policy. Tob Control 2015;24:182–9</t>
  </si>
  <si>
    <t>Understanding the emergence of the tobacco industry’s use of the term tobacco harm reduction in order to inform public health policy</t>
  </si>
  <si>
    <t>SCOPUS_ID:84923263746</t>
  </si>
  <si>
    <t>Huang, J et al. (2014b)</t>
  </si>
  <si>
    <t>Huang J, Tauras J, Chaloupka F. The impact of price and tobacco control policies on the demand for electronic nicotine delivery systems. Tobacco Control. 2014;23(suppl 3):iii41-iii47.</t>
  </si>
  <si>
    <t>The impact of price and tobacco control policies on the demand for electronic nicotine delivery systems</t>
  </si>
  <si>
    <t>Huang J.</t>
  </si>
  <si>
    <t>10.1136/tobaccocontrol-2013-051515</t>
  </si>
  <si>
    <t>SCOPUS_ID:84925440972</t>
  </si>
  <si>
    <t>Emery, SL et al. (2014)</t>
  </si>
  <si>
    <t>Emery SL, Vera  L, Huang  J, Szczypka G. Wanna know about vaping? Patterns  of message exposure, seeking and  sharing   information   about  e-cigarettes   across media   platforms.   Tobacco   Control   2014;23(Suppl 3):iii17–iii25.</t>
  </si>
  <si>
    <t>Wanna know about vaping? Patterns of message exposure, seeking and sharing information about e-cigarettes across media platforms</t>
  </si>
  <si>
    <t>Emery S.</t>
  </si>
  <si>
    <t>10.1136/tobaccocontrol-2014-051648</t>
  </si>
  <si>
    <t>SCOPUS_ID:84922276710</t>
  </si>
  <si>
    <t>Zhu, SH et al. (2014)</t>
  </si>
  <si>
    <t>Zhu S-H, Sun JY, Bonnevie E, Cummins SE, Gamst A, Yin L, Lee M. Four hundred and sixty brands of e- cigarettes and counting: implications for product regulation. Tobacco Control. 2014;23:iii3–iii9. doi:10.1136/tobaccocontrol-2014-051670.</t>
  </si>
  <si>
    <t>10.1136/tobaccocontrol-2014-051670</t>
  </si>
  <si>
    <t>Scollo, M et al. (2015a)</t>
  </si>
  <si>
    <t>Scollo M, Bayly M, Wakefield M. Did the recommended retail price of tobacco products fall in Australia following the implementation of plain packaging? Tob Control 2015;24:90–3.</t>
  </si>
  <si>
    <t>Did the recommended retail price of tobacco products fall in Australia following the implementation of plain packaging?</t>
  </si>
  <si>
    <t>Scollo M.</t>
  </si>
  <si>
    <t>10.1136/tobaccocontrol-2014-051948</t>
  </si>
  <si>
    <t>SCOPUS_ID:84940568007</t>
  </si>
  <si>
    <t>Moore, GF et al. (2014)</t>
  </si>
  <si>
    <t>Moore, G.F., et al., E-cigarette use and intentions to smoke among 10-11-year-old never-smokers in Wales. Tob Control, 2014: p. tobaccocontrol-2014-052011.</t>
  </si>
  <si>
    <t>10.1136/tobaccocontrol-2014-052011</t>
  </si>
  <si>
    <t>White, V et al. (2015)</t>
  </si>
  <si>
    <t>White V, Williams T, Wakefield M. Has the introduction of plain packaging with larger graphic health warnings changed adolescents’ perceptions of cigarette packs and brands? Tob Control 2015;24:ii42–9.</t>
  </si>
  <si>
    <t>Has the introduction of plain packaging with larger graphic health warnings changed adolescents’ perceptions of cigarette packs and brands?</t>
  </si>
  <si>
    <t>White V.</t>
  </si>
  <si>
    <t>10.1136/tobaccocontrol-2014-052084</t>
  </si>
  <si>
    <t>SCOPUS_ID:84940558473</t>
  </si>
  <si>
    <t>Tierney, PA et al. (2015)</t>
  </si>
  <si>
    <t>Tierney P, Karpinski C, Brown J, Luo W, Pankow J. Flavour chemicals in electronic cigarette fluids. Tobacco Control. 2015;25(e1):e10-e15.</t>
  </si>
  <si>
    <t>Seidenberg, A et al. (2015)</t>
  </si>
  <si>
    <t>Seidenberg A, Jo C, Ribisl K. Differences in the design and sale of e-cigarettes by cigarette manufacturers and non- cigarette manufacturers in the USA: Table 1. Tobacco Control. 2015;25(e1):e3-e5.</t>
  </si>
  <si>
    <t>Differences in the design and sale of e-cigarettes by cigarette manufacturers and non-cigarette manufacturers in the USA</t>
  </si>
  <si>
    <t>Seidenberg A.</t>
  </si>
  <si>
    <t>10.1136/tobaccocontrol-2015-052375</t>
  </si>
  <si>
    <t>SCOPUS_ID:84962343793</t>
  </si>
  <si>
    <t>Czoli, CD et al. (2015)</t>
  </si>
  <si>
    <t>Czoli C, Goniewicz M, Islam T, Kotnowski K, Hammond D. Consumer preferences for electronic cigarettes: results from a discrete choice experiment. Tobacco Control. 2015;25(e1):e30-e36.</t>
  </si>
  <si>
    <t>Consumer preferences for electronic cigarettes: Results from a discrete choice experiment</t>
  </si>
  <si>
    <t>10.1136/tobaccocontrol-2015-052422</t>
  </si>
  <si>
    <t>SCOPUS_ID:84962376818</t>
  </si>
  <si>
    <t>Ramôa, CP et al. (2015)</t>
  </si>
  <si>
    <t>Ramôa CP, Hiler MM, Spindle TR et al. Electronic cigarette nicotine delivery can exceed that of combustible cigarettes: a preliminary report. Tob Control 2015;doi:10.1136/tobaccocontrol-2015-052447.</t>
  </si>
  <si>
    <t>10.1136/tobaccocontrol-2015-052447</t>
  </si>
  <si>
    <t>Czoli, CD et al. (2017)</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</si>
  <si>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</si>
  <si>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How do consumers perceive differences in risk across nicotine products? A review of relative risk perceptions across smokeless tobacco, e-cigarettes, nicotine replacement therapy and combustible cigarettes</t>
  </si>
  <si>
    <t>10.1136/tobaccocontrol-2016-053060</t>
  </si>
  <si>
    <t>SCOPUS_ID:84987851111</t>
  </si>
  <si>
    <t>Leigh, NJ et al. (2016)</t>
  </si>
  <si>
    <t>Leigh NJ, Lawton RI, Hershberger PA, Goniewicz ML. Flavourings significantly affect inhalation toxicity of aerosol generated from electronic nicotine delivery systems (ENDS). Tob Control. 2016;25(Suppl 2):ii81-ii7.</t>
  </si>
  <si>
    <t>10.1136/tobaccocontrol-2016-053205</t>
  </si>
  <si>
    <t>Pearson, JL et al. (2017)</t>
  </si>
  <si>
    <t>Pearson JL, Hitchman SC, Brose LS, Bauld L, Glasser AM, Villanti AC, et al. Recommended core items to assess e-cigarette use in population-based surveys. Tob Control. 2017: doi: 10.1136/tobaccocontrol-2016-053541 [E pub ahead of print].</t>
  </si>
  <si>
    <t>10.1136/tobaccocontrol-2016-053541</t>
  </si>
  <si>
    <t>Pacek, LR et al. (2017)</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</si>
  <si>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</si>
  <si>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10.1136/tobaccocontrol-2017-053689</t>
  </si>
  <si>
    <t>Best, C et al. (2017)</t>
  </si>
  <si>
    <t>Best C, Haseen F, Currie D, Ozakinci G, MacKintosh AM, Stead M, et al. Relationship between trying an electronic cigarette and subsequent cigarette experimentation in Scottish adolescents: a cohort study. Tob Control. 2017:doi: 10.1136/tobaccocontrol-2017-053691.</t>
  </si>
  <si>
    <t>10.1136/tobaccocontrol-2017-053691</t>
  </si>
  <si>
    <t>Levy, DT et al. (2017)</t>
  </si>
  <si>
    <t>Levy DT, Borland R, Lindblom EN, Goniewicz ML, Meza R, Holford TH, et al. Potential deaths averted in USA by replacing cigarettes with e-cigarettes. Tob Control. 2017: [E pub ahead of print] doi: 10.1136/tobaccocontrol-2017-053759.</t>
  </si>
  <si>
    <t>10.1136/tobaccocontrol-2017-053759</t>
  </si>
  <si>
    <t>Stephens, WE (2017)</t>
  </si>
  <si>
    <t>Stephens WE. Comparing the cancer potencies of emissions from vapourised nicotine products including e-cigarettes with those of tobacco smoke. Tob Control. 2017: doi: 10.1136/tobaccocontrol-2017-053808 [E pub ahead of print].</t>
  </si>
  <si>
    <t>10.1136/tobaccocontrol-2017-053808</t>
  </si>
  <si>
    <t>Tabuchi, K et al. (2017)</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</si>
  <si>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</si>
  <si>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10.1136/tobaccocontrol-2017-053947</t>
  </si>
  <si>
    <t>Agaku, IT et al. (2018)</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</si>
  <si>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</si>
  <si>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10.1136/tobaccocontrol-2017-054113</t>
  </si>
  <si>
    <t>Berry, KM et al. (2018)</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</si>
  <si>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</si>
  <si>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10.1136/tobaccocontrol-2017-54108</t>
  </si>
  <si>
    <t>Vallone, DM et al. (2018)</t>
  </si>
  <si>
    <t>Vallone, D.M., M. Bennett, H. Xiao, L. Pitzer, and E.C. Hair, Prevalence and correlates of JUUL use among a national sample of youth and young adults. Tobacco Control, 2018. doi: 10.1136/tobaccocontrol-2018-054693 [Epub ahead of print].</t>
  </si>
  <si>
    <t>10.1136/tobaccocontrol-2018-054693</t>
  </si>
  <si>
    <t>Abrams, D et al. (2018)</t>
  </si>
  <si>
    <t>Abrams DB, Glasser AM, Pearson JL, Villanti AC, Collins LK, Niaura RS. Harm minimization and tobacco control: reframing societal views of nicotine use to rapidly save lives. Annu Rev Public Health 2018: [Epub ahead of print] doi: 10.1146/annurev-publhealth-040617-13849.</t>
  </si>
  <si>
    <t>10.1146/annurev-publhealth-040617-13849</t>
  </si>
  <si>
    <t>Lieb, R et al. (2003)</t>
  </si>
  <si>
    <t>Lieb R, Schreier  A, Pfister H, Wittchen HU. Maternal smoking and smoking in adolescents: a prospective community study of adolescents and their mothers. European Addiction Research 2003;9(3):120–30.</t>
  </si>
  <si>
    <t>Maternal smoking and smoking in adolescents: A prospective community study of adolescents and their mothers</t>
  </si>
  <si>
    <t>Lieb R.</t>
  </si>
  <si>
    <t>European Addiction Research</t>
  </si>
  <si>
    <t>10.1159/000070980</t>
  </si>
  <si>
    <t>SCOPUS_ID:0038011583</t>
  </si>
  <si>
    <t>Bhatnagar, A et al. (2014)</t>
  </si>
  <si>
    <t>Bhatnagar A, Whitsel LP, Ribisl KM, Bullen C, Chaloupka F,  Piano  MR, Robertson  RM, McAuley T,  Goff D, Benowitz N. Electronic  cigarettes: a policy statement from  the   American  Heart  Association.  Circulation2014;130(16):1418–36.</t>
  </si>
  <si>
    <t>Electronic cigarettes: A policy statement from the American Heart Association</t>
  </si>
  <si>
    <t>Bhatnagar A.</t>
  </si>
  <si>
    <t>10.1161/CIR.0000000000000107</t>
  </si>
  <si>
    <t>SCOPUS_ID:84922184096</t>
  </si>
  <si>
    <t>Mills, EJ et al. (2014)</t>
  </si>
  <si>
    <t>Mills EJ, Thorlund K, Eapen S, Wu P, Prochaska JJ. Cardiovascular events associated with smoking cessation pharmacotherapies: a network meta-analysis. Circulation 2014;129:28–41.</t>
  </si>
  <si>
    <t>Cardiovascular events associated with smoking cessation pharmacotherapies: A network meta-analysis</t>
  </si>
  <si>
    <t>Mills E.</t>
  </si>
  <si>
    <t>10.1161/CIRCULATIONAHA.113.003961</t>
  </si>
  <si>
    <t>SCOPUS_ID:84891879563</t>
  </si>
  <si>
    <t>Franck, C et al. (2014)</t>
  </si>
  <si>
    <t>Franck C, Budlovsky T, Windle SB, Filion KB, Eisenberg MJ. Electronic cigarettes in North America: history, use, and  implications  for smoking  cessation.  Circulation 2014;129(19):1945–52.</t>
  </si>
  <si>
    <t>Electronic cigarettes in North America: History, use, and implications for smoking cessation</t>
  </si>
  <si>
    <t>Franck C.</t>
  </si>
  <si>
    <t>10.1161/CIRCULATIONAHA.113.006416</t>
  </si>
  <si>
    <t>SCOPUS_ID:84901369244</t>
  </si>
  <si>
    <t>Grana, R et al. (2014a)</t>
  </si>
  <si>
    <t>Grana R, Benowitz N, Glantz SA. E-cigarettes: a scientific review. Circulation. 2014;129: e490–e492. doi:10.1161/CIRCULATIONAHA.114.008545.</t>
  </si>
  <si>
    <t>10.1161/CIRCULATIONAHA.114.008545</t>
  </si>
  <si>
    <t>Jaber, RM et al. (2018)</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</si>
  <si>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</si>
  <si>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Electronic cigarette use prevalence, associated factors, and pattern by cigarette smoking status in the United States from NHANES (National health and nutrition examination survey) 2013–2014</t>
  </si>
  <si>
    <t>Jaber R.</t>
  </si>
  <si>
    <t>Journal of the American Heart Association</t>
  </si>
  <si>
    <t>10.1161/JAHA.117.008178</t>
  </si>
  <si>
    <t>SCOPUS_ID:85050474135</t>
  </si>
  <si>
    <t>Taggar, JS et al. (2012)</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</si>
  <si>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</si>
  <si>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The impact of the Quality and Outcomes Framework (QOF) on the recording of smoking targets in primary care medical records: Cross-sectional analyses from the Health Improvement Network (THIN) database</t>
  </si>
  <si>
    <t>Taggar J.</t>
  </si>
  <si>
    <t>10.1186/1471-2458-12-329</t>
  </si>
  <si>
    <t>SCOPUS_ID:84860516692</t>
  </si>
  <si>
    <t>Bullen, CB et al. (2013)</t>
  </si>
  <si>
    <t>Bullen CB, Howe C, Laugesen M, McRobbie H, Parag V, Williman J et al. Electronic cigarettes for smoking cessation: a randomised controlled trial. Lancet. 2013;382(9905):1629–37.</t>
  </si>
  <si>
    <t>Study protocol for a randomised controlled trial of electronic cigarettes versus nicotine patch for smoking cessation</t>
  </si>
  <si>
    <t>Bullen C.</t>
  </si>
  <si>
    <t>10.1186/1471-2458-13-210</t>
  </si>
  <si>
    <t>SCOPUS_ID:84874735197</t>
  </si>
  <si>
    <t>Kotz D, Brown J, West R. Prospective cohort study of the effectiveness of varenicline versus nicotine replacement therapy for smoking cessation in the ‘real world’. BMC Public Health 2014;14:1163.</t>
  </si>
  <si>
    <t>Prospective cohort study of the effectiveness of varenicline versus nicotine replacement therapy for smoking cessation in the "real world"</t>
  </si>
  <si>
    <t>10.1186/1471-2458-14-1163</t>
  </si>
  <si>
    <t>SCOPUS_ID:84935010456</t>
  </si>
  <si>
    <t>Dautzenberg, B et al. (2007)</t>
  </si>
  <si>
    <t>Dautzenberg, B., et al., Pharmacokinetics, safety and efficacy from randomized controlled trials of 1 and 2 mg nicotine bitartrate lozenges (Nicotinell®). BMC Pharmacology and Toxicology, 2007. 7(1): p. 11.</t>
  </si>
  <si>
    <t>Pharmacokinetics, safety and efficacy from randomized controlled trials of 1 and 2 mg nicotine bitartrate lozenges (Nicotinell®)</t>
  </si>
  <si>
    <t>Dautzenberg B.</t>
  </si>
  <si>
    <t>BMC Clinical Pharmacology</t>
  </si>
  <si>
    <t>10.1186/1472-6904-7-11</t>
  </si>
  <si>
    <t>SCOPUS_ID:38149010465</t>
  </si>
  <si>
    <t>Cookson, C et al. (2014)</t>
  </si>
  <si>
    <t>Cookson C, Strang J, Ratschen E, Sutherland G, Finch E, McNeill A. Smoking and its treatment in addiction services: Clients' and staff behaviour and attitudes. BMC Health Services Research. 2014;14:304.</t>
  </si>
  <si>
    <t>Smoking and its treatment in addiction services: Clients' and staff behaviour and attitudes</t>
  </si>
  <si>
    <t>Cookson C.</t>
  </si>
  <si>
    <t>10.1186/1472-6963-14-304</t>
  </si>
  <si>
    <t>SCOPUS_ID:84904074373</t>
  </si>
  <si>
    <t>Mills, EJ et al. (2010)</t>
  </si>
  <si>
    <t>Mills EJ, Wu P, Lockhart I, Wilson K, Ebbert JO. Adverse events associated with nicotine replacement therapy (NRT) for smoking cessation. A systematic review and meta-analysis of one hundred and twenty studies involving 177,390 individuals. Tob Induc Dis 2010;8:8.</t>
  </si>
  <si>
    <t>Adverse events associated with nicotine replacement therapy (NRT) for smoking cessation. A systematic review and meta-analysis of one hundred and twenty studies involving 177,390 individuals</t>
  </si>
  <si>
    <t>Tobacco Induced Diseases</t>
  </si>
  <si>
    <t>10.1186/1617-9625-8-8</t>
  </si>
  <si>
    <t>SCOPUS_ID:77954409308</t>
  </si>
  <si>
    <t>Mourtakos, SP et al. (2015)</t>
  </si>
  <si>
    <t>Mourtakos  SP,    Tambalis    KD,    Panagiotakos     DB, Antonogeorgos G, Arnaoutis  G, Karteroliotis  K, Sidossis LS. Maternal lifestyle characteristics  during pregnancy, and the risk of obesity in the offspring: a study of 5,125 children. BMC Pregnancy and Childbirth 2015;15(1):66.</t>
  </si>
  <si>
    <t>Maternal lifestyle characteristics during pregnancy, and the risk of obesity in the offspring: A study of 5,125 children</t>
  </si>
  <si>
    <t>Mourtakos S.</t>
  </si>
  <si>
    <t>BMC Pregnancy and Childbirth</t>
  </si>
  <si>
    <t>10.1186/s12884-015-0498-z</t>
  </si>
  <si>
    <t>SCOPUS_ID:84925293507</t>
  </si>
  <si>
    <t>D’Ruiz, CD et al. (2016)</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</si>
  <si>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</si>
  <si>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Reductions in biomarkers of exposure, impacts on smoking urge and assessment of product use and tolerability in adult smokers following partial or complete substitution of cigarettes with electronic cigarettes</t>
  </si>
  <si>
    <t>10.1186/s12889-016-3236-1</t>
  </si>
  <si>
    <t>SCOPUS_ID:84978974851</t>
  </si>
  <si>
    <t>Banks, E et al. (2015)</t>
  </si>
  <si>
    <t>Banks, E., Joshy G., Webber, MF. (2015). Tobacco smoking and all cause mortality in a large Australian cohort study: Findings from a mature epidemic in current low smoking prevalence. BMC Medicine 2015, 13:38 doi:10.1186/s12916-015-0281-z.</t>
  </si>
  <si>
    <t>10.1186/s12916-015-0281</t>
  </si>
  <si>
    <t>Boden, JM et al. (2010)</t>
  </si>
  <si>
    <t>Boden JM, Fergusson DM, Horwood LJ. Cigarette smoking and   depression:   tests   of  causal   linkages   using   a longitudinal birth cohort. British Journal of Psychiatry 2010;196(6):440–6</t>
  </si>
  <si>
    <t>Cigarette smoking and depression: Tests of causal linkages using a longitudinal birth cohort</t>
  </si>
  <si>
    <t>Boden J.</t>
  </si>
  <si>
    <t>British Journal of Psychiatry</t>
  </si>
  <si>
    <t>10.1192/bjp.bp.109.065912</t>
  </si>
  <si>
    <t>SCOPUS_ID:77952996541</t>
  </si>
  <si>
    <t>Song, YM et al. (2008)</t>
  </si>
  <si>
    <t>Song YM, Sung J, Cho HJ. Reduction and cessation of cigarette smoking and risk of cancer: a cohort study of Korean men. Journal of Clinical Oncology. 2008;26(31):5101-6.</t>
  </si>
  <si>
    <t>Reduction and cessation of cigarette smoking and risk of cancer: A cohort study of Korean men</t>
  </si>
  <si>
    <t>Song Y.</t>
  </si>
  <si>
    <t>10.1200/JCO.2008.17.0498</t>
  </si>
  <si>
    <t>SCOPUS_ID:55549091079</t>
  </si>
  <si>
    <t>Grove, KL et al. (2001)</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</si>
  <si>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</si>
  <si>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Chronic maternal nicotine exposure alters neuronal systems in the arcuate nucleus that regulate feeding behavior in the newborn rhesus macaque</t>
  </si>
  <si>
    <t>Grove K.</t>
  </si>
  <si>
    <t>Journal of Clinical Endocrinology and Metabolism</t>
  </si>
  <si>
    <t>10.1210/jcem.86.11.8033</t>
  </si>
  <si>
    <t>SCOPUS_ID:0035176557</t>
  </si>
  <si>
    <t>Key, AP et al. (2007)</t>
  </si>
  <si>
    <t>Key AP, Ferguson  M, Molfese DL, Peach K, Lehman  C, Molfese VJ. Smoking during pregnancy affects speech- processing ability in newborn infants. Environmental Health Perspectives 2007;115(4):623–9.</t>
  </si>
  <si>
    <t>Smoking during pregnancy affects speech-processing ability in newborn infants</t>
  </si>
  <si>
    <t>Key A.</t>
  </si>
  <si>
    <t>10.1289/ehp.9521</t>
  </si>
  <si>
    <t>SCOPUS_ID:34247168705</t>
  </si>
  <si>
    <t>Weiss, RB et al. (2008)</t>
  </si>
  <si>
    <t>Weiss RB, Baker TB, Cannon DS, von Niederhausern  A, Dunn  DM, Matsunami  N, Singh  NA, Baird L, Coon H, McMahon WM, et  al. A  candidate  gene approach identifies the  CHRNA5-A3-B4 region  as a risk factor for age-dependent  nicotine  addiction.  PLoS Genetics 2008;4(7):e1000125.</t>
  </si>
  <si>
    <t>A candidate gene approach identifies the CHRNA5-A3-B4 region as a risk factor for age-dependent nicotine addiction</t>
  </si>
  <si>
    <t>Weiss R.</t>
  </si>
  <si>
    <t>PLoS Genetics</t>
  </si>
  <si>
    <t>10.1371/journal.pgen.1000125</t>
  </si>
  <si>
    <t>SCOPUS_ID:48249105897</t>
  </si>
  <si>
    <t>Nagle, AA et al. (2012)</t>
  </si>
  <si>
    <t>Nagle AA,  Gan FF, Jones G, So CL, Wells G, Chew EH Induction   of  tumor   cell  death   through   targeting tubulin  and evoking dysregulation  of cell cycle regu- latory proteins by multifunctional cinnamaldehydes. PloS One 2012;7(11):e50125.</t>
  </si>
  <si>
    <t>Induction of Tumor Cell Death through Targeting Tubulin and Evoking Dysregulation of Cell Cycle Regulatory Proteins by Multifunctional Cinnamaldehydes</t>
  </si>
  <si>
    <t>Nagle A.</t>
  </si>
  <si>
    <t>10.1371/journal.pone.0050125</t>
  </si>
  <si>
    <t>SCOPUS_ID:84869792697</t>
  </si>
  <si>
    <t>Williams, M et al. (2013)</t>
  </si>
  <si>
    <t>Williams M, Villarreal A, Bozhilov K, Lin S, Talbot P. Metal and silicate particles including nanoparticles are present in electronic cigarette cartomizer fluid and aerosol. PLoS One 2013;8:e57987.</t>
  </si>
  <si>
    <t>10.1371/journal.pone.0057987</t>
  </si>
  <si>
    <t>Caponnetto, P et al. (2013a)</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</si>
  <si>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</si>
  <si>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EffiCiency and Safety of an eLectronic cigAreTte (ECLAT) as Tobacco Cigarettes Substitute: A Prospective 12-Month Randomized Control Design Study</t>
  </si>
  <si>
    <t>Caponnetto P.</t>
  </si>
  <si>
    <t>10.1371/journal.pone.0066317</t>
  </si>
  <si>
    <t>SCOPUS_ID:84879475265</t>
  </si>
  <si>
    <t>http://www.pubmedcentral.nih.gov/articlerender.fcgi?artid=3691171&amp;tool=pmcentrez&amp;rendertype=abstract</t>
  </si>
  <si>
    <t>Wu, Q et al. (2014)</t>
  </si>
  <si>
    <t>Wu Q, Jiang D, Minor M, Chu H. Electronic Cigarette Liquid Increases Inflammation and Virus Infection in Primary Human Airway Epithelial Cells. PLoS ONE. 2014;9(9):e108342.</t>
  </si>
  <si>
    <t>Electronic cigarette liquid increases inflammation and virus infection in primary human airway epithelial cells</t>
  </si>
  <si>
    <t>Wu Q.</t>
  </si>
  <si>
    <t>10.1371/journal.pone.0108342</t>
  </si>
  <si>
    <t>SCOPUS_ID:84907217555</t>
  </si>
  <si>
    <t>Sussan, TE et al. (2015)</t>
  </si>
  <si>
    <t>Sussan, T.E., et al., Exposure to Electronic Cigarettes Impairs Pulmonary Anti-Bacterial and Anti-Viral Defenses in a Mouse Model. PLoS One, 2015. 10(2): p. e0116861.</t>
  </si>
  <si>
    <t>Exposure to electronic cigarettes impairs pulmonary anti-bacterial and anti-viral defenses in a mouse model</t>
  </si>
  <si>
    <t>Sussan T.</t>
  </si>
  <si>
    <t>10.1371/journal.pone.0116861</t>
  </si>
  <si>
    <t>SCOPUS_ID:84922390937</t>
  </si>
  <si>
    <t>Vugrin, ED et al. (2015)</t>
  </si>
  <si>
    <t>Vugrin ED, Rostron BL, Verzi SJ, Brodsky NS, Brown TJ, Choiniere  CJ, Coleman BN, Paredes A,  Apelberg BJ. Modeling the potential effects of new tobacco products and policies: a dynamic population model for multiple product use and harm. PloS One 2015;10(3):e0121008.</t>
  </si>
  <si>
    <t>Modeling the potential effects of new tobacco products and policies: A dynamic population model for multiple product use and harm</t>
  </si>
  <si>
    <t>Vugrin E.</t>
  </si>
  <si>
    <t>10.1371/journal.pone.0121008</t>
  </si>
  <si>
    <t>SCOPUS_ID:84929497338</t>
  </si>
  <si>
    <t>Manzoli, L et al. (2015)</t>
  </si>
  <si>
    <t>Manzoli L, Flacco ME, Fiore M, La Vecchia C, Marzuillo C, Gualano MR, et al. Electronic cigarettes efficacy and safety at 12 months: cohort study. PLoS One. 2015;10(6):e0129443.</t>
  </si>
  <si>
    <t>Electronic cigarettes efficacy and safety at 12 months: Cohort study</t>
  </si>
  <si>
    <t>Manzoli L.</t>
  </si>
  <si>
    <t>10.1371/journal.pone.0129443</t>
  </si>
  <si>
    <t>SCOPUS_ID:84936806620</t>
  </si>
  <si>
    <t>Putzhammer, R et al. (2016)</t>
  </si>
  <si>
    <t>Putzhammer R, Doppler C, Jakschitz T, Heinz K, Förste J, Danzl K, et al. Vapours of US and EU market leader electronic cigarette brands and liquids are cytotoxic for human vascular endothelial cells. PloS One. 2016;11(6):e0157337.</t>
  </si>
  <si>
    <t>Vapours of US and EU market leader electronic cigarette brands and liquids are cytotoxic for human vascular endothelial cells</t>
  </si>
  <si>
    <t>Putzhammer R.</t>
  </si>
  <si>
    <t>10.1371/journal.pone.0157337</t>
  </si>
  <si>
    <t>SCOPUS_ID:84977514600</t>
  </si>
  <si>
    <t>Klepeis, NE et al. (2017)</t>
  </si>
  <si>
    <t>Klepeis NE, Bellettiere J, Hughes SC, Nguyen B, Berardi V, Liles S, et al. Fine particles in homes of predominantly low-income families with children and smokers: Key physical and behavioral determinants to inform indoor-air-quality interventions. PloS One. 2017;12(5):e0177718.</t>
  </si>
  <si>
    <t>Fine particles in homes of predominantly lowincome families with children and smokers: Key physical and behavioral determinants to inform indoor-Air-quality interventions</t>
  </si>
  <si>
    <t>Klepeis N.</t>
  </si>
  <si>
    <t>10.1371/journal.pone.0177718</t>
  </si>
  <si>
    <t>SCOPUS_ID:85019945054</t>
  </si>
  <si>
    <t>Ganapathy, V et al. (2017)</t>
  </si>
  <si>
    <t>Ganapathy V, Manyanga J, Brame L, et al. Electronic cigarette aerosols suppress cellular antioxidant defenses and induce significant oxidative DNA damage. Chellappan S, ed. PLoS ONE. 2017;12(5):e0177780;</t>
  </si>
  <si>
    <t>Electronic cigarette aerosols suppress cellular antioxidant defenses and induce significant oxidative DNA damage</t>
  </si>
  <si>
    <t>Ganapathy V.</t>
  </si>
  <si>
    <t>10.1371/journal.pone.0177780</t>
  </si>
  <si>
    <t>SCOPUS_ID:85019380611</t>
  </si>
  <si>
    <t>Carpenter, CM et al. (2005)</t>
  </si>
  <si>
    <t>Carpenter CM, Wayne GF, Pauly JL, Koh HK, Connolly GN. New cigarette brands with flavors that appeal to youth: tobacco marketing strategies. Health Affairs 2005;24:1601–10</t>
  </si>
  <si>
    <t>New cigarette brands with flavors that appeal to youth: Tobacco marketing strategies. Tobacco industry documents reveal a deliberate strategy to add flavors known to appeal to younger people</t>
  </si>
  <si>
    <t>Carpenter C.</t>
  </si>
  <si>
    <t>Health Affairs</t>
  </si>
  <si>
    <t>10.1377/hlthaff.24.6.1601</t>
  </si>
  <si>
    <t>SCOPUS_ID:28444494709</t>
  </si>
  <si>
    <t>Sethuraman, R et al. (2011)</t>
  </si>
  <si>
    <t>Sethuraman   R, Tellis GJ, Briesch  RA. How well does advertising work? Generalizations from meta-analysis of brand advertising elasticities. Journal of Marketing Research 2011;48(3):457–71.</t>
  </si>
  <si>
    <t>How well does advertising work? Generalizations from meta-analysis of brand advertising elasticities</t>
  </si>
  <si>
    <t>Sethuraman R.</t>
  </si>
  <si>
    <t>Journal of Marketing Research</t>
  </si>
  <si>
    <t>10.1509/jmkr.48.3.457</t>
  </si>
  <si>
    <t>SCOPUS_ID:79959359240</t>
  </si>
  <si>
    <t>Zhu, J et al. (2012)</t>
  </si>
  <si>
    <t>Zhu J, Zhang X, Xu Y, Spencer TJ, Biederman J, Bhide PG. Prenatal nicotine exposure mouse model showing hyperactivity,  reduced  cingulate  cortex  volume, reduced dopamine turnover, and responsiveness to oral methylphenidate  treatment. Journal of Neuroscience 2012;32(27):9410–8.</t>
  </si>
  <si>
    <t>Prenatal nicotine exposure mouse model showing hyperactivity, reduced cingulate cortex volume, reduced dopamine turnover, and responsiveness to oral methylphenidate treatment</t>
  </si>
  <si>
    <t>Zhu J.</t>
  </si>
  <si>
    <t>10.1523/JNEUROSCI.1041-12.2012</t>
  </si>
  <si>
    <t>SCOPUS_ID:84863433916</t>
  </si>
  <si>
    <t>Jacobsen, LK et al. (2007a)</t>
  </si>
  <si>
    <t>Jacobsen LK, Picciotto MR, Heath CJ, Frost SJ, Tsou KA, Dwan RA, Jackowski MP, Constable  RT, Mencl WE. Prenatal and adolescent exposure to tobacco smoke modulates the development of white matter microstruc- ture. Journal of Neuroscience 2007a;27(49):13491–8.</t>
  </si>
  <si>
    <t>Prenatal and adolescent exposure to tobacco smoke modulates the development of white matter microstructure</t>
  </si>
  <si>
    <t>Jacobsen L.</t>
  </si>
  <si>
    <t>10.1523/JNEUROSCI.2402-07.2007</t>
  </si>
  <si>
    <t>SCOPUS_ID:37149050648</t>
  </si>
  <si>
    <t>Zhu, J, et al. (2014a)</t>
  </si>
  <si>
    <t>Zhu  J,  Lee  KP,  Spencer  TJ,  Biederman  J,  Bhide  PG. Transgenerational   transmission   of  hyperactivity   in a  mouse  model  of ADHD. Journal  of  Neuroscience 2014a;34(8):2768–73.</t>
  </si>
  <si>
    <t>Transgenerational transmission of hyperactivity in a mouse model of ADHD</t>
  </si>
  <si>
    <t>10.1523/JNEUROSCI.4402-13.2014</t>
  </si>
  <si>
    <t>SCOPUS_ID:84894035992</t>
  </si>
  <si>
    <t>Kandel, DB et al. (1992)</t>
  </si>
  <si>
    <t>Kandel DB, Yamaguchi K, Chen K. Stages of progression in drug involvement from adolescence to adulthood: further  evidence for the gateway theory. Journal of Studies on Alcohol 1992;53(5):447–57.</t>
  </si>
  <si>
    <t>Stages of progression in drug involvement from adolescence to adulthood: Further evidence for the gateway theory</t>
  </si>
  <si>
    <t>Journal of Studies on Alcohol</t>
  </si>
  <si>
    <t>10.15288/jsa.1992.53.447</t>
  </si>
  <si>
    <t>SCOPUS_ID:0026688185</t>
  </si>
  <si>
    <t>Gunnerbeck, A et al. (2011)</t>
  </si>
  <si>
    <t>Gunnerbeck  A,  Wikstrom  AK, Bonamy AK, Wickstrom R, Cnattingius  S. Relationship  of maternal  snuff use and cigarette smoking with neonatal apnea. Pediatrics 2011;128(3):503–9.</t>
  </si>
  <si>
    <t>Relationship of maternal snuff use and cigarette smoking with neonatal apnea</t>
  </si>
  <si>
    <t>Gunnerbeck A.</t>
  </si>
  <si>
    <t>10.1542/peds.2010-3811</t>
  </si>
  <si>
    <t>SCOPUS_ID:80052367139</t>
  </si>
  <si>
    <t>Goniewicz, ML and Zielinska-Danch, W (2012)</t>
  </si>
  <si>
    <t>Lukasz Goniewicz M, Zielinska-Danch W. Electronic cigarette use among teenagers and young adults in Poland. Pediatrics. Published online, 17 September 2012. doi:10.1542/peds.2011-3448.</t>
  </si>
  <si>
    <t>10.1542/peds.2011-3448</t>
  </si>
  <si>
    <t>Dhalwani, NN et al. (2015)</t>
  </si>
  <si>
    <t>Dhalwani NN, Szatkowski L, Coleman T, Fiaschi L, Tata LJ. Nicotine replacement therapy in pregnancy and major congenital anomalies in offspring. Pediatrics 2015;135:859–67.</t>
  </si>
  <si>
    <t>Nicotine replacement therapy in pregnancy and major congenital anomalies in offspring</t>
  </si>
  <si>
    <t>Dhalwani N.</t>
  </si>
  <si>
    <t>10.1542/peds.2014-2560</t>
  </si>
  <si>
    <t>SCOPUS_ID:84929497544</t>
  </si>
  <si>
    <t>Singh, T et al. (2016a)</t>
  </si>
  <si>
    <t>Singh T, Marynak K, Arrazola R, Cox S, Rolle I, King B. Vital Signs : Exposure to Electronic Cigarette Advertising Among Middle School and High School Students — United States, 2014. MMWR Morbidity and Mortality Weekly Report. 2016;64(52):1403-1408.</t>
  </si>
  <si>
    <t>Vital signs: Exposure to electronic cigarette advertising among middle school and high school students — United States, 2014</t>
  </si>
  <si>
    <t>Singh T.</t>
  </si>
  <si>
    <t>10.15585/mmwr.mm6452a3</t>
  </si>
  <si>
    <t>SCOPUS_ID:84955279747</t>
  </si>
  <si>
    <t>Singh, T et al. (2016b)</t>
  </si>
  <si>
    <t>Singh T, Arrazol RA, Corey CG, Husten CG, Neff LJ, Homa DM, et al. Tobacco use among middle and high school students-United States, 2011-2015. MMWR: Morbidity &amp; Mortality Weekly Report. 2016;65(14):361-7.</t>
  </si>
  <si>
    <t>Tobacco use among middle and high school students — United States, 2011–2015</t>
  </si>
  <si>
    <t>10.15585/mmwr.mm6514a1</t>
  </si>
  <si>
    <t>SCOPUS_ID:84963742604</t>
  </si>
  <si>
    <t>Jamal, A et al. (2017)</t>
  </si>
  <si>
    <t>Jamal, A., A. Gentzke, S.S. Hu, K.A. Cullen, B.J. Apelberg, D.M. Homa, and B.A. King, Tobacco use among middle and high school students - United States, 2011-2016. Morbidity and Mortality Weekly Report (MMWR), 2017. 66(23): p. 597-603.</t>
  </si>
  <si>
    <t>Tobacco use among middle and high school students — United States, 2011–2016</t>
  </si>
  <si>
    <t>Jamal A.</t>
  </si>
  <si>
    <t>10.15585/mmwr.mm6623a1</t>
  </si>
  <si>
    <t>SCOPUS_ID:85020959116</t>
  </si>
  <si>
    <t>Cullen, KA et al. (2018)</t>
  </si>
  <si>
    <t>Cullen, K.A., A. Gentzke, and A. Jamal, Notes from the field: Use of electronic cigarettes and any tobacco product among middle and high school students—United States, 2011–2018. Morbidity and Mortality Weekly Report (MMWR), 2018. 67(45): p. 1,276-1,277.</t>
  </si>
  <si>
    <t>Notes from the Field: Use of Electronic Cigarettes and Any Tobacco Product Among Middle and High School Students - United States, 2011-2018</t>
  </si>
  <si>
    <t>Cullen K.</t>
  </si>
  <si>
    <t>MMWR. Morbidity and mortality weekly report</t>
  </si>
  <si>
    <t>10.15585/mmwr.mm6745a5</t>
  </si>
  <si>
    <t>SCOPUS_ID:85056643523</t>
  </si>
  <si>
    <t>Mejia, AB and Ling, PM (2010)</t>
  </si>
  <si>
    <t>Mejia AB, Ling PM. Tobacco industry consumer research on smokeless tobacco users and product development. American Journal of Public Health. 2010;100(1):78–87. doi: 10.2105/AJPH.2008.152603.</t>
  </si>
  <si>
    <t>10.2105/AJPH.2008.152603</t>
  </si>
  <si>
    <t>Durkin, SJ et al. (2009)</t>
  </si>
  <si>
    <t>Durkin SJ, Biener L, Wakefield MA. Effects of different types of antismoking ads on reducing disparities in smoking cessation among socioeconomic groups. Am J Public Health 2009;99:2217–23.</t>
  </si>
  <si>
    <t>Effects of different types of antismoking ads on reducing disparities in smoking cessation among socioeconomic subgroups</t>
  </si>
  <si>
    <t>Durkin S.</t>
  </si>
  <si>
    <t>10.2105/AJPH.2009.161638</t>
  </si>
  <si>
    <t>SCOPUS_ID:72249083586</t>
  </si>
  <si>
    <t>Sutfin, EL et al. (2015)</t>
  </si>
  <si>
    <t>Sutfin EL, Reboussin BA, Debinski B, Wagoner KG, Spangler J, Wolfson M. The impact of trying electronic cigarettes on cigarette smoking by college students: a prospective analysis. Am J Public Health. 2015;105(8):E83-E9.</t>
  </si>
  <si>
    <t>The impact of trying electronic cigarettes on cigarette smoking by college students: A prospective analysis</t>
  </si>
  <si>
    <t>Sutfin E.</t>
  </si>
  <si>
    <t>10.2105/AJPH.2015.302707</t>
  </si>
  <si>
    <t>SCOPUS_ID:84937605873</t>
  </si>
  <si>
    <t>Jarvis, MJ et al. (1988)</t>
  </si>
  <si>
    <t>Jarvis MJ, Russell MA, Benowitz NL, Feyerabend C. Elimination of cotinine from body fluids: implications for noninvasive measurement of tobacco smoke exposure. Am J Public Health 1988;78:696–8.</t>
  </si>
  <si>
    <t>Elimination of cotinine from body fluids: Implications for noninvasive measurement of tobacco smoke exposure</t>
  </si>
  <si>
    <t>10.2105/AJPH.78.6.696</t>
  </si>
  <si>
    <t>SCOPUS_ID:0023937078</t>
  </si>
  <si>
    <t>Ohta, K et al. (2011)</t>
  </si>
  <si>
    <t>Ohta  K, Uchiyama S, Inaba  Y,  Nakagome H, Kunugita N. Determination  of carbonyl compounds generated from the electronic cigarette using coupled silica car- tridges impregnated with hydroquinone and 2,4-dini- trophenylhydrazine. Bunseki Kagaku 2011;60:791–7.</t>
  </si>
  <si>
    <t>Determination of carbonyl compounds generated from the electronic cigarette using coupled silica cartridges impregnated with hydroquinone and 2,4-dinitrophenylhydrazine</t>
  </si>
  <si>
    <t>Ohta K.</t>
  </si>
  <si>
    <t>Bunseki Kagaku</t>
  </si>
  <si>
    <t>10.2116/bunsekikagaku.60.791</t>
  </si>
  <si>
    <t>SCOPUS_ID:82455210456</t>
  </si>
  <si>
    <t>Schneider, NG et al. (1996)</t>
  </si>
  <si>
    <t>Schneider NG, Lunell E, Olmstead RE, Fagerström KO. Clinical pharmacokinetics of nasal nicotine delivery. A review and comparison to other nicotine systems. Clin Pharmacokinet 1996;31:65–80.</t>
  </si>
  <si>
    <t>Clinical pharmacokinetics of nasal nicotine delivery. A review and comparison to other nicotine systems</t>
  </si>
  <si>
    <t>Schneider N.</t>
  </si>
  <si>
    <t>Clinical Pharmacokinetics</t>
  </si>
  <si>
    <t>10.2165/00003088-199631010-00005</t>
  </si>
  <si>
    <t>SCOPUS_ID:0029949725</t>
  </si>
  <si>
    <t>Schneider, NG et al. (2001)</t>
  </si>
  <si>
    <t>Schneider NG, Olmstead RE, Franzon MA, Lunell E. The nicotine inhaler: clinical pharmacokinetics and comparison with other nicotine treatments. Clin Pharmacokinet 2001;40:661–84.</t>
  </si>
  <si>
    <t>The nicotine inhaler: Clinical pharmacokinetics and comparison with other nicotine treatments</t>
  </si>
  <si>
    <t>10.2165/00003088-200140090-00003</t>
  </si>
  <si>
    <t>SCOPUS_ID:0034794223</t>
  </si>
  <si>
    <t>Chen, YL et al. (2018)</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</si>
  <si>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</si>
  <si>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10.2188/jea.JE20170300</t>
  </si>
  <si>
    <t>Pollay, RW et al. (1996)</t>
  </si>
  <si>
    <t>Pollay RW, Siddarth  S, Siegel M, Haddix A, Merritt RK, Giovino GA, Eriksen  MP. The  last  straw?  Cigarette advertising    and    realized   market    shares    among youths  and adults,  1979–1993. Journal of Marketing 1996;60(2):1–16.</t>
  </si>
  <si>
    <t>The last straw? Cigarette advertising and realized market shares among youths and adults, 1979-1993</t>
  </si>
  <si>
    <t>Journal of Marketing</t>
  </si>
  <si>
    <t>10.2307/1251927</t>
  </si>
  <si>
    <t>SCOPUS_ID:0030544909</t>
  </si>
  <si>
    <t>McAuley, TR et al. (2012)</t>
  </si>
  <si>
    <t>McAuley TR, Hopke PK, Zhao J, Babaian S. Comparison of the effects of e-cigarette vapor and cigarette smoke on indoor air quality. Inhalation toxicology. 2012;24(12):850–7. Available at: http://www.ncbi.nlm.nih.gov/pubmed/23033998. Accessed May 28, 2014.</t>
  </si>
  <si>
    <t>Comparison of the effects of e-cigarette vapor and cigarette smoke on indoor air quality</t>
  </si>
  <si>
    <t>McAuley T.</t>
  </si>
  <si>
    <t>Inhalation Toxicology</t>
  </si>
  <si>
    <t>10.3109/08958378.2012.724728</t>
  </si>
  <si>
    <t>SCOPUS_ID:84867144735</t>
  </si>
  <si>
    <t>http://www.ncbi.nlm.nih.gov/pubmed/23033998</t>
  </si>
  <si>
    <t>Flouris, AD et al. (2013)</t>
  </si>
  <si>
    <t>Flouris AD, Chorti MS, Poulianiti KP, Jamurtas AZ, Kostikas K, Tzatzarakis MN et al. Acute impact of active and passive electronic cigarette smoking on serum cotinine and lung function. Inhalation Toxicology. 2013;25(2):91–101. doi: 10.3109/08958378.2012.758197.</t>
  </si>
  <si>
    <t>10.3109/08958378.2012.758197</t>
  </si>
  <si>
    <t>Romagna, G et al. (2013)</t>
  </si>
  <si>
    <t>Romagna G, Allifranchini E, Bocchietto E, Todeschi S, Esposito M, Farsalinos K. Cytotoxicity evaluation of electronic cigarette vapor extract on cultured mammalian fibroblasts (ClearStream-LIFE): comparison with tobacco cigarette smoke extract. Inhal Toxicol. 2013;25(6):354–61.</t>
  </si>
  <si>
    <t>Cytotoxicity evaluation of electronic cigarette vapor extract on cultured mammalian fibroblasts (ClearStream-LIFE): Comparison with tobacco cigarette smoke extract</t>
  </si>
  <si>
    <t>Romagna G.</t>
  </si>
  <si>
    <t>10.3109/08958378.2013.793439</t>
  </si>
  <si>
    <t>SCOPUS_ID:84878929968</t>
  </si>
  <si>
    <t>Berg, CJ et al. (2015b)</t>
  </si>
  <si>
    <t>Berg CJ, Stratton  E, Schauer  GL, Lewis M, Wang Y, Windle M, Kegler M. Perceived harm,  addictiveness, and social acceptability of tobacco products and mar- ijuana among young adults: marijuana, hookah, and electronic  cigarettes  win. Substance  Use and Misuse 2015;50(1):79–89.</t>
  </si>
  <si>
    <t>Perceived harm, addictiveness, and social acceptability of tobacco products and marijuana among young adults: Marijuana, hookah, and electronic cigarettes win</t>
  </si>
  <si>
    <t>Berg C.</t>
  </si>
  <si>
    <t>Substance Use and Misuse</t>
  </si>
  <si>
    <t>10.3109/10826084.2014.958857</t>
  </si>
  <si>
    <t>SCOPUS_ID:84922523189</t>
  </si>
  <si>
    <t>Bronstein, AC et al. (2012)</t>
  </si>
  <si>
    <t>Bronstein AC, Spyker DA, Cantilena LR Jr, Rumack BH, Dart RC. 2011 annual report of the American Association of Poison Control Centers’ National Poison Data System (NPDS): 29th annual report. Clin Toxicol (Phila). 2012;50:911–1164.</t>
  </si>
  <si>
    <t>2011 Annual report of the American Association of Poison Control Centers' National Poison Data System (NPDS): 29th Annual Report.</t>
  </si>
  <si>
    <t>Bronstein A.</t>
  </si>
  <si>
    <t>Clinical toxicology (Philadelphia, Pa.)</t>
  </si>
  <si>
    <t>10.3109/15563650.2012.746424</t>
  </si>
  <si>
    <t>SCOPUS_ID:84871890217</t>
  </si>
  <si>
    <t>Mowry, JB et al. (2013)</t>
  </si>
  <si>
    <t>Mowry JB, Spyker DA, Cantilena LR Jr, Bailey JE, Ford M. 2012 annual report of the American Association of Poison Control Centers’ National Poison Data System (NPDS): 30th annual report. Clin Toxicol (Phila). 2013;51:949–1229.</t>
  </si>
  <si>
    <t>2012 Annual Report of the American Association of Poison Control Centers' National Poison Data System (NPDS): 30th Annual Report</t>
  </si>
  <si>
    <t>Mowry J.</t>
  </si>
  <si>
    <t>10.3109/15563650.2013.863906</t>
  </si>
  <si>
    <t>SCOPUS_ID:84894450063</t>
  </si>
  <si>
    <t>Vakkalanka, JP et al. (2014)</t>
  </si>
  <si>
    <t>J. P. Vakkalanka, L. S. Hardison and C. P. Holstege, “Epidemiological Trends in Electronic Cigarette Exposures Reported to U.S. Poison Centers” Clinical Toxicology, vol. 52, no. 5, pp. 542-548, 2014.</t>
  </si>
  <si>
    <t>Epidemiological trends in electronic cigarette exposures reported to U.S. Poison Centers</t>
  </si>
  <si>
    <t>Vakkalanka J.</t>
  </si>
  <si>
    <t>Clinical Toxicology</t>
  </si>
  <si>
    <t>10.3109/15563650.2014.913176</t>
  </si>
  <si>
    <t>SCOPUS_ID:84902292591</t>
  </si>
  <si>
    <t>Caponnetto, P et al. (2013b)</t>
  </si>
  <si>
    <t>Caponnetto P, Auditore R, Russo C, Cappello GC, Polosa R. Impact of an electronic cigarette on smoking reduction and cessation in schizophrenic smokers: a prospective 12-month pilot study. Int J Env Res Pub He. 2013;10(2):446-61.</t>
  </si>
  <si>
    <t>Impact of an electronic cigarette on smoking reduction and cessation in schizophrenic smokers: A prospective 12-month pilot study</t>
  </si>
  <si>
    <t>10.3390/ijerph10020446</t>
  </si>
  <si>
    <t>SCOPUS_ID:84874831752</t>
  </si>
  <si>
    <t>Farsalinos, KE et al. (2013a)</t>
  </si>
  <si>
    <t>Farsalinos K, Romagna G, Tsiapras D, Kyrzopoulos S, Spyrou A, Voudris V. Impact of Flavour Variability on Electronic Cigarette Use Experience: An Internet Survey. International Journal of Environmental Research and Public Health. 2013;10(12):7272-7282.</t>
  </si>
  <si>
    <t>Impact of flavour variability on electronic cigarette use experience: An internet survey</t>
  </si>
  <si>
    <t>10.3390/ijerph10127272</t>
  </si>
  <si>
    <t>SCOPUS_ID:84890504368</t>
  </si>
  <si>
    <t>Farsalinos, KE et al. (2014)</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</si>
  <si>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</si>
  <si>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Characteristics, perceived side effects and benefits of electronic cigarette use: A worldwide survey of more than 19,000 consumers</t>
  </si>
  <si>
    <t>10.3390/ijerph110404356</t>
  </si>
  <si>
    <t>SCOPUS_ID:84899138644</t>
  </si>
  <si>
    <t>Bekki, K et al. (2014)</t>
  </si>
  <si>
    <t>Bekki  K,  Uchiyama  S,  Ohta  K,  Inaba  Y,   Nakagome H,   Kunugita   N.   Carbonyl   compounds   generated from   electronic    cigarettes.    International    Journal of   Environmental    Research   and   Public   Health 2014;11(11):11192–200.</t>
  </si>
  <si>
    <t>Carbonyl compounds generated from electronic cigarettes</t>
  </si>
  <si>
    <t>Bekki K.</t>
  </si>
  <si>
    <t>10.3390/ijerph111111192</t>
  </si>
  <si>
    <t>SCOPUS_ID:84908329920</t>
  </si>
  <si>
    <t>Misra, M et al. (2014)</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</si>
  <si>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</si>
  <si>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Comparative in vitro toxicity profile of electronic and tobacco cigarettes, Smokeless tobacco and nicotine replacement therapy products: E-liquids, Extracts and collected aerosols</t>
  </si>
  <si>
    <t>Misra M.</t>
  </si>
  <si>
    <t>10.3390/ijerph111111325</t>
  </si>
  <si>
    <t>SCOPUS_ID:84908328821</t>
  </si>
  <si>
    <t>Colard, S et al. (2015)</t>
  </si>
  <si>
    <t>Colard S, O’Connell G, Verron T, Cahours X, Pritchard JD. Electronic cigarettes and indoor air quality: a simple approach  to  modeling  potential  bystander  exposures to nicotine. International  Journal of Environmental Research and Public Health 2015;12(1):282–99.</t>
  </si>
  <si>
    <t>Electronic cigarettes and indoor air quality: A simple approach to modeling potential bystander exposures to nicotine</t>
  </si>
  <si>
    <t>Colard S.</t>
  </si>
  <si>
    <t>10.3390/ijerph120100282</t>
  </si>
  <si>
    <t>SCOPUS_ID:84919795468</t>
  </si>
  <si>
    <t>Biener, L et al. (2015)</t>
  </si>
  <si>
    <t>Biener  L, Song  E,  Sutfin  EL, Spangler  J,  Wolfson M. Electronic cigarette trial and use among young adults: reasons for trial and cessation of vaping. International Journal of Environmental  Research and Public Health 2015;12(12):16019–26.</t>
  </si>
  <si>
    <t>Electronic cigarette trial and use among young adults: Reasons for trial and cessation of vaping</t>
  </si>
  <si>
    <t>10.3390/ijerph121215039</t>
  </si>
  <si>
    <t>SCOPUS_ID:84950285529</t>
  </si>
  <si>
    <t>Hiscock, R et al. (2015)</t>
  </si>
  <si>
    <t>Hiscock R, Bauld L, Arnott D, Dockrell M, Ross L, McEwen A. Views from the coalface: what do English stop smoking service personnel think about e-cigarettes? Int J Environ Res Public Health. 2015;12(12):16157-67.</t>
  </si>
  <si>
    <t>Views from the coalface: What do english stop smoking service personnel think about E-cigarettes?</t>
  </si>
  <si>
    <t>Hiscock R.</t>
  </si>
  <si>
    <t>10.3390/ijerph121215048</t>
  </si>
  <si>
    <t>SCOPUS_ID:84951310228</t>
  </si>
  <si>
    <t>Kinnunen, JM et al. (2016)</t>
  </si>
  <si>
    <t>J. M. Kinnunen, H. Ollila, P. L. Lindfors and A. H. Rimpelä, “Changes in Electronic Cigarette Use from 2013 to 2015 and Reasons for Use Among Finnish Adolescents” International Journal of Environmental Research and Public Health, vol. 13, no. 11, 2016.</t>
  </si>
  <si>
    <t>Changes in electronic cigarette use from 2013 to 2015 and reasons for use among finnish adolescents</t>
  </si>
  <si>
    <t>Kinnunen J.</t>
  </si>
  <si>
    <t>10.3390/ijerph13111114</t>
  </si>
  <si>
    <t>SCOPUS_ID:84995486197</t>
  </si>
  <si>
    <t>Heydari, G et al. (2017)</t>
  </si>
  <si>
    <t>Heydari G, Ahmady AE, Chamyani F, Masjedi M, Fadaizadeh L. Electronic cigarette, effective or harmful for quitting smoking and respiratory health: A quantitative review papers. Lung India. 2017;34(1):25-8.</t>
  </si>
  <si>
    <t>Electronic cigarette, effective or harmful for quitting smoking and respiratory health: A quantitative review papers</t>
  </si>
  <si>
    <t>Heydari G.</t>
  </si>
  <si>
    <t>Lung India</t>
  </si>
  <si>
    <t>10.4103/0970-2113.197119</t>
  </si>
  <si>
    <t>SCOPUS_ID:85008932293</t>
  </si>
  <si>
    <t>Chotbenjamaporn, P et al. (2017)</t>
  </si>
  <si>
    <t>Chotbenjamaporn, P., V. Haruhansapong, P. Jumriangrit, S. Pitayarangsarit, N. Agarwal, and R. Garg, Tobacco use among Thai students: Results from the 2015 global youth tobacco survey. Indian Journal of Public Health, 2017. 61(Supplement): p. S40-s46.</t>
  </si>
  <si>
    <t>Tobacco use among thai students: Results from the 2015 global youth tobacco survey</t>
  </si>
  <si>
    <t>Chotbenjamaporn P.</t>
  </si>
  <si>
    <t>Indian journal of public health</t>
  </si>
  <si>
    <t>10.4103/ijph.IJPH_234_17</t>
  </si>
  <si>
    <t>SCOPUS_ID:85056180423</t>
  </si>
  <si>
    <t>Hahn, EJ et al. (2015)</t>
  </si>
  <si>
    <t>Hahn  EJ, Begley K, Gokun Y,  Johnson  AO, Mundy ME, Rayens MK. Electronic  cigarette  retail  outlets  and proximity to schools. American Journal of Health Promotion 2015;29(6):380–3.</t>
  </si>
  <si>
    <t>Electronic cigarette retail outlets and proximity to schools</t>
  </si>
  <si>
    <t>Hahn E.</t>
  </si>
  <si>
    <t>10.4278/ajhp.130627-ARB-335</t>
  </si>
  <si>
    <t>SCOPUS_ID:84937718684</t>
  </si>
  <si>
    <t>Schmidt, L et al. (2014)</t>
  </si>
  <si>
    <t>Schmidt  L,  Reidmohr  A,  Harwell  TS,  Helgerson  SD. Prevalence and reasons for initiating  use of electronic cigarettes among adults in Montana, 2013. Preventing Chronic Disease 2014;11:E204.</t>
  </si>
  <si>
    <t>Shahab, L et al. (2017)</t>
  </si>
  <si>
    <t>Shahab L, Goniewicz ML, Blount BC, Brown J, McNeill A, Alwis KU, et al. Nicotine, carcinogen, and toxin exposure in long-term e-cigarette and nicotine replacement therapy users: A cross-sectional study. Ann Intern Med. 2017;166(6):390-400.</t>
  </si>
  <si>
    <t>10.7326/M16-1107</t>
  </si>
  <si>
    <t>Alan, S (ND)</t>
  </si>
  <si>
    <t>Alan S. A marketing history of the US tobacco industry: from colonial times to the Great Depression. Available at: http://faculty.quinnipiac.edu/charm/CHARM%20proceedings/CHARM%20article%20archive%20pdf%20format/Volume%207%201995/237%20alan.pdf. Accessed December 11, 2014. </t>
  </si>
  <si>
    <t>http://faculty.quinnipiac.edu/charm/CHARM%20proceedings/CHARM%20article%20archive%20pdf%20format/Volume%207%201995/237%20alan.pdf</t>
  </si>
  <si>
    <t>Documents/pdfs/Alan, S (ND).pdf</t>
  </si>
  <si>
    <t>Australian Institute of Health and Welfare (2016a)</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</si>
  <si>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</si>
  <si>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https://www.aihw.gov.au/getmedia/9d29c844-57b0-4d68-808b-2dfd13aec28c/ah16-4-7-tobacco-smoking.pdf.aspx</t>
  </si>
  <si>
    <t>Documents/pdfs/Australian Institute of Health and Welfare (2016a).pdf</t>
  </si>
  <si>
    <t>Philip Morris International (2016a)</t>
  </si>
  <si>
    <t>Philip Morris International. A New Era Begins in Japan: Revolutionary Tobacco Heating Technology ‘iQOS’ to be Rolled Out Nationwide [Internet]. 2015 [cited 2 June 2016]. Available from: http://www.pmi.com/ja_jp/media_center/press_releases/Documents/20150818iQOS_E.pdf</t>
  </si>
  <si>
    <t>http://www.pmi.com/ja_jp/media_center/press_releases/Documents/20150818iQOS_E.pdf</t>
  </si>
  <si>
    <t>Documents/pdfs/Philip Morris International (2016a).pdf</t>
  </si>
  <si>
    <t>Imperial Tobacco (2014)</t>
  </si>
  <si>
    <t>Imperial Tobacco PLC. Annual report and accounts 2014: a stronger business (online). http://ar14.imperial-tobacco.com/pdfs/imperial-tobacco-annual-report-2014.pdf [Accessed 22 October 2015].</t>
  </si>
  <si>
    <t>http://ar14.imperial-tobacco.com/pdfs/imperial-tobacco-annual-report-2014.pdf</t>
  </si>
  <si>
    <t>Documents/pdfs/Imperial Tobacco (2014).pdf</t>
  </si>
  <si>
    <t>House of Commons (2014)</t>
  </si>
  <si>
    <t>House of Commons. Lords Amendments to the Children and Families Bill. London: House of Commons; 2014 Available from: http://www.publications.parliament.uk/pa/bills/cbill/2013-2014/0171/14171.pdf.</t>
  </si>
  <si>
    <t>http://www.publications.parliament.uk/pa/bills/cbill/2013-2014/0171/14171.pdf</t>
  </si>
  <si>
    <t>Documents/pdfs/House of Commons (2014).pdf</t>
  </si>
  <si>
    <t>National Cancer Institute (ND)</t>
  </si>
  <si>
    <t>National Cancer Institute. Dispelling myths about nicotine replacement therapy. Available at: http://cancercontrol.cancer.gov/brp/tcrb/documents/MythsaboutNRTFactSheet.pdf. Accessed December 11, 2014.</t>
  </si>
  <si>
    <t>http://cancercontrol.cancer.gov/brp/tcrb/documents/MythsaboutNRTFactSheet.pdf</t>
  </si>
  <si>
    <t>Documents/pdfs/National Cancer Institute (ND).pdf</t>
  </si>
  <si>
    <t>US Environmental Protection Agency (2009)</t>
  </si>
  <si>
    <t>US Environmental Protection Agency. Acrolein: Hazard summary factsheet www.epa.gov1992 [updated 2009]. Available from: https://www.epa.gov/sites/production/files/2016-08/documents/acrolein.pdf.</t>
  </si>
  <si>
    <t>https://www.epa.gov/sites/production/files/2016-08/documents/acrolein.pdf</t>
  </si>
  <si>
    <t>Documents/pdfs/US Environmental Protection Agency (2009).pdf</t>
  </si>
  <si>
    <t>Moden, M (2014)</t>
  </si>
  <si>
    <t>Moden M. The independent vape sector - A unique relationship with smokers and vapers. The E-Cigarette Summit: Science, Regulation &amp; Public Health - 2017, London. Available from: http://www.e-cigarette-summit.com/files/2014/07/14.20Matthew-Moden.pdf.</t>
  </si>
  <si>
    <t>http://www.e-cigarette-summit.com/files/2014/07/14.20Matthew-Moden.pdf</t>
  </si>
  <si>
    <t>Documents/pdfs/Moden, M (2014).pdf</t>
  </si>
  <si>
    <t>National Centre for Smoking Cessation and Training and New Nicotine Alliance (2016)</t>
  </si>
  <si>
    <t>National Centre for Smoking Cessation and Training and New Nicotine Alliance. What does an e-cigarette friendly service look like? [cited 2019 4th February]; Available from: http://elearning.ncsct.co.uk/usr/docs/E-cigarette-friendly%20SSS.pdf.</t>
  </si>
  <si>
    <t>http://elearning.ncsct.co.uk/usr/docs/E-cigarette-friendly%20SSS.pdf</t>
  </si>
  <si>
    <t>Documents/pdfs/National Centre for Smoking Cessation and Training and New Nicotine Alliance (2016).pdf</t>
  </si>
  <si>
    <t>International Harm Reduction Association (2010)</t>
  </si>
  <si>
    <t>International Harm Reduction Association. What is Harm Reduction? 2010 [Available from: http://www.ihra.net/files/2010/08/10/Briefing_What_is_HR_English.pdf</t>
  </si>
  <si>
    <t>http://www.ihra.net/files/2010/08/10/Briefing_What_is_HR_English.pdf</t>
  </si>
  <si>
    <t>Documents/pdfs/International Harm Reduction Association (2010).pdf</t>
  </si>
  <si>
    <t>US Department of Agriculture (2007)</t>
  </si>
  <si>
    <t>U.S. Department of Agriculture, “2007 Census of Agriculture: United States Summary and State Data: Volume 1, Geographic Area Series, Part 51,” December 2009, available at http://www.agcensus.usda.gov/Publications/2007/Full_Report/usv1.pdf.</t>
  </si>
  <si>
    <t>http://www.agcensus.usda.gov/Publications/2007/Full_Report/usv1.pdf</t>
  </si>
  <si>
    <t>Documents/pdfs/US Department of Agriculture (2007).pdf</t>
  </si>
  <si>
    <t>Victoria Government Gazette (2017)</t>
  </si>
  <si>
    <t>Victoria Government Gazette. No. G 24 Thursday 15 June 2017 [Available from: http://www.gazette.vic.gov.au/gazette/Gazettes2017/GG2017G024.pdf</t>
  </si>
  <si>
    <t>http://www.gazette.vic.gov.au/gazette/Gazettes2017/GG2017G024.pdf</t>
  </si>
  <si>
    <t>Documents/pdfs/Victoria Government Gazette (2017).pdf</t>
  </si>
  <si>
    <t>Zwack, L et al. (2017)</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</si>
  <si>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</si>
  <si>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https://www.cdc.gov/niosh/hhe/reports/pdfs/2015-0107-3279.pdf</t>
  </si>
  <si>
    <t>Documents/pdfs/Zwack, L et al. (2017).pdf</t>
  </si>
  <si>
    <t>Vending Times (2011)</t>
  </si>
  <si>
    <t>Vending Times, 2011 Census of the Industry, 2011, &lt; http://www.vendingtimes.com/Media/MediaManager/VTcensus11.pdf&gt;.</t>
  </si>
  <si>
    <t>http://www.vendingtimes.com/Media/MediaManager/VTcensus11.pdf</t>
  </si>
  <si>
    <t>Documents/pdfs/Vending Times (2011).pdf</t>
  </si>
  <si>
    <t>Abrams, D et al. (2014a)</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</si>
  <si>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</si>
  <si>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Documents/pdfs/Abrams, D et al. (2014a).pdf</t>
  </si>
  <si>
    <t>The Royal College of Physicians (2007)</t>
  </si>
  <si>
    <t>FCTC 2014. Electronic nicotine delivery systems. Report by WHO. FCTC/COP/6/10 Rev.1.Geneva: WHO, 1 September 2014. http://apps.who.int/gb/fctc/PDF/cop6/FCTC_COP6_10Rev1-en.pdf [Accessed 25 February 2016].</t>
  </si>
  <si>
    <t>http://apps.who.int/gb/fctc/PDF/cop6/FCTC_COP6_10Rev1-en.pdf</t>
  </si>
  <si>
    <t>Documents/pdfs/The Royal College of Physicians (2007).pdf</t>
  </si>
  <si>
    <t>World Health Organization (ND)</t>
  </si>
  <si>
    <t>World Health Organisation. Premature death among people with severe mental disorders. Available from: http://www.who.int/mental_health/management/info_sheet.pdf.</t>
  </si>
  <si>
    <t>http://www.who.int/mental_health/management/info_sheet.pdf</t>
  </si>
  <si>
    <t>Documents/pdfs/World Health Organization (ND).pdf</t>
  </si>
  <si>
    <t>US Census Bureau (1995)</t>
  </si>
  <si>
    <t>U.S. Census Bureau. 1995. 1992 Census of Retail Trade. Subject Series. Merchandise Line Sales, United States. Table 1. Merchandise Lines by Kind of Business. &lt;http://www.census.gov/prod/1/bus/retail/92subj/rc92s03.pdf&gt;</t>
  </si>
  <si>
    <t>http://www.census.gov/prod/1/bus/retail/92subj/rc92s03.pdf</t>
  </si>
  <si>
    <t>Documents/pdfs/US Census Bureau (1995).pdf</t>
  </si>
  <si>
    <t>International Agency for Research on Cancer (2002a)</t>
  </si>
  <si>
    <t>International Agency for Research on Cancer. IARC Monographs on the carcinogenic risk to humans, Vol 83. Tobacco smoke and involuntary smoking. Geneva: World Health Organization, IARC, 2002. http://monographs.iarc.fr/ENG/Monographs/vol83/mono83.pdf [Accessed 25 February 2016].</t>
  </si>
  <si>
    <t>http://monographs.iarc.fr/ENG/Monographs/vol83/mono83.pdf</t>
  </si>
  <si>
    <t>Documents/pdfs/International Agency for Research on Cancer (2002a).pdf</t>
  </si>
  <si>
    <t>Moodie, C et al. (2012)</t>
  </si>
  <si>
    <t>Moodie C, Stead M, Bauld L et al. Plain tobacco packaging: a systematic review. PHR/ePPI Centre, 2012. http://phrc.lshtm.ac.uk/papers/PHRC_006_Final_Report.pdf [Accessed 12December 2015].</t>
  </si>
  <si>
    <t>http://phrc.lshtm.ac.uk/papers/PHRC_006_Final_Report.pdf</t>
  </si>
  <si>
    <t>Documents/pdfs/Moodie, C et al. (2012).pdf</t>
  </si>
  <si>
    <t>BreatheND (NDa)</t>
  </si>
  <si>
    <t>BreatheND. A Guide to North Dakota’s Smoke-Free Law, n.d.a.; &lt;http://www.breathend.com/uploads/0/smokefreebro.pdf&gt;; accessed: February 19, 2016.</t>
  </si>
  <si>
    <t>http://www.breathend.com/uploads/0/smokefreebro.pdf</t>
  </si>
  <si>
    <t>Documents/pdfs/BreatheND (NDa).pdf</t>
  </si>
  <si>
    <t>Edwards, R et al. (2016)</t>
  </si>
  <si>
    <t>Edwards R, Tu D, Newcombe R, Holland K, Walton D. Achieving the tobacco endgame: evidence on the hardening hypothesis from repeated cross-sectional studies in New Zealand 2008–2014. Tobacco control. 2016: tobaccocontrol-2015-052860.</t>
  </si>
  <si>
    <t>Ministry of Health (New Zealand) (2016)</t>
  </si>
  <si>
    <t>Ministry of Health New Zealand. New Zealand Burden of Diseases, Injuries and Risk Factors Study 2016 [Available from: https://www.health.govt.nz/nz-health-statistics/health-statistics-and-data-sets/new-zealand-burden-diseases-injuries-and-risk-factors-study</t>
  </si>
  <si>
    <t>Ministry of Health (New Zealand) (2015)</t>
  </si>
  <si>
    <t>New Zealand Ministry of Health. Annual Update of Key Results 2014/15: New Zealand Health Survey 2015 [Available from: http://www.health.govt.nz/publication/annual-update-key-results-2014-15-new-zealand-health-survey</t>
  </si>
  <si>
    <t>Oncken C, McKee S, Krishnan-Sarin S, O’Malley S, Mazure C. Gender effects of reported in utero tobacco expo- sure on smoking initiation, progression and nicotine</t>
  </si>
  <si>
    <t>Oncken, C et al. (2013)</t>
  </si>
  <si>
    <t>O'Brien, TC et al. (2013)</t>
  </si>
  <si>
    <t>Cobb, CO et al. (2015b)</t>
  </si>
  <si>
    <t>Cobb CO, Hendricks  PS, Eissenberg  T. Electronic  ciga- rettes  and  nicotine  dependence:  evolving  products, evolving problems. BMC Medicine 2015;13:119.</t>
  </si>
  <si>
    <t>Na</t>
  </si>
  <si>
    <t>O'Connell, G et al. (2015b)</t>
  </si>
  <si>
    <t>nrefs</t>
  </si>
  <si>
    <t>type</t>
  </si>
  <si>
    <t>maybe</t>
  </si>
  <si>
    <t>Journal article</t>
  </si>
  <si>
    <t>10.1002/14651858.CD010216.pub2</t>
  </si>
  <si>
    <t>Electronic cigarettes for smoking cessation and reduction</t>
  </si>
  <si>
    <t>Mcrobbie H.</t>
  </si>
  <si>
    <t>SCOPUS_ID:84925226916</t>
  </si>
  <si>
    <t>10.1001/jamapediatrics.2013.5488</t>
  </si>
  <si>
    <t>Electronic cigarettes and conventional cigarette use among US adolescents: A cross-sectional study</t>
  </si>
  <si>
    <t>Dutra L.</t>
  </si>
  <si>
    <t>SCOPUS_ID:84901997718</t>
  </si>
  <si>
    <t>https://www.gov.uk/government/uploads/system/uploads/attachment_data/file/457102/Ecigarettes_an_evidence_update_A_report_commissioned_by_Public_Health_England_FINAL.pdf</t>
  </si>
  <si>
    <t>E-cigarettes: an evidence update A report commissioned by Public Health England</t>
  </si>
  <si>
    <t>McNeill A, Brose L, Calder R, Hitchman S, Hajek P, McRobbie H.</t>
  </si>
  <si>
    <t>Government/official report</t>
  </si>
  <si>
    <t>Does e-cigarette consumption cause passive vaping?</t>
  </si>
  <si>
    <t>Schripp T, Markewitz D, Uhde E, Salthammer T.</t>
  </si>
  <si>
    <t/>
  </si>
  <si>
    <t>The health consequences of smoking – 50 years of progress. A report of the Surgeon General.</t>
  </si>
  <si>
    <t>US Department of Health and Human Services</t>
  </si>
  <si>
    <t>10.1001/jama.2015.8950</t>
  </si>
  <si>
    <t>Association of electronic cigarette use with initiation of combustible tobacco product smoking in early adolescence</t>
  </si>
  <si>
    <t>Leventhal A.</t>
  </si>
  <si>
    <t>SCOPUS_ID:84940704298</t>
  </si>
  <si>
    <t>10.1136/tc.2009.031567</t>
  </si>
  <si>
    <t>Effect of an electronic nicotine delivery device (e cigarette) on desire to smoke and withdrawal, user preferences and nicotine delivery: Randomised cross-over trial</t>
  </si>
  <si>
    <t>SCOPUS_ID:77952955291</t>
  </si>
  <si>
    <t>https://assets.publishing.service.gov.uk/government/uploads/system/uploads/attachment_data/file/311491/Ecigarette_uptake_and_marketing.pdf</t>
  </si>
  <si>
    <t>E-cigarette uptake and marketing: a report commissioned by Public Health England</t>
  </si>
  <si>
    <t>Bauld L, Angus K, de Andrade M</t>
  </si>
  <si>
    <t>Electronic cigarettes: A report commissioned by Public Health England</t>
  </si>
  <si>
    <t>Britton J, Bogdanovica I.</t>
  </si>
  <si>
    <t>Electronic nicotine delivery systems</t>
  </si>
  <si>
    <t>World Health Organization</t>
  </si>
  <si>
    <t>Is the use of electronic cigarettes while smoking associated withsmoking cessation attempts, cessation and reduced cigarette consumption? A survey with a 1-year follow-up</t>
  </si>
  <si>
    <t xml:space="preserve">Brose L, Hitchman S, Brown J, West R, McNeill A. </t>
  </si>
  <si>
    <t>10.1136/tobaccocontrol-2013-051482</t>
  </si>
  <si>
    <t>Chemical evaluation of electronic cigarettes</t>
  </si>
  <si>
    <t>Cheng T.</t>
  </si>
  <si>
    <t>SCOPUS_ID:84899640337</t>
  </si>
  <si>
    <t>Hidden Formaldehyde in E-Cigarette Aerosols</t>
  </si>
  <si>
    <t>Jensen, R.P. et al.</t>
  </si>
  <si>
    <t>Peering through the mist: what does the chemistry of contaminants in electronic cigarettes tell us about health risks?</t>
  </si>
  <si>
    <t>Burstyn I.</t>
  </si>
  <si>
    <t>Nicotine without smoke: Tobacco harm reduction</t>
  </si>
  <si>
    <t>The Royal College of Physicians</t>
  </si>
  <si>
    <t>Background paper on e-cigarettes (electronic nicotine delivery systems)</t>
  </si>
  <si>
    <t>Grana R, Benowitz N, Glantz SA.</t>
  </si>
  <si>
    <t>Vapors produced by electronic cigarettes and e-juices with flavorings induce toxicity, oxidative stress, and inflammatory response in lung epithelial cells and in mouse lung</t>
  </si>
  <si>
    <t>Lerner C a, Sundar IK, Yao H, et al.</t>
  </si>
  <si>
    <t xml:space="preserve"> Notes from the field: electronic cigarette use among middle and high school students - United States, 2011-2012.</t>
  </si>
  <si>
    <t>Centers for Disease Control and Prevention (CDC)</t>
  </si>
  <si>
    <t xml:space="preserve">Statistical report </t>
  </si>
  <si>
    <t xml:space="preserve"> Electronicnicotine delivery systems: international tobacco control four-country survey</t>
  </si>
  <si>
    <t>Adkison SE, O'Connor RJ, Bansal-Travers M, Hyland A, Borland R, Yong HH, et al</t>
  </si>
  <si>
    <t>10.1111/add.12235</t>
  </si>
  <si>
    <t>Analysis of refill liquids for electronic cigarettes</t>
  </si>
  <si>
    <t>SCOPUS_ID:84882246514</t>
  </si>
  <si>
    <t>10.1016/j.reprotox.2012.08.001</t>
  </si>
  <si>
    <t>Comparison of electronic cigarette refill fluid cytotoxicity using embryonic and adult models</t>
  </si>
  <si>
    <t>Bahl V.</t>
  </si>
  <si>
    <t>Reproductive Toxicology</t>
  </si>
  <si>
    <t>SCOPUS_ID:84866168663</t>
  </si>
  <si>
    <t>10.1039/c4em00415a</t>
  </si>
  <si>
    <t>Particulate metals and organic compounds from electronic and tobacco-containing cigarettes: Comparison of emission rates and secondhand exposure</t>
  </si>
  <si>
    <t>Saffari A.</t>
  </si>
  <si>
    <t>Environmental Sciences: Processes and Impacts</t>
  </si>
  <si>
    <t>SCOPUS_ID:84907845685</t>
  </si>
  <si>
    <t>10.1093/ntr/ntv078</t>
  </si>
  <si>
    <t>Associations between E-Cigarette type, frequency of use, and quitting smoking: Findings from a longitudinal online panel survey in Great Britain</t>
  </si>
  <si>
    <t>Hitchman S.</t>
  </si>
  <si>
    <t>SCOPUS_ID:84931077209</t>
  </si>
  <si>
    <t>10.1093/ntr/ntu153</t>
  </si>
  <si>
    <t>Nicotine intake from electronic cigarettes on initial use and after 4 weeks of regular use</t>
  </si>
  <si>
    <t>SCOPUS_ID:84922430794</t>
  </si>
  <si>
    <t>10.1158/1055-9965.EPI-10-0288</t>
  </si>
  <si>
    <t>A clinical laboratory model for evaluating the acute effects of electronic "cigarettes": Nicotine delivery profile and cardiovascular and subjective effects</t>
  </si>
  <si>
    <t>Cancer Epidemiology Biomarkers and Prevention</t>
  </si>
  <si>
    <t>SCOPUS_ID:77955478721</t>
  </si>
  <si>
    <t>10.1038/srep04133</t>
  </si>
  <si>
    <t>Nicotine absorption from electronic cigarette use: Comparison between first and new-generation devices</t>
  </si>
  <si>
    <t>Scientific Reports</t>
  </si>
  <si>
    <t>SCOPUS_ID:84898928389</t>
  </si>
  <si>
    <t>10.1016/j.yrtph.2014.11.004</t>
  </si>
  <si>
    <t>Effects of using electronic cigarettes on nicotine delivery and cardiovascular function in comparison with regular cigarettes</t>
  </si>
  <si>
    <t>Yan X.</t>
  </si>
  <si>
    <t>SCOPUS_ID:84919799272</t>
  </si>
  <si>
    <t>Effects of the use of electronic cigarettes with and without concurrent smoking on acrolein delivery</t>
  </si>
  <si>
    <t>McRobbie, H., et al.</t>
  </si>
  <si>
    <t>10.3390/ijerph14090973</t>
  </si>
  <si>
    <t>Young people’s use of e-cigarettes across the united kingdom: Findings from five surveys 2015–2017</t>
  </si>
  <si>
    <t>Bauld L.</t>
  </si>
  <si>
    <t>SCOPUS_ID:85028605696</t>
  </si>
  <si>
    <t>Electronic nicotine delivery systems and electronic non-nicotine delivery systems (ENDS/ENNDS)</t>
  </si>
  <si>
    <t>Real-world effectiveness of e-cigarettes when used to aid smoking cessation: A cross-sectional population study</t>
  </si>
  <si>
    <t>SCOPUS_ID:84927609895</t>
  </si>
  <si>
    <t>10.1093/ntr/ntu078</t>
  </si>
  <si>
    <t>Carbonyl compounds in electronic cigarette vapors: Effects of nicotine solvent and battery output voltage</t>
  </si>
  <si>
    <t>Kosmider L.</t>
  </si>
  <si>
    <t>SCOPUS_ID:84905035301</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</si>
  <si>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t>
  </si>
  <si>
    <t>European Parliament and the Council</t>
  </si>
  <si>
    <t xml:space="preserve"> Smoking toolkit study. Trends in electronic cigarette use in England</t>
  </si>
  <si>
    <t>West R, Brown J, Beard E.</t>
  </si>
  <si>
    <t>http://www.tobaccofreekids.org/tobacco_unfil-tered/post/2013_10_02_ecigarettes</t>
  </si>
  <si>
    <t>7 ways e-cigarette com- panies are copying big tobacco’s playbook</t>
  </si>
  <si>
    <t>Campaign for Tobacco-Free Kids</t>
  </si>
  <si>
    <t>Public health website</t>
  </si>
  <si>
    <t>The regulatory challenge of electronic cigarettes</t>
  </si>
  <si>
    <t xml:space="preserve">Benowitz NL, Goniewicz ML. </t>
  </si>
  <si>
    <t>10.1136/tobaccocontrol-2011-050044</t>
  </si>
  <si>
    <t>Electronic nicotine delivery systems: Adult use and awareness of the 'e-cigarette' in the USA</t>
  </si>
  <si>
    <t>Regan A.</t>
  </si>
  <si>
    <t>SCOPUS_ID:84871403062</t>
  </si>
  <si>
    <t>10.2165/00139709-200625040-00006</t>
  </si>
  <si>
    <t>Diacetyl-induced lung disease.</t>
  </si>
  <si>
    <t>Harber P.</t>
  </si>
  <si>
    <t>Toxicological reviews</t>
  </si>
  <si>
    <t>SCOPUS_ID:34247164124</t>
  </si>
  <si>
    <t>10.1001/jamainternmed.2015.4209</t>
  </si>
  <si>
    <t>Modeling the health effects of expanding e-cigarette sales in the United States and United Kingdom: A Monte Carlo analysis</t>
  </si>
  <si>
    <t>Kalkhoran S.</t>
  </si>
  <si>
    <t>JAMA Internal Medicine</t>
  </si>
  <si>
    <t>SCOPUS_ID:84943541906</t>
  </si>
  <si>
    <t>10.17061/phrp2621617</t>
  </si>
  <si>
    <t>A systematic review of the health risks from passive exposure to electronic cigarette vapour</t>
  </si>
  <si>
    <t>Hess I.</t>
  </si>
  <si>
    <t>Public Health Research and Practice</t>
  </si>
  <si>
    <t>SCOPUS_ID:84993661845</t>
  </si>
  <si>
    <t>10.1016/j.envres.2014.09.005</t>
  </si>
  <si>
    <t>Cigarettes vs. e-cigarettes: Passive exposure at home measured by means of airborne marker and biomarkers</t>
  </si>
  <si>
    <t>Ballbè M.</t>
  </si>
  <si>
    <t>Environmental Research</t>
  </si>
  <si>
    <t>SCOPUS_ID:84907809696</t>
  </si>
  <si>
    <t>10.1016/S2213-2600(15)00521-4</t>
  </si>
  <si>
    <t>E-cigarettes and smoking cessation in real-world and clinical settings: A systematic review and meta-analysis</t>
  </si>
  <si>
    <t>SCOPUS_ID:84958121135</t>
  </si>
  <si>
    <t>10.1007/s00213-013-3249-8</t>
  </si>
  <si>
    <t>Acute electronic cigarette use: Nicotine delivery and subjective effects in regular users</t>
  </si>
  <si>
    <t>SCOPUS_ID:84892814823</t>
  </si>
  <si>
    <t>icensing Procedure for Electronic Cigarettes and Other Nicotine Containing Products (NCPs) as Medicines</t>
  </si>
  <si>
    <t>Medicines &amp; Healthcare Products Regulatory Agency</t>
  </si>
  <si>
    <t>10.1056/NEJMc1411785</t>
  </si>
  <si>
    <t>A molecular basis for nicotine as a gateway drug</t>
  </si>
  <si>
    <t>The New England journal of medicine</t>
  </si>
  <si>
    <t>SCOPUS_ID:84911386431</t>
  </si>
  <si>
    <t>10.3390/ijerph111111220</t>
  </si>
  <si>
    <t>Effectiveness of the electronic cigarette: An eight-week flemish study with six-month follow-up on smoking reduction, craving and experienced benefits and complaints</t>
  </si>
  <si>
    <t>Adriaens K.</t>
  </si>
  <si>
    <t>SCOPUS_ID:84908353124</t>
  </si>
  <si>
    <t>10.3109/08958378.2012.744781</t>
  </si>
  <si>
    <t>Electronic cigarette aerosol particle size distribution measurements</t>
  </si>
  <si>
    <t>Ingebrethsen B.</t>
  </si>
  <si>
    <t>SCOPUS_ID:84870844472</t>
  </si>
  <si>
    <t>10.2116/analsci.29.1219</t>
  </si>
  <si>
    <t>Determination of carbonyl compounds generated from the E-cigarette using coupled silica cartridges impregnated with hydroquinone and 2,4-dinitrophenylhydrazine, followed by high-performance liquid chromatography</t>
  </si>
  <si>
    <t>Uchiyama S.</t>
  </si>
  <si>
    <t>Analytical Sciences</t>
  </si>
  <si>
    <t>SCOPUS_ID:84891656527</t>
  </si>
  <si>
    <t>10.5993/AJHB.38.2.12</t>
  </si>
  <si>
    <t>Nicotine blood levels and short-term smoking reduction with an electronic nicotine delivery system</t>
  </si>
  <si>
    <t>Nides M.</t>
  </si>
  <si>
    <t>American Journal of Health Behavior</t>
  </si>
  <si>
    <t>SCOPUS_ID:84888871245</t>
  </si>
  <si>
    <t>10.1111/j.1360-0443.2012.03791.x</t>
  </si>
  <si>
    <t>Clinical laboratory assessment of the abuse liability of an electronic cigarette</t>
  </si>
  <si>
    <t>SCOPUS_ID:84863774461</t>
  </si>
  <si>
    <t>10.4137/SART.S12756</t>
  </si>
  <si>
    <t>Evaluating nicotine levels selection and patterns of electronic cigarette use in a group of "vapers" who had achieved complete substitution of smoking</t>
  </si>
  <si>
    <t>Substance Abuse: Research and Treatment</t>
  </si>
  <si>
    <t>SCOPUS_ID:84884260985</t>
  </si>
  <si>
    <t>10.3390/ijerph110504965</t>
  </si>
  <si>
    <t>Effect of smoking abstinence and reduction in asthmatic smokers switching to electronic cigarettes: Evidence for harm reversal</t>
  </si>
  <si>
    <t>SCOPUS_ID:84900500097</t>
  </si>
  <si>
    <t>10.1093/ntr/ntu223</t>
  </si>
  <si>
    <t>Electronic cigarette exposures reported to Texas poison centers</t>
  </si>
  <si>
    <t>Ordonez J.</t>
  </si>
  <si>
    <t>SCOPUS_ID:84922444517</t>
  </si>
  <si>
    <t>10.3390/ijerph111111691</t>
  </si>
  <si>
    <t>Awareness, trial, and current use of electronic cigarettes in 10 countries: Findings from the ITC project</t>
  </si>
  <si>
    <t>Gravely S.</t>
  </si>
  <si>
    <t>International journal of environmental research and public health</t>
  </si>
  <si>
    <t>SCOPUS_ID:84931592145</t>
  </si>
  <si>
    <t>10.1542/peds.2014-0760</t>
  </si>
  <si>
    <t>Risk factors for exclusive e-cigarette use and dual e-cigarette use and tobacco use in adolescents</t>
  </si>
  <si>
    <t>Wills T.</t>
  </si>
  <si>
    <t>SCOPUS_ID:84920458208</t>
  </si>
  <si>
    <t>10.1093/ntr/ntt057</t>
  </si>
  <si>
    <t>E-cigarettes: Prevalence and attitudes in great britain</t>
  </si>
  <si>
    <t>Dockrell M.</t>
  </si>
  <si>
    <t>SCOPUS_ID:84886252410</t>
  </si>
  <si>
    <t>10.1016/j.drugalcdep.2014.12.007</t>
  </si>
  <si>
    <t>Dependence levels in users of electronic cigarettes, nicotine gums and tobacco cigarettes</t>
  </si>
  <si>
    <t>SCOPUS_ID:84921063913</t>
  </si>
  <si>
    <t xml:space="preserve"> Use of electronic cigarettes (vapourisers) among adults in Great Britain.</t>
  </si>
  <si>
    <t>Action on Smoking and Health</t>
  </si>
  <si>
    <t>10.1016/j.addbeh.2015.02.006</t>
  </si>
  <si>
    <t>The prevalence, correlates and reasons for using electronic cigarettes among New Zealand adults</t>
  </si>
  <si>
    <t>Li J.</t>
  </si>
  <si>
    <t>SCOPUS_ID:84923925544</t>
  </si>
  <si>
    <t>10.1021/acs.est.6b01741</t>
  </si>
  <si>
    <t>Emissions from electronic cigarettes: Key parameters affecting the release of harmful chemicals</t>
  </si>
  <si>
    <t>Sleiman M.</t>
  </si>
  <si>
    <t>Environmental Science and Technology</t>
  </si>
  <si>
    <t>SCOPUS_ID:84985991232</t>
  </si>
  <si>
    <t>10.1016/j.ijheh.2016.01.004</t>
  </si>
  <si>
    <t>Correlation of volatile carbonyl yields emitted by e-cigarettes with the temperature of the heating coil and the perceived sensorial quality of the generated vapours</t>
  </si>
  <si>
    <t>SCOPUS_ID:84960500198</t>
  </si>
  <si>
    <t>10.1016/j.ypmed.2014.10.009</t>
  </si>
  <si>
    <t>A systematic review of health effects of electronic cigarettes</t>
  </si>
  <si>
    <t>Pisinger C.</t>
  </si>
  <si>
    <t>SCOPUS_ID:84910079668</t>
  </si>
  <si>
    <t>10.1136/bmj.j5543</t>
  </si>
  <si>
    <t>SCOPUS_ID:85040912691</t>
  </si>
  <si>
    <t>10.1016/j.pedn.2016.03.019</t>
  </si>
  <si>
    <t>Electronic Cigarette Refill Liquids: Child-Resistant Packaging, Nicotine Content, and Sales to Minors</t>
  </si>
  <si>
    <t>Buettner-Schmidt K.</t>
  </si>
  <si>
    <t>Journal of Pediatric Nursing</t>
  </si>
  <si>
    <t>SCOPUS_ID:84964336588</t>
  </si>
  <si>
    <t>The health consequences of involuntary exposure to tobacco smoke: A report of the Surgeon General</t>
  </si>
  <si>
    <t xml:space="preserve">US Department of Health and Human Services </t>
  </si>
  <si>
    <t>The health consequences of smoking. A report of the Surgeon General</t>
  </si>
  <si>
    <t>Preventing tobacco use among youth and young adults. A report of the Surgeon General. Rockville (MD)</t>
  </si>
  <si>
    <t>10.1136/tobaccocontrol-2013-051185</t>
  </si>
  <si>
    <t>http://www.ncbi.nlm.nih.gov/pubmed/24038037</t>
  </si>
  <si>
    <t>Forensic analysis of online marketing for electronic nicotine delivery systems</t>
  </si>
  <si>
    <t>Cobb N.</t>
  </si>
  <si>
    <t>SCOPUS_ID:84923227388</t>
  </si>
  <si>
    <t>2013</t>
  </si>
  <si>
    <t>Deeming tobacco products to be subject to the Federal Food, Drug, and Cosmetic Act, as amended by the Family Smoking Prevention and Tobacco Control Act; regulations on the sale and distribution of tobacco products and required warning statements for tobacco products.</t>
  </si>
  <si>
    <t>US Food and Drug Administration</t>
  </si>
  <si>
    <t xml:space="preserve"> E-cigarettes: an emerging public health consensus</t>
  </si>
  <si>
    <t>Public Health England</t>
  </si>
  <si>
    <t>Calls to Poison Centers for Exposures to Electronic Cigarettes</t>
  </si>
  <si>
    <t>Centers for Disease Control and Prevention</t>
  </si>
  <si>
    <t>The health consequences of smoking: nicotine addiction. A Report of the Surgeon General.</t>
  </si>
  <si>
    <t>Statement from specialists in nicotine science and public health policy</t>
  </si>
  <si>
    <t xml:space="preserve">Abrams D, Drucker E, Kozlowski L, et al. </t>
  </si>
  <si>
    <t>The health risks of using e-cigarettes</t>
  </si>
  <si>
    <t xml:space="preserve">Visser W, Geraets L, Klerx W, Hernandez L, Stephens E, Croes E et al. </t>
  </si>
  <si>
    <t>Evaluation of carcinogenic risks to humans: agents</t>
  </si>
  <si>
    <t>International Agency for Research on Cancer</t>
  </si>
  <si>
    <t>Smokefree Policy</t>
  </si>
  <si>
    <t>South London and Maudsley NHS Foundation Trust</t>
  </si>
  <si>
    <t>http://www.cdc.gov/media/releases/2015/p0416-e-cigarette-use.html</t>
  </si>
  <si>
    <t>E-cigarette use triples among middle and high school students in just one year.</t>
  </si>
  <si>
    <t>10.1136/tc.2010.037259</t>
  </si>
  <si>
    <t>Electronic nicotine delivery systems: Is there a need for regulation?</t>
  </si>
  <si>
    <t>Trtchounian A.</t>
  </si>
  <si>
    <t>SCOPUS_ID:78650629377</t>
  </si>
  <si>
    <t>10.1016/j.amepre.2010.12.007</t>
  </si>
  <si>
    <t>Tracking the rise in popularity of electronic nicotine delivery systems (electronic cigarettes) using search query surveillance</t>
  </si>
  <si>
    <t>Ayers J.</t>
  </si>
  <si>
    <t>SCOPUS_ID:79952545764</t>
  </si>
  <si>
    <t>10.1136/tc.2011.043778</t>
  </si>
  <si>
    <t>Electronic nicotine delivery systems in the hands of Hollywood</t>
  </si>
  <si>
    <t>SCOPUS_ID:80054955977</t>
  </si>
  <si>
    <t xml:space="preserve">Country laws regulating e-cigarettes: a policy scan. </t>
  </si>
  <si>
    <t>Institute for Global Tobacco Control</t>
  </si>
  <si>
    <t>Smoking: acute, maternity and mental health services</t>
  </si>
  <si>
    <t>National Institute for Health and Care Excellence</t>
  </si>
  <si>
    <t>Statistics on NHS stop smoking services in England - April 2017 to March 2018</t>
  </si>
  <si>
    <t>NHS Digital</t>
  </si>
  <si>
    <t>Statistics on Smoking, England-2017</t>
  </si>
  <si>
    <t>http://www.nytimes.com/2014/03/24/business/selling-a-poison-by-the-barrel-liquid-nicotine-for-e-cigarettes.html?_r=0.</t>
  </si>
  <si>
    <t>Selling a poison by the barrel: liquid nicotine for e-cigarettes</t>
  </si>
  <si>
    <t>Richtel M.</t>
  </si>
  <si>
    <t>News report</t>
  </si>
  <si>
    <t>Electronic Cigarette Marketing: Current Research and Policy. A report to Cancer Research UK.</t>
  </si>
  <si>
    <t>Bauld L. Angus K. de Andrade M. Ford A.</t>
  </si>
  <si>
    <t>http://www.bat.com/group/sites/UK__9D9KCY.nsf/vwPagesWebLive/DO9A3D5G?opendocument&amp;SKN=1</t>
  </si>
  <si>
    <t>British American Tobacco launches e-cigarette in the UK.</t>
  </si>
  <si>
    <t>British American Tobacco</t>
  </si>
  <si>
    <t>Tobacco company</t>
  </si>
  <si>
    <t>https://www.usfa.fema.gov/downloads/pdf/publications/electronic_cigarettes.pdf</t>
  </si>
  <si>
    <t>Electronic Cigarette Fires and Explosions, 2014</t>
  </si>
  <si>
    <t>U.S. Fire Administration</t>
  </si>
  <si>
    <t>Vaping products, including electronic cigarettes, e-liquids, e-shisha and directly-related products. Manufacture, importation, testing and labelling.</t>
  </si>
  <si>
    <t>British Standards Institute</t>
  </si>
  <si>
    <t>http://www.jti.com/media/news-releases/jt-acquires-leading-e-cigarette-brand-e-lites</t>
  </si>
  <si>
    <t>JT acquires leading e-cigarette brand E-Lites, 2014</t>
  </si>
  <si>
    <t xml:space="preserve">Japan Tobacco Inc. </t>
  </si>
  <si>
    <t>http://www.fda.gov/NewsEvents/PublicHealthFocus/ucm252360.htm</t>
  </si>
  <si>
    <t>Stakeholder letter: regulation of e-cigarettes and other tobacco products, 2011</t>
  </si>
  <si>
    <t>10.1093/ntr/ntq114</t>
  </si>
  <si>
    <t>http://www.ncbi.nlm.nih.gov/pubmed/20644205</t>
  </si>
  <si>
    <t>Conventional and electronic cigarettes (e-cigarettes) have different smoking characteristics.</t>
  </si>
  <si>
    <t>SCOPUS_ID:78751689259</t>
  </si>
  <si>
    <t>WHO air quality guidelines for particulate matter, ozone, nitrogen dioxide and sulfur dioxide: summary of risk assessment</t>
  </si>
  <si>
    <t>The marketing of electronic cigarettes in the UK</t>
  </si>
  <si>
    <t>de Andrade M, Hastings G, Angus K, Dixon D, Purves R.</t>
  </si>
  <si>
    <t>Research Centre for Prevention and Health , A systematic review of health effects of electronic cigarettes, unpublished report</t>
  </si>
  <si>
    <t>Pisinger, C.</t>
  </si>
  <si>
    <t>10.3390/ijerph111111177</t>
  </si>
  <si>
    <t>Comparison of select analytes in exhaled aerosol from e-cigarettes with exhaled smoke from a conventional cigarette and exhaled breaths</t>
  </si>
  <si>
    <t>Long G.</t>
  </si>
  <si>
    <t>SCOPUS_ID:84908312933</t>
  </si>
  <si>
    <t>10.3390/ijerph120504889</t>
  </si>
  <si>
    <t>An assessment of indoor air quality before, during and after unrestricted use of E-cigarettes in a small room</t>
  </si>
  <si>
    <t>O’connell G.</t>
  </si>
  <si>
    <t>SCOPUS_ID:84929346738</t>
  </si>
  <si>
    <t>10.1136/tobaccocontrol-2015-052705</t>
  </si>
  <si>
    <t>Longitudinal study of e-cigarette use and onset of cigarette smoking among high school students in Hawaii</t>
  </si>
  <si>
    <t>SCOPUS_ID:84962146904</t>
  </si>
  <si>
    <t>10.1136/tobaccocontrol-2014-051551</t>
  </si>
  <si>
    <t>A cross-sectional examination of marketing of electronic cigarettes on Twitter</t>
  </si>
  <si>
    <t>SCOPUS_ID:84924262289</t>
  </si>
  <si>
    <t>10.1136/tobaccocontrol-2013-051246</t>
  </si>
  <si>
    <t>Tobacco on the web: Surveillance and characterisation of online tobacco and e-cigarette advertising</t>
  </si>
  <si>
    <t>SCOPUS_ID:84932598224</t>
  </si>
  <si>
    <t>10.1056/NEJMp1505710</t>
  </si>
  <si>
    <t>Differential taxes for differential risks - Toward reduced harm from nicotine-yielding products</t>
  </si>
  <si>
    <t>Chaloupka F.</t>
  </si>
  <si>
    <t>SCOPUS_ID:84941626778</t>
  </si>
  <si>
    <t>10.1001/jama.2015.13802</t>
  </si>
  <si>
    <t>Flavored tobacco product use among US youth aged 12-17 Years, 2013-2014</t>
  </si>
  <si>
    <t>Ambrose B.</t>
  </si>
  <si>
    <t>SCOPUS_ID:84946076660</t>
  </si>
  <si>
    <t>https://www.hri.global/files/2011/07/13/Russell_-_Nicotine_Replacement.pdf</t>
  </si>
  <si>
    <t>The future of nicotine replacement.</t>
  </si>
  <si>
    <t>Russel, M.A.H</t>
  </si>
  <si>
    <t>10.1159/000360220</t>
  </si>
  <si>
    <t>Estimating the harms of nicotine-containing products using the MCDA approach</t>
  </si>
  <si>
    <t>Nutt D.</t>
  </si>
  <si>
    <t>SCOPUS_ID:84897360903</t>
  </si>
  <si>
    <t>10.1136/bmjopen-2014-007072</t>
  </si>
  <si>
    <t>Electronic-cigarette use among young people in Wales: Evidence from two cross-sectional surveys</t>
  </si>
  <si>
    <t>Moore G.</t>
  </si>
  <si>
    <t>SCOPUS_ID:84929321926</t>
  </si>
  <si>
    <t>10.1016/j.socscimed.2014.08.016</t>
  </si>
  <si>
    <t>All gates lead to smoking: The 'gateway theory', e-cigarettes and the remaking of nicotine</t>
  </si>
  <si>
    <t>Bell K.</t>
  </si>
  <si>
    <t>SCOPUS_ID:84908334340</t>
  </si>
  <si>
    <t>10.1002/14651858.CD009670.pub2</t>
  </si>
  <si>
    <t>Behavioural interventions as adjuncts to pharmacotherapy for smoking cessation</t>
  </si>
  <si>
    <t>SCOPUS_ID:84874182451</t>
  </si>
  <si>
    <t>10.1186/s12971-015-0030-2</t>
  </si>
  <si>
    <t>E-cigarettes versus NRT for smoking reduction or cessation in people with mental illness: Secondary analysis of data from the ASCEND trial Dr Maciej L. Goniewicz</t>
  </si>
  <si>
    <t>O'Brien B.</t>
  </si>
  <si>
    <t>SCOPUS_ID:84925442772</t>
  </si>
  <si>
    <t>10.3390/ijerph120403428</t>
  </si>
  <si>
    <t>Quit and smoking reduction rates in vape shop consumers: A prospective 12-month survey</t>
  </si>
  <si>
    <t>SCOPUS_ID:84927582915</t>
  </si>
  <si>
    <t>10.2105/AJPH.2014.302482</t>
  </si>
  <si>
    <t>E-cigarette use in the past and quitting behavior in the future: A population-based study</t>
  </si>
  <si>
    <t>Al-Delaimy W.</t>
  </si>
  <si>
    <t>SCOPUS_ID:84929378002</t>
  </si>
  <si>
    <t>10.1093/ntr/ntu269</t>
  </si>
  <si>
    <t>E-Cigarettes and smoking cessation: Insights and cautions from a secondary analysis of data from a study of online treatment-seeking smokers</t>
  </si>
  <si>
    <t>Pearson J.</t>
  </si>
  <si>
    <t>SCOPUS_ID:84943811104</t>
  </si>
  <si>
    <t>10.1002/cncr.29118</t>
  </si>
  <si>
    <t>Erratum: Electronic cigarette use among patients with cancer: Characteristics of electronic cigarette users and their smoking cessation outcomes (Cancer (2014) 10.1002/cncr.28811)</t>
  </si>
  <si>
    <t>Borderud S.</t>
  </si>
  <si>
    <t>Cancer</t>
  </si>
  <si>
    <t>SCOPUS_ID:84923283706</t>
  </si>
  <si>
    <t>10.2105/AJPH.2013.301804</t>
  </si>
  <si>
    <t>Prevalence, harm perceptions, and reasons for using noncombustible tobacco products among current and former smokers</t>
  </si>
  <si>
    <t>SCOPUS_ID:84904331086</t>
  </si>
  <si>
    <t>10.3390/ijerph111010345</t>
  </si>
  <si>
    <t>Reasons for starting and stopping electronic cigarette use</t>
  </si>
  <si>
    <t>Pepper J.</t>
  </si>
  <si>
    <t>SCOPUS_ID:84908311206</t>
  </si>
  <si>
    <t>10.1093/ntr/ntu257</t>
  </si>
  <si>
    <t>Reasons for electronic cigarette experimentation and discontinuation among adolescents and young adults</t>
  </si>
  <si>
    <t>Kong G.</t>
  </si>
  <si>
    <t>SCOPUS_ID:84934914370</t>
  </si>
  <si>
    <t>10.1016/j.amepre.2014.04.016</t>
  </si>
  <si>
    <t>Perceptions of the relative harm of cigarettes and E-cigarettes among U.S. youth</t>
  </si>
  <si>
    <t>SCOPUS_ID:84904570025</t>
  </si>
  <si>
    <t>10.1093/ntr/ntu156</t>
  </si>
  <si>
    <t>Perception of e-cigarette harm and its correlation with use among U.S. adolescents</t>
  </si>
  <si>
    <t>Amrock S.</t>
  </si>
  <si>
    <t>SCOPUS_ID:84926451817</t>
  </si>
  <si>
    <t>10.1093/ntr/ntu149</t>
  </si>
  <si>
    <t>Expectancies for cigarettes, E-cigarettes, and nicotine replacement therapies among e-cigarette users (aka vapers)</t>
  </si>
  <si>
    <t>Harrell P.</t>
  </si>
  <si>
    <t>SCOPUS_ID:84922420725</t>
  </si>
  <si>
    <t>10.1017/cem.2015.10</t>
  </si>
  <si>
    <t>E-cigarette liquid nicotine ingestion in a child: Case report and discussion</t>
  </si>
  <si>
    <t>Gill N.</t>
  </si>
  <si>
    <t>Canadian Journal of Emergency Medicine</t>
  </si>
  <si>
    <t>SCOPUS_ID:84968610670</t>
  </si>
  <si>
    <t>10.1016/j.drugpo.2015.03.003</t>
  </si>
  <si>
    <t>A pilot study on nicotine residues in houses of electronic cigarette users, tobacco smokers, and non-users of nicotine-containing products</t>
  </si>
  <si>
    <t>Bush D.</t>
  </si>
  <si>
    <t>SCOPUS_ID:84930040871</t>
  </si>
  <si>
    <t>http://truthaboutecigs.com/science/2.pdf</t>
  </si>
  <si>
    <t>Evaluation of e-Cigarettes. St Louis, MO: Department of Health and Human Services.</t>
  </si>
  <si>
    <t xml:space="preserve">Westenberger, B., </t>
  </si>
  <si>
    <t>Smoking cessation can be toxic to your health</t>
  </si>
  <si>
    <t>Shawn L.</t>
  </si>
  <si>
    <t>Emergency Medicine</t>
  </si>
  <si>
    <t>SCOPUS_ID:84875404941</t>
  </si>
  <si>
    <t>10.1080/10826076.2011.572213</t>
  </si>
  <si>
    <t>Analysis of electronic cigarette cartridges, refill solutions, and smoke for nicotine and nicotine related impurities</t>
  </si>
  <si>
    <t>Trehy M.</t>
  </si>
  <si>
    <t>Journal of Liquid Chromatography and Related Technologies</t>
  </si>
  <si>
    <t>SCOPUS_ID:80052340225</t>
  </si>
  <si>
    <t>Electronic cigarettes: an evaluation of exposure to chemicals and fine particulate matter (PM).</t>
  </si>
  <si>
    <t>Pellegrino R.</t>
  </si>
  <si>
    <t>Annali di igiene : medicina preventiva e di comunità</t>
  </si>
  <si>
    <t>SCOPUS_ID:84866780102</t>
  </si>
  <si>
    <t>10.1136/tobaccocontrol-2012-050604</t>
  </si>
  <si>
    <t>Variable and potentially fatal amounts of nicotine in e-cigarette nicotine solutions</t>
  </si>
  <si>
    <t>Cameron J.</t>
  </si>
  <si>
    <t>SCOPUS_ID:84890309878</t>
  </si>
  <si>
    <t>10.1016/j.drugpo.2015.01.020</t>
  </si>
  <si>
    <t>Nicotine levels in electronic cigarette refill solutions: A comparative analysis of products from the US, Korea, and Poland</t>
  </si>
  <si>
    <t>SCOPUS_ID:84929341854</t>
  </si>
  <si>
    <t>10.1093/jat/bkv002</t>
  </si>
  <si>
    <t>Multicomponent analysis of replacement liquids of electronic cigarettes using chromatographic techniques</t>
  </si>
  <si>
    <t>Kavvalakis M.</t>
  </si>
  <si>
    <t>Journal of Analytical Toxicology</t>
  </si>
  <si>
    <t>SCOPUS_ID:84929676149</t>
  </si>
  <si>
    <t>10.3390/ijerph120403439</t>
  </si>
  <si>
    <t>Nicotine levels and presence of selected tobacco-derived toxins in tobacco flavoured electronic cigarette refill liquids</t>
  </si>
  <si>
    <t>SCOPUS_ID:84927626378</t>
  </si>
  <si>
    <t>10.1016/S0376-8716(99)00025-3</t>
  </si>
  <si>
    <t>Arterial nicotine kinetics during cigarette smoking and intravenous nicotine administration: Implications for addiction</t>
  </si>
  <si>
    <t>SCOPUS_ID:0032769141</t>
  </si>
  <si>
    <t>10.1093/ntr/ntu218</t>
  </si>
  <si>
    <t>Evaluation of toxicant and carcinogen metabolites in the urine of e-cigarette users versus cigarette smokers</t>
  </si>
  <si>
    <t>SCOPUS_ID:84939512116</t>
  </si>
  <si>
    <t>10.1186/1617-9625-12-17</t>
  </si>
  <si>
    <t>Initial puffing behaviors and subjective responses differ between an electronic nicotine delivery system and traditional cigarettes</t>
  </si>
  <si>
    <t>Norton K.</t>
  </si>
  <si>
    <t>SCOPUS_ID:84924292740</t>
  </si>
  <si>
    <t>10.1093/ntr/ntu232</t>
  </si>
  <si>
    <t>Nicotine concentrations with electronic cigarette use: Effects of sex and flavor</t>
  </si>
  <si>
    <t>Oncken C.</t>
  </si>
  <si>
    <t>SCOPUS_ID:84929149032</t>
  </si>
  <si>
    <t>10.1080/1462220031000158690</t>
  </si>
  <si>
    <t>Pharmacokinetics of a nicotine polacrilex lozenge</t>
  </si>
  <si>
    <t>Choi J.</t>
  </si>
  <si>
    <t>SCOPUS_ID:0037760692</t>
  </si>
  <si>
    <t>10.1136/jech-2013-203152</t>
  </si>
  <si>
    <t>Use of electronic cigarettes among young swiss men</t>
  </si>
  <si>
    <t>Douptcheva N.</t>
  </si>
  <si>
    <t>Journal of Epidemiology and Community Health</t>
  </si>
  <si>
    <t>SCOPUS_ID:84890251249</t>
  </si>
  <si>
    <t>10.3390/ijerph10062500</t>
  </si>
  <si>
    <t>Evaluation of electronic cigarette use (Vaping) topography and estimation of liquid consumption: Implications for research protocol standards definition and for public health authorities' regulation</t>
  </si>
  <si>
    <t>SCOPUS_ID:84879402743</t>
  </si>
  <si>
    <t>10.1378/chest.11-1334</t>
  </si>
  <si>
    <t>An unexpected consequence of electronic cigarette use</t>
  </si>
  <si>
    <t>McCauley L.</t>
  </si>
  <si>
    <t>Chest</t>
  </si>
  <si>
    <t>SCOPUS_ID:84859483351</t>
  </si>
  <si>
    <t>10.1136/tobaccocontrol-2013-051394</t>
  </si>
  <si>
    <t>Determinants and prevalence of e-cigarette use throughout the European union: A secondary analysis of 26 566 youth and adults from 27 countries</t>
  </si>
  <si>
    <t>Vardavas C.</t>
  </si>
  <si>
    <t>SCOPUS_ID:84938379409</t>
  </si>
  <si>
    <t>10.1093/ntr/ntv081</t>
  </si>
  <si>
    <t>Awareness and current use of electronic cigarettes in Indonesia, Malaysia, Qatar, and Greece: Findings from 2011-2013 global adult tobacco surveys</t>
  </si>
  <si>
    <t>Palipudi K.</t>
  </si>
  <si>
    <t>SCOPUS_ID:84963854291</t>
  </si>
  <si>
    <t>Tobacco use among middle and high school students — United States, 2011–2014</t>
  </si>
  <si>
    <t>Arrazola R.</t>
  </si>
  <si>
    <t>SCOPUS_ID:84930630895</t>
  </si>
  <si>
    <t>10.1001/jamapediatrics.2014.727</t>
  </si>
  <si>
    <t>Youth tobacco use and electronic cigarettes</t>
  </si>
  <si>
    <t>SCOPUS_ID:84905915988</t>
  </si>
  <si>
    <t>10.1111/add.12730</t>
  </si>
  <si>
    <t>A critique of a World Health Organization-commissioned report and associated paper on electronic cigarettes</t>
  </si>
  <si>
    <t>SCOPUS_ID:84920284540</t>
  </si>
  <si>
    <t>10.1001/jama.2014.6894</t>
  </si>
  <si>
    <t>Youth experimentation with e-cigarettes: Another interpretation of the data</t>
  </si>
  <si>
    <t>Niaura R.</t>
  </si>
  <si>
    <t>SCOPUS_ID:84905899156</t>
  </si>
  <si>
    <t>10.1016/j.jadohealth.2014.07.015</t>
  </si>
  <si>
    <t>Rise in electronic cigarette use among adolescents in Poland</t>
  </si>
  <si>
    <t>SCOPUS_ID:84908320050</t>
  </si>
  <si>
    <t>10.1093/ntr/ntv020</t>
  </si>
  <si>
    <t>Adolescents' and young adults' perceptions of electronic cigarettes for smoking cessation: A focus group study</t>
  </si>
  <si>
    <t>Camenga D.</t>
  </si>
  <si>
    <t>SCOPUS_ID:84943806093</t>
  </si>
  <si>
    <t xml:space="preserve">Vaping: Towards a regulatory framework for e-cigarettes: Report of the standing committee on health. </t>
  </si>
  <si>
    <t>Lobb, B</t>
  </si>
  <si>
    <t>The Local Cost of Tobacco – ASH Ready Reckoner</t>
  </si>
  <si>
    <t>Statistics on NHS Stop Smoking Services in England - April 2014 to March 2015</t>
  </si>
  <si>
    <t>Health and Social Care Information Centre</t>
  </si>
  <si>
    <t>10.1016/j.addbeh.2014.03.009</t>
  </si>
  <si>
    <t>Prevalence and characteristics of e-cigarette users in Great Britain: Findings from a general population survey of smokers</t>
  </si>
  <si>
    <t>SCOPUS_ID:84897569974</t>
  </si>
  <si>
    <t>e-Voke 10mg Electronic Inhaler PL 42601/0003 e-Voke 15mg Electronic Inhaler PL</t>
  </si>
  <si>
    <t>Medicines &amp; Healthcare products Regulatory Agency.</t>
  </si>
  <si>
    <t>Drug Safety Update Feb 2010.</t>
  </si>
  <si>
    <t>Medicines and Healthcare Products Regulatory Agency</t>
  </si>
  <si>
    <t>Nicotine addiction in Britain. A report by the tobacco advisory group of the Royal College of Physicians</t>
  </si>
  <si>
    <t>10.1016/j.tcm.2016.03.001</t>
  </si>
  <si>
    <t>Cardiovascular toxicity of nicotine: Implications for electronic cigarette use</t>
  </si>
  <si>
    <t>Trends in Cardiovascular Medicine</t>
  </si>
  <si>
    <t>SCOPUS_ID:84962920725</t>
  </si>
  <si>
    <t>10.1038/srep13506</t>
  </si>
  <si>
    <t>Erratum: Nicotine absorption from electronic cigarette use: Comparison between experienced consumers (vapers) and naïve users (smokers) (Scientific Reports 5 (11269) doi: 10.1038/srep11269</t>
  </si>
  <si>
    <t>SCOPUS_ID:84940979219</t>
  </si>
  <si>
    <t>Electronic cigarette nicotine delivery can exceed that of combustible cigarettes: A preliminary report</t>
  </si>
  <si>
    <t>Ramôa C.</t>
  </si>
  <si>
    <t>SCOPUS_ID:84962426039</t>
  </si>
  <si>
    <t>10.1016/j.ypmed.2017.04.001</t>
  </si>
  <si>
    <t>A comparison of nicotine dependence among exclusive E-cigarette and cigarette users in the PATH study</t>
  </si>
  <si>
    <t>Liu G.</t>
  </si>
  <si>
    <t>SCOPUS_ID:85017438302</t>
  </si>
  <si>
    <t>10.1093/ntr/ntp104</t>
  </si>
  <si>
    <t>Does nicotine replacement therapy cause cancer? Evidence from the Lung Health Study</t>
  </si>
  <si>
    <t>Murray R.</t>
  </si>
  <si>
    <t>SCOPUS_ID:69249095435</t>
  </si>
  <si>
    <t>10.1016/j.jacc.2016.03.569</t>
  </si>
  <si>
    <t>Electronic Cigarette Smoking Increases Aortic Stiffness and Blood Pressure in Young Smokers</t>
  </si>
  <si>
    <t>Journal of the American College of Cardiology</t>
  </si>
  <si>
    <t>SCOPUS_ID:84978187208</t>
  </si>
  <si>
    <t>Fetal nicotine or cocaine exposure: Which one is worse?</t>
  </si>
  <si>
    <t>SCOPUS_ID:0031863354</t>
  </si>
  <si>
    <t>E-cigarette use among youth and young adults: A report of the Surgeon General.</t>
  </si>
  <si>
    <t>10.1093/ntr/ntv132</t>
  </si>
  <si>
    <t>E-cigarette uptake amongst UK youth: Experimentation, but little or no regular use in nonsmokers</t>
  </si>
  <si>
    <t>SCOPUS_ID:84954567262</t>
  </si>
  <si>
    <t>10.1093/ntr/ntv237</t>
  </si>
  <si>
    <t>Patterns of electronic cigarette use among adults in the United States</t>
  </si>
  <si>
    <t>SCOPUS_ID:84964957767</t>
  </si>
  <si>
    <t>10.1136/bmjopen-2016-012680</t>
  </si>
  <si>
    <t>Electronic nicotine delivery systems and/or electronic non-nicotine delivery systems for tobacco smoking cessation or reduction: A systematic review and meta-analysis</t>
  </si>
  <si>
    <t>El Dib R.</t>
  </si>
  <si>
    <t>SCOPUS_ID:85014056415</t>
  </si>
  <si>
    <t>10.1136/bmj.j3262</t>
  </si>
  <si>
    <t>E-cigarette use and associated changes in population smoking cessation: Evidence from US current population surveys</t>
  </si>
  <si>
    <t>Zhu S.</t>
  </si>
  <si>
    <t>SCOPUS_ID:85026368056</t>
  </si>
  <si>
    <t>10.1111/add.13394</t>
  </si>
  <si>
    <t>A framework for evaluating the public health impact of e-cigarettes and other vaporized nicotine products</t>
  </si>
  <si>
    <t>SCOPUS_ID:85003680886</t>
  </si>
  <si>
    <t>10.1007/s13181-016-0563-7</t>
  </si>
  <si>
    <t>Exposure Calls to U. S. Poison Centers Involving Electronic Cigarettes and Conventional Cigarettes—September 2010–December 2014</t>
  </si>
  <si>
    <t>Chatham-Stephens K.</t>
  </si>
  <si>
    <t>Journal of Medical Toxicology</t>
  </si>
  <si>
    <t>SCOPUS_ID:84976393636</t>
  </si>
  <si>
    <t>10.1186/s12971-017-0141-z</t>
  </si>
  <si>
    <t>Characteristics and outcomes of e-cigarette exposure incidents reported to 10 European Poison Centers: A retrospective data analysis</t>
  </si>
  <si>
    <t>SCOPUS_ID:85027495378</t>
  </si>
  <si>
    <t>10.1136/tobaccocontrol-2015-052626</t>
  </si>
  <si>
    <t>Electronic nicotine delivery systems: Overheating, fires and explosions</t>
  </si>
  <si>
    <t>Rudy S.</t>
  </si>
  <si>
    <t>SCOPUS_ID:84961826937</t>
  </si>
  <si>
    <t>10.1016/j.ypmed.2017.09.023</t>
  </si>
  <si>
    <t>E-cigarette use and asthma in a multiethnic sample of adolescents</t>
  </si>
  <si>
    <t>Schweitzer R.</t>
  </si>
  <si>
    <t>SCOPUS_ID:85030466750</t>
  </si>
  <si>
    <t>10.1016/j.envres.2016.09.026</t>
  </si>
  <si>
    <t>E-cigarettes as a source of toxic and potentially carcinogenic metals</t>
  </si>
  <si>
    <t>Hess C.</t>
  </si>
  <si>
    <t>SCOPUS_ID:84993945014</t>
  </si>
  <si>
    <t>10.1016/j.yrtph.2016.10.003</t>
  </si>
  <si>
    <t>A randomised, parallel group study to evaluate the safety profile of an electronic vapour product over 12 weeks</t>
  </si>
  <si>
    <t>Cravo A.</t>
  </si>
  <si>
    <t>SCOPUS_ID:84992445134</t>
  </si>
  <si>
    <t>10.1152/ajplung.00170.2016</t>
  </si>
  <si>
    <t>E-cigarette use results in suppression of immune and inflammatory-response genes in nasal epithelial cells similar to cigarette smoke</t>
  </si>
  <si>
    <t>Martin E.</t>
  </si>
  <si>
    <t>SCOPUS_ID:84984633312</t>
  </si>
  <si>
    <t>10.1016/j.amepre.2013.10.007</t>
  </si>
  <si>
    <t>Beliefs and experimentation with electronic cigarettes: A prospective analysis among young adults</t>
  </si>
  <si>
    <t>SCOPUS_ID:84892510586</t>
  </si>
  <si>
    <t>10.1093/ntr/ntu124</t>
  </si>
  <si>
    <t>E-cigarette awareness, use, and harm perceptions in Italy: a national representative survey</t>
  </si>
  <si>
    <t>Gallus S.</t>
  </si>
  <si>
    <t>SCOPUS_ID:84965086466</t>
  </si>
  <si>
    <t>10.1001/jamainternmed.2014.187</t>
  </si>
  <si>
    <t>A longitudinal analysis of electronic cigarette use and smoking cessation</t>
  </si>
  <si>
    <t>SCOPUS_ID:84898016747</t>
  </si>
  <si>
    <t>10.1016/j.amepre.2010.12.006</t>
  </si>
  <si>
    <t>Electronic cigarettes as a smoking-cessation tool: Results from an online survey</t>
  </si>
  <si>
    <t>Siegel M.</t>
  </si>
  <si>
    <t>SCOPUS_ID:79952552453</t>
  </si>
  <si>
    <t>10.1111/add.12878</t>
  </si>
  <si>
    <t>Biochemically verified smoking cessation and vaping beliefs among vape store customers</t>
  </si>
  <si>
    <t>Tackett A.</t>
  </si>
  <si>
    <t>SCOPUS_ID:84927654819</t>
  </si>
  <si>
    <t>10.12691/ajmcr-3-4-1</t>
  </si>
  <si>
    <t>http://pubs.sciepub.com/ajmcr/3/4/1/</t>
  </si>
  <si>
    <t>Spontaneous electronic cigarette explosion: a case report</t>
  </si>
  <si>
    <t>Jablow, LM and Sexton, RJ</t>
  </si>
  <si>
    <t>10.5811/westjem.2016.1.29410</t>
  </si>
  <si>
    <t>Electronic vapor cigarette battery explosion causing Shotgun-like superficial wounds and contusion</t>
  </si>
  <si>
    <t>Shastry S.</t>
  </si>
  <si>
    <t>Western Journal of Emergency Medicine</t>
  </si>
  <si>
    <t>SCOPUS_ID:84962506146</t>
  </si>
  <si>
    <t>Evidence review of e-cigarettes and heated tobacco products 2018: A report commissioned by Public Health England</t>
  </si>
  <si>
    <t>McNeill, A., L.S. Brose, R. Calder, L. Bauld, and D. Robson</t>
  </si>
  <si>
    <t>10.2105/AJPH.90.3.407</t>
  </si>
  <si>
    <t>Tobacco marketing and adolescent smoking: More support for a causal inference</t>
  </si>
  <si>
    <t>SCOPUS_ID:0034008993</t>
  </si>
  <si>
    <t>www.iarc.fr/en/publications/pdfsonline/prev/handbook14/handbook14.pdf</t>
  </si>
  <si>
    <t xml:space="preserve">Effectiveness of tax and price policies for tobacco control. </t>
  </si>
  <si>
    <t>10.1136/tc.2009.032656</t>
  </si>
  <si>
    <t>Quit attempts in response to smoke-free legislation in England</t>
  </si>
  <si>
    <t>Hackshaw L.</t>
  </si>
  <si>
    <t>SCOPUS_ID:77954499540</t>
  </si>
  <si>
    <t>10.1136/tc.2008.028043</t>
  </si>
  <si>
    <t>Impact of graphic and text warnings on cigarette packs: Findings from four countries over five years</t>
  </si>
  <si>
    <t>Borland R.</t>
  </si>
  <si>
    <t>SCOPUS_ID:68249091263</t>
  </si>
  <si>
    <t>10.1111/j.1749-6632.2011.06202.x</t>
  </si>
  <si>
    <t>Socioeconomic status and smoking: A review</t>
  </si>
  <si>
    <t>SCOPUS_ID:84856574566</t>
  </si>
  <si>
    <t>10.1093/toxsci/kfq103</t>
  </si>
  <si>
    <t>Long-term consequences of fetal and neonatal nicotine exposure: A critical review</t>
  </si>
  <si>
    <t>Bruin J.</t>
  </si>
  <si>
    <t>SCOPUS_ID:77955063388</t>
  </si>
  <si>
    <t>10.1136/bmj.b1024</t>
  </si>
  <si>
    <t>Effectiveness and safety of nicotine replacement therapy assisted reduction to stop smoking: Systematic review and meta-analysis</t>
  </si>
  <si>
    <t>Moore D.</t>
  </si>
  <si>
    <t>SCOPUS_ID:67649215360</t>
  </si>
  <si>
    <t>10.1136/tc.2009.033498</t>
  </si>
  <si>
    <t>Electronic nicotine delivery devices: Ineffective nicotine delivery and craving suppression after acute administration</t>
  </si>
  <si>
    <t>Eissenberg T.</t>
  </si>
  <si>
    <t>SCOPUS_ID:77049125266</t>
  </si>
  <si>
    <t>10.1016/j.chroma.2013.03.035</t>
  </si>
  <si>
    <t>Determination of tobacco-specific nitrosamines in replacement liquids of electronic cigarettes by liquid chromatography-tandem mass spectrometry</t>
  </si>
  <si>
    <t>Kim H.</t>
  </si>
  <si>
    <t>SCOPUS_ID:84876784797</t>
  </si>
  <si>
    <t>10.1164/rccm.201407-1198PP</t>
  </si>
  <si>
    <t>https://www.ncbi.nlm.nih.gov/pubmed/25006874</t>
  </si>
  <si>
    <t>Electronic cigarettes: a position statement of the forum of international respiratory societies.</t>
  </si>
  <si>
    <t>Schraufnagel DE, Blasi F, Drummond MB et al</t>
  </si>
  <si>
    <t>10.1378/chest.11-2443</t>
  </si>
  <si>
    <t>Short-term pulmonary effects of using an electronic cigarette: Impact on respiratory flow resistance, impedance, and exhaled nitric oxide</t>
  </si>
  <si>
    <t>SCOPUS_ID:84862006677</t>
  </si>
  <si>
    <t>10.1016/j.taap.2014.04.004</t>
  </si>
  <si>
    <t>Short-term effects of electronic and tobacco cigarettes on exhaled nitric oxide</t>
  </si>
  <si>
    <t>Marini S.</t>
  </si>
  <si>
    <t>SCOPUS_ID:84899859806</t>
  </si>
  <si>
    <t>10.1016/j.tox.2011.05.015</t>
  </si>
  <si>
    <t>Non-clinical safety and pharmacokinetic evaluations of propylene glycol aerosol in Sprague-Dawley rats and Beagle dogs</t>
  </si>
  <si>
    <t>Werley M.</t>
  </si>
  <si>
    <t>Toxicology</t>
  </si>
  <si>
    <t>SCOPUS_ID:80053312371</t>
  </si>
  <si>
    <t>10.1371/journal.pone.0013423</t>
  </si>
  <si>
    <t>Common household chemicals and the allergy risks in pre-school age children</t>
  </si>
  <si>
    <t>Choi H.</t>
  </si>
  <si>
    <t>SCOPUS_ID:78149436156</t>
  </si>
  <si>
    <t>10.1002/jps.3030391014</t>
  </si>
  <si>
    <t>Toxicological studies on synthetic glycerin.</t>
  </si>
  <si>
    <t>ANDERSON R.</t>
  </si>
  <si>
    <t>Journal of the American Pharmaceutical Association. American Pharmaceutical Association</t>
  </si>
  <si>
    <t>SCOPUS_ID:76549204980</t>
  </si>
  <si>
    <t>10.3109/08958379209145307</t>
  </si>
  <si>
    <t>2-week and 13-week inhalation studies of aerosolized glycerol in rats</t>
  </si>
  <si>
    <t>Renne R.</t>
  </si>
  <si>
    <t>SCOPUS_ID:0005993999</t>
  </si>
  <si>
    <t>10.1136/tobaccocontrol-2013-051476</t>
  </si>
  <si>
    <t>Electronic cigarettes: Product characterization and design considerations</t>
  </si>
  <si>
    <t>Brown C.</t>
  </si>
  <si>
    <t>SCOPUS_ID:84899653963</t>
  </si>
  <si>
    <t>10.1136/tobaccocontrol-2013-051469</t>
  </si>
  <si>
    <t>Electronic cigarettes and nicotine clinical pharmacology</t>
  </si>
  <si>
    <t>Schroeder M.</t>
  </si>
  <si>
    <t>SCOPUS_ID:84899641535</t>
  </si>
  <si>
    <t>10.1056/NEJMp1313940</t>
  </si>
  <si>
    <t>The renormalization of smoking? E-cigarettes and the tobacco "endgame"</t>
  </si>
  <si>
    <t>Fairchild A.</t>
  </si>
  <si>
    <t>SCOPUS_ID:84892758497</t>
  </si>
  <si>
    <t>10.1136/tobaccocontrol-2014-051580</t>
  </si>
  <si>
    <t>Rapidly increasing promotional expenditures for E-Cigarettes</t>
  </si>
  <si>
    <t>Kornfield R.</t>
  </si>
  <si>
    <t>SCOPUS_ID:84923253644</t>
  </si>
  <si>
    <t>Marketing to America's youth: Evidence from corporate documents</t>
  </si>
  <si>
    <t>SCOPUS_ID:11244346735</t>
  </si>
  <si>
    <t>10.1001/jama.1991.03470220065028</t>
  </si>
  <si>
    <t>RJR Nabisco’s Cartoon Camel Promotes Camel Cigarettes to Children</t>
  </si>
  <si>
    <t>Difranza J.</t>
  </si>
  <si>
    <t>SCOPUS_ID:0026339885</t>
  </si>
  <si>
    <t>www.who.int/tobacco/framework/WHO_FCTC_english.pdf</t>
  </si>
  <si>
    <t>WHO Framework Convention on Tobacco Control (FCTC)</t>
  </si>
  <si>
    <t>Working Group on NCPs. Quality, safety and efficay of unlicensed NCPs</t>
  </si>
  <si>
    <t>Tobacco and Other Smoking Products Act</t>
  </si>
  <si>
    <t>10.1093/ntr/ntw128</t>
  </si>
  <si>
    <t>Real-time measurement of electronic cigarette aerosol size distribution and metals content analysis</t>
  </si>
  <si>
    <t>Mikheev V.</t>
  </si>
  <si>
    <t>SCOPUS_ID:84988880030</t>
  </si>
  <si>
    <t>10.1016/j.drugalcdep.2016.04.027</t>
  </si>
  <si>
    <t>E-cigarette use and subsequent cigarette and marijuana use among Hispanic young adults</t>
  </si>
  <si>
    <t>SCOPUS_ID:84969138612</t>
  </si>
  <si>
    <t>10.1016/j.chroma.2010.10.018</t>
  </si>
  <si>
    <t>Identification of amino-tadalafil and rimonabant in electronic cigarette products using high pressure liquid chromatography with diode array and tandem mass spectrometric detection</t>
  </si>
  <si>
    <t>Hadwiger M.</t>
  </si>
  <si>
    <t>SCOPUS_ID:78149357447</t>
  </si>
  <si>
    <t>10.1093/ntr/ntu080</t>
  </si>
  <si>
    <t>Nicotine concentrations in electronic cigarette refill and do-it-yourself fluids</t>
  </si>
  <si>
    <t>Davis B.</t>
  </si>
  <si>
    <t>SCOPUS_ID:84922459945</t>
  </si>
  <si>
    <t>10.1016/j.buildenv.2015.03.012</t>
  </si>
  <si>
    <t>Chemical emissions from e-cigarettes: Direct and indirect (passive) exposures</t>
  </si>
  <si>
    <t>Offermann F.</t>
  </si>
  <si>
    <t>Building and Environment</t>
  </si>
  <si>
    <t>SCOPUS_ID:84938553521</t>
  </si>
  <si>
    <t>10.1136/tobaccocontrol-2013-051479</t>
  </si>
  <si>
    <t>Electronic cigarettes: Incorporating human factors engineering into risk assessments</t>
  </si>
  <si>
    <t>Yang L.</t>
  </si>
  <si>
    <t>SCOPUS_ID:84899620149</t>
  </si>
  <si>
    <t>https://pediatrics.aappublications.org/content/136/5/998</t>
  </si>
  <si>
    <t>Public Policy to Protect Children from Tobacco, Nicotine and Tobacco Smoke: Policy Statement</t>
  </si>
  <si>
    <t>American Academy of Pediatrics</t>
  </si>
  <si>
    <t>10.1093/ntr/ntt013</t>
  </si>
  <si>
    <t>Awareness and ever-use of electronic cigarettes among U.S. adults, 2010-2011</t>
  </si>
  <si>
    <t>SCOPUS_ID:84882283690</t>
  </si>
  <si>
    <t>Sottera, Inc. v. Food and Drug Administration</t>
  </si>
  <si>
    <t xml:space="preserve">Tobacco use among middle and high school students—United States, 2013. </t>
  </si>
  <si>
    <t>Laverty, A and Millett, C (2014)</t>
  </si>
  <si>
    <t>O'Callaghan, FV et al. (2009)</t>
  </si>
  <si>
    <t xml:space="preserve">Kim AE, Lee YO, Shafer P, Nonnemaker J, Makarenko O. Adult smokers' receptivity to a television advert for electronic nicotine delivery systems. Tob Control 2013 Oct 3 Abstract available at http://www.ncbi.nlm.nih.gov/pubmed/24092599.
</t>
  </si>
  <si>
    <t>10.1136/tobaccocontrol-2017-054108</t>
  </si>
  <si>
    <t>10.1146/annurev-publhealth-040617-013849</t>
  </si>
  <si>
    <t>10.1186/s12916-015-0281-z</t>
  </si>
  <si>
    <t>Statistical report</t>
  </si>
  <si>
    <t xml:space="preserve">Reynolds Vapor Company bringing 'VUSE' Digital Vapor Cigarette to Colorado. </t>
  </si>
  <si>
    <t>R.J. Reynolds Vapor Company</t>
  </si>
  <si>
    <t>Statisitcs on NHS Stop Smoking Sevices: England, April 2016 to March 2017</t>
  </si>
  <si>
    <t>NHS Digital,</t>
  </si>
  <si>
    <t>Proposed regulation of e-cigarettes in South Australia</t>
  </si>
  <si>
    <t>South Australia Health</t>
  </si>
  <si>
    <t xml:space="preserve">Ecigs vs. Cigs. </t>
  </si>
  <si>
    <t>Stanford School of Medicine</t>
  </si>
  <si>
    <t>Health and Safety Executive. Guidance on E-cigarettes and the CLP Regulation www.gov.uk: UK Government/official report</t>
  </si>
  <si>
    <t>Guidance on E-cigarettes and the CLP Regulation</t>
  </si>
  <si>
    <t>Health and Safety Executive</t>
  </si>
  <si>
    <t>Booming e-cigarette market in need of greater oversight, studies say</t>
  </si>
  <si>
    <t xml:space="preserve">Brady D. </t>
  </si>
  <si>
    <t>E-cigarette warning: One in three parents 'risk poisoning their children with nicotine' because they fail to lock vaping liquid away</t>
  </si>
  <si>
    <t>Parry L</t>
  </si>
  <si>
    <t xml:space="preserve"> Picture warnings on tobacco products: press images</t>
  </si>
  <si>
    <t>Department of Health</t>
  </si>
  <si>
    <t>Euston station evacuated after 'e-cigarette explodes'</t>
  </si>
  <si>
    <t>Farand C.</t>
  </si>
  <si>
    <t>https://www.gov.uk/government/publications/use-of-e-cigarettes-in-public-places-and-workplaces/e-cigarettes-in-public-places-and-workplaces-a-5-point-guide-to-policy-making</t>
  </si>
  <si>
    <t>E-cigarettes in public places and workplaces: a 5-point guide to policy making</t>
  </si>
  <si>
    <t>Dataset: Adult smoking habits in Great Britain 2016</t>
  </si>
  <si>
    <t>Office for National Statistics</t>
  </si>
  <si>
    <t>Consultation on new advertising rules for electronic cigarettes</t>
  </si>
  <si>
    <t>Committees of Advertising Practice</t>
  </si>
  <si>
    <t>http://www.jti.com/media/news-releases/jti-macdonald-corp-reaches-an-agreement-regarding-illicit-trade-of-cigarettes-in-canada-2</t>
  </si>
  <si>
    <t>Innovative partnership for Ploom and Japan Tobacco International: JTI to take minority share in Ploom.</t>
  </si>
  <si>
    <t>Japan Tobacco International</t>
  </si>
  <si>
    <t xml:space="preserve">Football ground becomes the 'Cigg-E' stadium in controversial sponsorship deal. </t>
  </si>
  <si>
    <t>Hawkes S.</t>
  </si>
  <si>
    <t>Battle over electronic cigarettes dominates negotiations on tobacco legislation.</t>
  </si>
  <si>
    <t>Keating D.</t>
  </si>
  <si>
    <t>Buntingford racer gets sponsorship from e-cigarette company</t>
  </si>
  <si>
    <t>Hertfordshire Mercury</t>
  </si>
  <si>
    <t>Letter to Margaret Hamburg, US Food and Drug Administration</t>
  </si>
  <si>
    <t xml:space="preserve">Waxman H, DeGette D, Pallone F Jr. </t>
  </si>
  <si>
    <t>E-Lites announces partnership with MCE British Superbike Championship.</t>
  </si>
  <si>
    <t>Talking Retail</t>
  </si>
  <si>
    <t>Advertising effects of e-cigarettes on youth: why media psychologists should care.</t>
  </si>
  <si>
    <t>Wilson J.</t>
  </si>
  <si>
    <t>https://www.gov.uk/government/uploads/system/uploads/attachment_data/file/454517/Ecigarettes_a_firm_foundation_for_evidence_based_policy_and_practice.pdf</t>
  </si>
  <si>
    <t>E-cigarettes: a new foundation for evidence-based policy and practice</t>
  </si>
  <si>
    <t>Special Eurobarometer 458 - Attitudes of Europeans towards tobacco and electronic cigarettes</t>
  </si>
  <si>
    <t>European Commission</t>
  </si>
  <si>
    <t>E-Cigarette smoking indoors – a grey area in Manchester nightlife.</t>
  </si>
  <si>
    <t>Moyo L.</t>
  </si>
  <si>
    <t xml:space="preserve"> E-Lites secures product placement 'first' in Lily Allen's 'Hard Out Here' video</t>
  </si>
  <si>
    <t xml:space="preserve">Chapman, M </t>
  </si>
  <si>
    <t>E-cigarettes</t>
  </si>
  <si>
    <t>British Medical Association</t>
  </si>
  <si>
    <t>Imperial Tobacco unit sparks e-cig patent dispute in US suits</t>
  </si>
  <si>
    <t xml:space="preserve">Chellel K. </t>
  </si>
  <si>
    <t>Electronic Cigarettes</t>
  </si>
  <si>
    <t>Australian Capital Territory</t>
  </si>
  <si>
    <t xml:space="preserve">E-cigarettes are the future? Not so fast, says BAT’s boss. </t>
  </si>
  <si>
    <t>Evans P.</t>
  </si>
  <si>
    <t>Second-quarter results 2017</t>
  </si>
  <si>
    <t>Philip Morris International</t>
  </si>
  <si>
    <t>The Department of Health. Tobacco control key facts and figures: smoking prevalence rates [updated 18 October 2017]. Available from: http://www.health.gov.au/internet/publications/publishing.nsf/Content/tobacco-control-toc~smoking-rates;</t>
  </si>
  <si>
    <t>Tobacco control key facts and figures: smoking prevalence rates</t>
  </si>
  <si>
    <t>The Department of Health</t>
  </si>
  <si>
    <t xml:space="preserve">E-cigarettes </t>
  </si>
  <si>
    <t>National Drug Strategy Household Survey (NDSHS) 2016 key findings</t>
  </si>
  <si>
    <t>Australian Institute of Health and Welfare</t>
  </si>
  <si>
    <t>Survey</t>
  </si>
  <si>
    <t>YouGov/Action on Smoking and Health</t>
  </si>
  <si>
    <t>10.3390/ijerph10105146</t>
  </si>
  <si>
    <t>Comparison of the cytotoxic potential of cigarette smoke and electronic cigarette vapour extract on cultured myocardial cells</t>
  </si>
  <si>
    <t>SCOPUS_ID:84885915632</t>
  </si>
  <si>
    <t>Imperial Tobacco shares lifted by deal to sell its e-cigarettes in Boots</t>
  </si>
  <si>
    <t xml:space="preserve">Fletcher, N </t>
  </si>
  <si>
    <t>Parliament adopts new EU tobacco rules</t>
  </si>
  <si>
    <t>Health survey for England 2017</t>
  </si>
  <si>
    <t xml:space="preserve"> E-cigarettes and heated tobacco products: an evidence review, 2018 </t>
  </si>
  <si>
    <t>Public Health Engand</t>
  </si>
  <si>
    <t>Entire bedroom destroyed in fire after e-cigarette explodes</t>
  </si>
  <si>
    <t>Diebelius, G</t>
  </si>
  <si>
    <t>Statistics on Smoking, England-2016</t>
  </si>
  <si>
    <t>The BCAP code: The UK code of broadcast advertising</t>
  </si>
  <si>
    <t>Committee of Advertising Practice</t>
  </si>
  <si>
    <t xml:space="preserve">News report </t>
  </si>
  <si>
    <t>Second-hand Smoke Statistics</t>
  </si>
  <si>
    <t>CRUK</t>
  </si>
  <si>
    <t>orth Carolina lawmakers adopt tax on electronic cigarettes</t>
  </si>
  <si>
    <t>Maguire M</t>
  </si>
  <si>
    <t>http://www.health.gov.au/internet/main/publishing.nsf/Content/C5E90158113E0DC6CA257D120011725C/$File/FINAL%20REPORT%20Phase%20One%20Graphic%20Health%20Warnings.pdf.</t>
  </si>
  <si>
    <t>Market testing of potential health warnings and information messages for tobacco product packaging: Phase 1 side of pack messages qualitative formation research repor</t>
  </si>
  <si>
    <t>Parr, V. &amp; Gagg, K</t>
  </si>
  <si>
    <t>http://www.epicenternetwork.eu/wp-content/uploads/2015/09/EPICENTER-Briefing-E-cigarettes-and-Article-20-14th-September-2015.pdf</t>
  </si>
  <si>
    <t>E-cigarettes and Article 20 of the Tobacco Products Directive</t>
  </si>
  <si>
    <t>Snowdon C</t>
  </si>
  <si>
    <t>Policy think tank</t>
  </si>
  <si>
    <t>http://www.ons.gov.uk/ons/rel/ghs/opinions-and-lifestyle-survey/adult-smoking-habits-in-great-britain--2013/stb-opn-smoking-2013.html#tab-background-notes</t>
  </si>
  <si>
    <t>Adult Smoking Habits in Great Britain, 2013.</t>
  </si>
  <si>
    <t>Office of National Statistics</t>
  </si>
  <si>
    <t xml:space="preserve"> Glasgow 2014: E-Cigarettes banned from all venues</t>
  </si>
  <si>
    <t>Lindsay B</t>
  </si>
  <si>
    <t>http://www.reuters.com/article/2014/03/05/us-usa-ecigarettes-california-idUSBREA2324920140305.</t>
  </si>
  <si>
    <t>Los Angeles moves to ban e-cigarettes, joining NY, others.</t>
  </si>
  <si>
    <t>Whitcomb D, Gorman S</t>
  </si>
  <si>
    <t>Reduced-Risk Product Development</t>
  </si>
  <si>
    <t>Philip Morris International.</t>
  </si>
  <si>
    <t>American Heart Association issues e-cigarette recommendations</t>
  </si>
  <si>
    <t>American Heart Association</t>
  </si>
  <si>
    <t>Heat-not-burn platform portfolio 2015</t>
  </si>
  <si>
    <t>https://blogs.bmj.com/bmj/2014/03/20/simon-chapman-why-is-big-tobacco-investing-in-e-cigarettes/</t>
  </si>
  <si>
    <t>Why is big tobacco investing in electronic cigarettes?</t>
  </si>
  <si>
    <t>Chapman S</t>
  </si>
  <si>
    <t>Social media</t>
  </si>
  <si>
    <t>http://dispatchpolitics.dispatch.com/content/blogs/the-daily-briefing/2014/02/2-11-14-ecig-bill.html.</t>
  </si>
  <si>
    <t>E-cig bill moves despite anti-smoking concerns</t>
  </si>
  <si>
    <t>Siegel J</t>
  </si>
  <si>
    <t>http://www.theguardian.com/media/2013/jan/15/ecigarette-advertising-campaign-uk-ban-smoking.</t>
  </si>
  <si>
    <t>E-cigarette company to launch TV advertising campaign</t>
  </si>
  <si>
    <t>Sweney M</t>
  </si>
  <si>
    <t>https://www.gov.uk/government/uploads/system/uploads/attachment_data/file/456704/McNeill-Hajek_report_authors_note_on_evidence_for_95_estimate.pdf</t>
  </si>
  <si>
    <t>Underpinning evidence for the estimate that e-cigarette use is around 95% safer than smoking: authors’ note</t>
  </si>
  <si>
    <t>McNeill A, Brose L, Calder R, Hitchman S, Hajek P, McRobbie H</t>
  </si>
  <si>
    <t>https://digital.nhs.uk/data-and-information/publications/statistical/smoking-drinking-and-drug-use-among-young-people-in-england</t>
  </si>
  <si>
    <t>Smoking, Drinking and Drug Use among Young people in England. 2014</t>
  </si>
  <si>
    <t>HSCIC</t>
  </si>
  <si>
    <t>http://investor.altria.com/phoenix.zhtml?c=80855&amp;p=irol-newsArticle&amp;ID=1828778&amp;highlight=.</t>
  </si>
  <si>
    <t>Press Release: Altria Holds Investor Day; Revises 2013 Full-Year Reported EPS Guidance and Reaffirms 2013 Full-Year Adjusted EPS Guidance</t>
  </si>
  <si>
    <t>Altria</t>
  </si>
  <si>
    <t>https://www.cdc.gov/tobacco/data_statistics/fact_sheets/youth_data/tobacco_use/index.htm.</t>
  </si>
  <si>
    <t>Smoking and tobacco use: Youth and tobacco use 2017</t>
  </si>
  <si>
    <t>Public health outcomes framework 2016 to 2019</t>
  </si>
  <si>
    <t>http://www.marketingmagazine.co.uk/article/1213256/ad-watchdog-warns-e-cigarette-brands-unclear-ads.</t>
  </si>
  <si>
    <t>Ad watchdog warns e-cigarette brands over 'unclear' ads</t>
  </si>
  <si>
    <t>Bond B</t>
  </si>
  <si>
    <t>ast Facts and Fact Sheets: Youth and Tobacco Use 2017</t>
  </si>
  <si>
    <t>http://www.jti.com/media/news-releases/jti-acquires-ploom-intellectual-property-rights-ploom-inc/</t>
  </si>
  <si>
    <t>TI acquires “Ploom” Intellectual Property Rights from Ploom</t>
  </si>
  <si>
    <t>http://www.fda.gov/downloads/TobaccoProducts/GuidanceComplianceRegulatoryInformation/UCM192053.pdf</t>
  </si>
  <si>
    <t>Guidance for Industry: Listing of Ingredients in Tobacco Products.</t>
  </si>
  <si>
    <t>FDA</t>
  </si>
  <si>
    <t>http://www.fda.gov/downloads/TobaccoProducts/GuidanceComplianceRegulatoryInformation/UCM208916.pdf</t>
  </si>
  <si>
    <t>Guidance for Industry: Tobacco Health Document Submission.</t>
  </si>
  <si>
    <t>http://www.fda.gov/downloads/TobaccoProducts/GuidanceComplianceRegulatoryInformation/UCM239021.pdf</t>
  </si>
  <si>
    <t>Draft Guidance for Industry and FDA Staff: Section 905(j) Reports: Demonstrating Substantial Equivalence for Tobacco Products.</t>
  </si>
  <si>
    <t>http://www.myhealthycommunities.gov.au/our-reports/tobacco-smoking-rates/october-2013.</t>
  </si>
  <si>
    <t>Health Communities: Tobacco smoking rates across Australia, 2011-12</t>
  </si>
  <si>
    <t>National Health Performance Authority</t>
  </si>
  <si>
    <t>Nicotine replacement therapy and harm reduction</t>
  </si>
  <si>
    <t>Medicines and Healthcare products Regulatory Agency</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</si>
  <si>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t>
  </si>
  <si>
    <t xml:space="preserve">European Parliament and the Council </t>
  </si>
  <si>
    <t>Helps you quit</t>
  </si>
  <si>
    <t>https://www.canada.ca/en/health-canada/services/smoking-tobacco/vaping/smokers.html.</t>
  </si>
  <si>
    <t>Vaping and quitting smoking 2019</t>
  </si>
  <si>
    <t>smoking and mental illness.</t>
  </si>
  <si>
    <t>Sane Australia</t>
  </si>
  <si>
    <t>Alternative nicotine products: electronic cigarettes.</t>
  </si>
  <si>
    <t>National Conference of State Legislatures</t>
  </si>
  <si>
    <t>http://www.naag.org/fda-should-regulate-sales-and-advertising-of-e-cigarettes1.php.</t>
  </si>
  <si>
    <t>FDA should regulate sales and advertising of e-Cigarettes</t>
  </si>
  <si>
    <t>National Association of Attorneys General</t>
  </si>
  <si>
    <t>GSK’s nicotine patches and gum feel the heat from e-cigarettes</t>
  </si>
  <si>
    <t>Kelland K</t>
  </si>
  <si>
    <t>Country laws regulating e-cigarette: Policy scan. 2017</t>
  </si>
  <si>
    <t>http://globaltobaccocontrol.org/e-cigarette/country-laws-regulating-e-cigarettes.</t>
  </si>
  <si>
    <t xml:space="preserve">Country laws regulating e-cigarettes: A policy scan 2018 </t>
  </si>
  <si>
    <t>http://webarchive.nationalarchives.gov.uk/20090108152639/http://www.hmrc.gov.uk/budget2008/bn77.pdf</t>
  </si>
  <si>
    <t>VAT: reduced rate for smoking cessation products</t>
  </si>
  <si>
    <t>HM Revenue &amp; Customs</t>
  </si>
  <si>
    <t>https://www.nice.org.uk/guidance/ph45/resources/guidance-tobacco-harmreduction-approaches-to-smoking-pdf.</t>
  </si>
  <si>
    <t>Tobacco: harm-reduction approaches to smoking</t>
  </si>
  <si>
    <t>National Institute for Health Care and Excellence.</t>
  </si>
  <si>
    <t>UK Government/official report</t>
  </si>
  <si>
    <t>https://www.gov.uk/government/statistical-data-sets/fire-statistics-data-tables.</t>
  </si>
  <si>
    <t>ire Statistical report</t>
  </si>
  <si>
    <t>Update 1-Marlboro HeatSticks on sale in Milan this week</t>
  </si>
  <si>
    <t>Geller M.</t>
  </si>
  <si>
    <t>http://tobacco.stanford.edu/tobacco_main/images_ecigs.php?token2=fm_ecigs_st379.php&amp;token1=fm_ecigs_img16990.php&amp;theme_file=fm_ecigs_mt025.php&amp;theme_name=Freedom&amp;subtheme_name=SmokeAnywhere.</t>
  </si>
  <si>
    <t>Smoke Anywhere</t>
  </si>
  <si>
    <t>http://www.mirror.co.uk/news/uk-news/e-cigarette-battery-explodes-mans-9498937.</t>
  </si>
  <si>
    <t>E-cigarette battery explodes in man's pocket inches from baby's pram as shoppers sent scrambling for cover</t>
  </si>
  <si>
    <t>Hooper R, Walker M</t>
  </si>
  <si>
    <t>ttp://media.corporate-ir.net/media_files/IROL/14/146476/PM_AR_2014/index.html</t>
  </si>
  <si>
    <t xml:space="preserve">2014 Annual report: A successful investment year </t>
  </si>
  <si>
    <t>Philip Morris international Inc</t>
  </si>
  <si>
    <t>http://www.gazette.gc.ca/archives/p2/2000/2000-07-19/html/sor-dors272-eng.html,accessedSeptember22,2011.</t>
  </si>
  <si>
    <t>Tobacco Products Information Regulations</t>
  </si>
  <si>
    <t xml:space="preserve">Canada Gazette </t>
  </si>
  <si>
    <t>European Union Tobacco Products Directive</t>
  </si>
  <si>
    <t>https://www.cap.org.uk/Advertising-odes/~/media/Files/CAP/Codes%20BCAP%20pdf/The%20BCAP%20Code.ashx</t>
  </si>
  <si>
    <t>The CAP code: The UK code of non-broadcast advertising, sales promotion and direct marketing</t>
  </si>
  <si>
    <t>Have your say: Electronic Cigarette and Tobacco Control Laws 2017</t>
  </si>
  <si>
    <t>Department of Health and Human Services</t>
  </si>
  <si>
    <t>https://www.drugabuse.gov/related-topics/trends-statistics/monitoring-future.</t>
  </si>
  <si>
    <t>Monitoring the future survey</t>
  </si>
  <si>
    <t>US National Institute on Drug Abuse</t>
  </si>
  <si>
    <t>Electronic cigarettes or electronic nicotine delivery systems</t>
  </si>
  <si>
    <t>Position statement - Electronic cigarettes</t>
  </si>
  <si>
    <t>Cancer Council Australia</t>
  </si>
  <si>
    <t>http://wiki.cancer.org.au/policy/Position_statement_-_Electronic_cigarettes.</t>
  </si>
  <si>
    <t>Position Statement - Electronic cigarettes</t>
  </si>
  <si>
    <t>Cancer Council Australia &amp; Heart Foundation</t>
  </si>
  <si>
    <t>E-Cigarettes: An Evidence Update</t>
  </si>
  <si>
    <t>WHO tobacco treaty makes significant progress despite mounting pressure from tobacco industry</t>
  </si>
  <si>
    <t>Why Big Tobacco Loves the New FDA E-Cig Regulations</t>
  </si>
  <si>
    <t>Burrus T</t>
  </si>
  <si>
    <t>http://factfinder.census.gov/servlet/IBQTable?_bm=y&amp;-ds_name=EC0731SG3&amp;-NAICS2007=312229&amp;-ib_type=NAICS2007&amp;-geo_id=&amp;-_industry=312229&amp;-_lang=en&amp;-fds_name=EC0700A1</t>
  </si>
  <si>
    <t>2007 Economic Census. Sector 31: Manufacturing: Summary Series: General Summary: Industry Statistics for Subsectors and Industries by Employment Size</t>
  </si>
  <si>
    <t>U.S. Census Bureau</t>
  </si>
  <si>
    <t>Ending tobacco smoking in Britain: radical strategies for prevention and harm reduction in nicotine addiction</t>
  </si>
  <si>
    <t>Electronic cigarettes in England – latest trends.</t>
  </si>
  <si>
    <t>West, R</t>
  </si>
  <si>
    <t>http://www.census.gov/population/www/projections/projectionsagesex.html.</t>
  </si>
  <si>
    <t>Population Division, Interim State Population Projections</t>
  </si>
  <si>
    <t>http://www.japantimes.co.jp/news/2014/11/28/national/science-health/e-cigarettes-contain-10-times-carcinogens-regular-tobacco-japan-research/#.VOOJbiyMjdU.</t>
  </si>
  <si>
    <t>E-cigs pose much higher cancer risk than thought: Japanese study.</t>
  </si>
  <si>
    <t>The Japan Times</t>
  </si>
  <si>
    <t>arm Service Agency. FY 2013 TTPP Assessments: Class Allocations</t>
  </si>
  <si>
    <t>U.S. Department of Agriculture</t>
  </si>
  <si>
    <t>E-Cigarette Sales Rapidly Lose Steam</t>
  </si>
  <si>
    <t>Mickle T</t>
  </si>
  <si>
    <t>https://truthinitiative.org/news/re-thinking-nicotine-and-its-effects.</t>
  </si>
  <si>
    <t xml:space="preserve">Re-thinking nicotine and its effects </t>
  </si>
  <si>
    <t>Niaura R</t>
  </si>
  <si>
    <t>http://tobacco.stan-ford.edu/tobacco_main/images_ecigs.php?token2=fm_ecigs_st361.php&amp;token1=fm_ecigs_img16969.php&amp;theme_file=fm_ecigs_mt036.php&amp;theme_name=Healthier&amp;subtheme_name=Healthy&gt;</t>
  </si>
  <si>
    <t>Fifty-One premier electronic smoking device: healthy alternative, smoke anywhere</t>
  </si>
  <si>
    <t>Stanford Research into the Impact of Tobacco Advertising</t>
  </si>
  <si>
    <t>Committee of Advertising Practice and the Broadcast Committee of Advertising Practice. New rules for the marketing of e-cigarettes CAP and BCAP’s Joint Regulatory Statistical reports/Media-Centre/2014/_/media/Files/ CAP/Consultations/ecig%20consultation/Regulatory%20Statement.ashx [Accessed 25 February 2016].</t>
  </si>
  <si>
    <t>https://www.cap.org.uk/News-reports/Media-Centre/2014/_/media/Files/CAP/Consultations/ecig%20consultation/Regulatory%20Statement.ashx</t>
  </si>
  <si>
    <t>New rules for the marketing of e-cigarettes CAP and BCAP’s Joint Regulatory Statement</t>
  </si>
  <si>
    <t>Committee of Advertising Practice and the Broadcast Committee of Advertising Practice</t>
  </si>
  <si>
    <t>Cigarette Market History and Interpretation and and Consumer Research</t>
  </si>
  <si>
    <t>Tindall JE</t>
  </si>
  <si>
    <t>Results from the 2010 National Survey on Drug Use and Health: National Findings: Detailed Tables. Section 4: Incidence Tables – 4.1 to 4.16</t>
  </si>
  <si>
    <t>Substance Abuse and Mental Health Services Administration</t>
  </si>
  <si>
    <t>(http://www.businessinsider.com/citi-ecigarette-growth-slows-2014-5)</t>
  </si>
  <si>
    <t>Citi e-cigarettes: the e-cigarette boom is over</t>
  </si>
  <si>
    <t>Wile R</t>
  </si>
  <si>
    <t>E-cigarettes are taxable in Minnesota</t>
  </si>
  <si>
    <t>Minnesota Department of Revenue</t>
  </si>
  <si>
    <t>Revision of the Tobacco Products Directive</t>
  </si>
  <si>
    <t>EU Tobacco Directive</t>
  </si>
  <si>
    <t>Fact sheets</t>
  </si>
  <si>
    <t>Cigars: Health effects and trends. Smoking and Tobacco Control monograph</t>
  </si>
  <si>
    <t>D. Burns, K. Cummings, &amp; D. Hoffman</t>
  </si>
  <si>
    <t>Cigars: Health effects and trends. Smoking and Tobacco Control monograph No. 9</t>
  </si>
  <si>
    <t>https://www.gov.uk/government/uploads/system/uploads/attachment_data/file/440991/TPD_Consultation_Doc.pdf</t>
  </si>
  <si>
    <t>Consultation on implementation of the revised Tobacco Products Directive</t>
  </si>
  <si>
    <t>Therapeutic Goods Regulations. 1990 (Cth) reg 12(1) and Schedule 5, item 1(d).  Therapeutic Goods Administration. Personal Importation Scheme. Canberra: Australian Government/official report</t>
  </si>
  <si>
    <t>http://www.tga.gov.au/consumers/personal-importation-scheme.htm.</t>
  </si>
  <si>
    <t>1990 (Cth) reg 12(1) and Schedule 5, item 1(d)</t>
  </si>
  <si>
    <t>Therapeutic Goods Regulations</t>
  </si>
  <si>
    <t>http://www.medpagetoday.com/PublicHealthPolicy/FDAGeneral/4250</t>
  </si>
  <si>
    <t>FDA: No Suprises Planned for E-Cigarette Regs</t>
  </si>
  <si>
    <t>Phend C</t>
  </si>
  <si>
    <t>http://www.isdscotland.org/Health-Topics/Public-Health/SALSUS/.</t>
  </si>
  <si>
    <t>cottish School's Adolescent Lifestyle and Substance Use Survey (SALSUS). 2014</t>
  </si>
  <si>
    <t>Information Services Division Scotland</t>
  </si>
  <si>
    <t>http://www.mirror.co.uk/news/uk-news/e-cigarette-dangers-fire-chiefs-warning-2949094.</t>
  </si>
  <si>
    <t>Fire Warning After E-Cigarette Explodes While Being Charged</t>
  </si>
  <si>
    <t>Lavigueur, N</t>
  </si>
  <si>
    <t>https://www.asa.org.uk/type/non_broadcast/code_section/22.html.</t>
  </si>
  <si>
    <t>CAP Code 22: Electronic cigarettes</t>
  </si>
  <si>
    <t>Advertising Standards Authority</t>
  </si>
  <si>
    <t>ublic health at a glance: Tobacco</t>
  </si>
  <si>
    <t>World Bank</t>
  </si>
  <si>
    <t>The poisons standard: Commonwealth of Australia</t>
  </si>
  <si>
    <t>Therapeutic Goods Administration.</t>
  </si>
  <si>
    <t>http://www.sba.gov/content/table-small-business-size-standard</t>
  </si>
  <si>
    <t>Table of Size Standards</t>
  </si>
  <si>
    <t>U.S. Small Business Administration</t>
  </si>
  <si>
    <t>Availableathttp://www.bbc.co.uk/news/uk-scotland-south-scotland-31360682</t>
  </si>
  <si>
    <t>n/a</t>
  </si>
  <si>
    <t>BBC</t>
  </si>
  <si>
    <t>http://www.fda.gov/NewsEvents/PublicHealthFocus/ucm173146.htm.</t>
  </si>
  <si>
    <t>Summary of Results: Laboratory Analysis of Electronic Cigarettes Conducted By FDA</t>
  </si>
  <si>
    <t>New South Wales Department of Health. NSW Health Alert - Warning on e-liquids. Sydney: NSW Government/official report</t>
  </si>
  <si>
    <t>http://www.health.nsw.gov.au/campaigns/quitting_smoking/Pages/e-liquid.aspx.</t>
  </si>
  <si>
    <t>NSW Health Alert - Warning on e-liquids</t>
  </si>
  <si>
    <t>New South Wales Department of Health</t>
  </si>
  <si>
    <t>http://investors.lorillard.com/phoenix.zhtml?c=134955&amp;p=irol-newsArticle&amp;ID=1687024&amp;highlight=.</t>
  </si>
  <si>
    <t>Lorillard Inc. reports first quarter 2012 results and acquisition of blu ecigs</t>
  </si>
  <si>
    <t>Lorillard</t>
  </si>
  <si>
    <t>http://www.iom.edu/Reports/2007/Ending-the-Tobacco-Problem-A-Blueprint-for-the-Nation.aspx.</t>
  </si>
  <si>
    <t>“Ending the Tobacco Problem: A Blueprint for the Nation</t>
  </si>
  <si>
    <t>Institute of Medicine of the National Academies</t>
  </si>
  <si>
    <t>NHS Smokefree ‘Toxic cycle’ health harms campaign</t>
  </si>
  <si>
    <t>NHS</t>
  </si>
  <si>
    <t>http://reynoldsamerican.com/releases.cfm?ReleasesType=&amp;Year=.</t>
  </si>
  <si>
    <t>VUSE makes South by Southwest debut as official e-cigarette sponsor</t>
  </si>
  <si>
    <t>RJ Reynolds Vapor</t>
  </si>
  <si>
    <t>https://www.asa.org.uk/Rulings/Adjudications/2015/4/Mirage-Cigarettes-Ltd/SHP_ADJ_292291.aspx#.V4-DZrjhDIU</t>
  </si>
  <si>
    <t>Ruling on Mirage Cigarettes Ltd - Advertising Standards Authority</t>
  </si>
  <si>
    <t>http://ec.europa.eu/commfrontoffice/publicopinion/index.cfm;2017</t>
  </si>
  <si>
    <t>Public opinion: Eurobarometer</t>
  </si>
  <si>
    <t>http://www.publications.parliament.uk/pa/cm201314/cmhansrd/cm140228/text/140228w0003.htm#140228w0003.htm_spnew43.</t>
  </si>
  <si>
    <t>Written answers to questions 28 February 2014</t>
  </si>
  <si>
    <t>UK Parliament</t>
  </si>
  <si>
    <t>WHO Framework Convention on Tobacco Control.European Union: Revised EU Tobacco ProductsDirective approved by the European Parliament</t>
  </si>
  <si>
    <t>http://www.cigarcyclopedia.com/webapp/content/view/930/36</t>
  </si>
  <si>
    <t>Perelman's Pocket Cyclopedia of Cigars</t>
  </si>
  <si>
    <t>Perelman, RB</t>
  </si>
  <si>
    <t>Book</t>
  </si>
  <si>
    <t>moking in prisons</t>
  </si>
  <si>
    <t>Selous, A</t>
  </si>
  <si>
    <t>2009 Nonemployer Statistics. Retail Trade and Accommodation and Food Services</t>
  </si>
  <si>
    <t>Premium e-liquid</t>
  </si>
  <si>
    <t>ProVape</t>
  </si>
  <si>
    <t>E-cigarette company</t>
  </si>
  <si>
    <t>http://www.bbc.co.uk/news/uk-england-merseyside-28701515.</t>
  </si>
  <si>
    <t>Man Killed as E-Cigarette 'Explodes' Merseyside Fire Service</t>
  </si>
  <si>
    <t>BBC News</t>
  </si>
  <si>
    <t>Government of Canada (2013)</t>
  </si>
  <si>
    <t>http://healthycanadians.gc.ca/science-research-sciences-recherches/data-donnees/ctads-ectad/summary-sommaire-2013-eng.php.</t>
  </si>
  <si>
    <t>Canadian Tobacco, Alcohol and Drugs Survey (CTADS): Summary of results for 2013</t>
  </si>
  <si>
    <t>http://m.thegrocer.co.uk/companies/philip-morris-buys-e-cigarette-maker-nicocigs/359043.article</t>
  </si>
  <si>
    <t>Philip Morris buys e-cigarette maker Nicocigs</t>
  </si>
  <si>
    <t>Bamford, V</t>
  </si>
  <si>
    <t>007 Economic Census Methodology: Manufacturing (sector 31-33)</t>
  </si>
  <si>
    <t>United Nations</t>
  </si>
  <si>
    <t>Questions &amp; Answers: New rules for tobacco products</t>
  </si>
  <si>
    <t>http://monographs.iarc.fr/ENG/Classification/index.php.</t>
  </si>
  <si>
    <t>IARC monographs on the evaluation of carcinogenic risks to humans</t>
  </si>
  <si>
    <t>https://www.ncbi.nlm.nih.gov/pubmed/28531246/#comments.</t>
  </si>
  <si>
    <t xml:space="preserve"> PubMed commons: Commentary on “Heat-not-burn tobacco cigarettes: Smoke by any other name</t>
  </si>
  <si>
    <t>Peitsch M</t>
  </si>
  <si>
    <t>http://www.parliament.wa.gov.au/Parliament/commit.nsf/(Report+Lookup+by+Com+ID)/C2694C3D9AFD9CC84825814E0008DEF2/$file/20170626%20E-cigarettes%20report%20-%20FINAL%20(with%20final%20cover</t>
  </si>
  <si>
    <t>Clearing the air on e-cigarettes: Factors regarding regulation that require consideration</t>
  </si>
  <si>
    <t>Education and Health Standing Committee</t>
  </si>
  <si>
    <t>http://www.changelabsolutions.org/sites/default/files/Licensing&amp;Zoning_FINAL_20120703.pdf</t>
  </si>
  <si>
    <t>Licensing &amp; Zoning: Tools for Public Health</t>
  </si>
  <si>
    <t>ChangeLab Solutions</t>
  </si>
  <si>
    <t>http://www.bankofengland.co.uk/boeapps/iadb/Rates.asp.</t>
  </si>
  <si>
    <t>Statistical interactive database - daily spot exchange rates against Sterling</t>
  </si>
  <si>
    <t>Bank of England</t>
  </si>
  <si>
    <t>Local Tobacco Control Profiles</t>
  </si>
  <si>
    <t>http://www.dailyiowan.com/2014/02/06/Metro/36491.html.</t>
  </si>
  <si>
    <t>Legislators focus on e-cigarettes</t>
  </si>
  <si>
    <t>Ngo M</t>
  </si>
  <si>
    <t>http://www.council.nyc.gov/html/pr/121913stated.shtml.</t>
  </si>
  <si>
    <t>City votes to prohibit the use of electronic cigarettes in places where smoking is banned</t>
  </si>
  <si>
    <t>The New York City Council</t>
  </si>
  <si>
    <t>Position Statement</t>
  </si>
  <si>
    <t>Cancer Council</t>
  </si>
  <si>
    <t>http://www.dtic.mil/whs/directives/corres/pdf/133009p.pdf</t>
  </si>
  <si>
    <t>Armed Services ExchangePolicy</t>
  </si>
  <si>
    <t>U.S. Department of Defense</t>
  </si>
  <si>
    <t>http://publichealthlawcenter.org/sites/default/files/resources/tclc-fs-e-liquid-packaging-2014.pdf</t>
  </si>
  <si>
    <t>Electronic Cigarette Liquid Packaging and Sales Requirements</t>
  </si>
  <si>
    <t>Tobacco Control Legal Consortium</t>
  </si>
  <si>
    <t>http://factfinder.census.gov/servlet/IBQTable?_bm=y&amp;-ds_name=EC0744SSSZ4&amp;-NAICS2007=453991|454111|454113&amp;-ib_type=NAICS2007&amp;-geo_id=&amp;-_industry=454113&amp;-_lang=en&amp;-fds_name=EC0700A1</t>
  </si>
  <si>
    <t>Establishment and Firm Size: Summary Statistics by Sales Size of Firms for the United States: 2007</t>
  </si>
  <si>
    <t>http://www.cdc.gov/mmwr/preview/mmwrhtml/mm5913a2.htm.AccessedDecember11,2014</t>
  </si>
  <si>
    <t>State cigarette minimum price laws—United States</t>
  </si>
  <si>
    <t>Poole Parkstone Road Flats Evacuated After E-Cigarette Fire</t>
  </si>
  <si>
    <t xml:space="preserve"> Revision of the Tobacco Products Directive</t>
  </si>
  <si>
    <t>https://www.nsra-adnf.ca/cms/index.cfm?group_id=13</t>
  </si>
  <si>
    <t>The 'light' and 'mild' consumer fraud</t>
  </si>
  <si>
    <t>Non-smokers' Rights Association</t>
  </si>
  <si>
    <t>http://www.bbc.co.uk/news/uk-wales-politics-26031708.</t>
  </si>
  <si>
    <t>E-Cigarettes ban for under 18s to apply to Wales</t>
  </si>
  <si>
    <t>http://www.chestnet.org/News/Press-Releases/2014/07/Worlds-Leading-Lung-Societies-Release-Position-Statement-on-ECigarettes&gt;;accessed</t>
  </si>
  <si>
    <t>World’s leading lung societies release position statement on e-cigarettes</t>
  </si>
  <si>
    <t>American College of Chest Physicians</t>
  </si>
  <si>
    <t>http://www.thoracic.org/advocacy/press-releases/ATS_Policy_Position_eCigarettes.pdf</t>
  </si>
  <si>
    <t>ATS policy position: E-cigarettes</t>
  </si>
  <si>
    <t>American Thoracic Society</t>
  </si>
  <si>
    <t>http://www.tga.gov.au/industry/legislation-tgac.htm.</t>
  </si>
  <si>
    <t>Therapeutic Goods Advertising Code 2007</t>
  </si>
  <si>
    <t>Therapeutic Goods Administration</t>
  </si>
  <si>
    <t>[Availablefrom:https://www.cdc.gov/mmwr/volumes/65/wr/mm6542a7.htm</t>
  </si>
  <si>
    <t>QuickStats: Cigarette Smoking Status* Among Current Adult E-cigarette Users,† by Age Group</t>
  </si>
  <si>
    <t>http://articles.chicagotribune.com/1986-05-27/busi-ness/8602070938_1_smokeless-cigarette-tobacco-smoke-nicotine</t>
  </si>
  <si>
    <t>Company sniffs profits from a smokeless cigarette</t>
  </si>
  <si>
    <t>United Press International</t>
  </si>
  <si>
    <t>http://www.ersnet.org/ers-position-on-the-revision-of-the-tobacco-products-directive.html</t>
  </si>
  <si>
    <t>ERS position on the Revision of the Tobacco Products Directive</t>
  </si>
  <si>
    <t>European Respiratory Society</t>
  </si>
  <si>
    <t>http://www.bmj.com/content/349/bmj.g6882/rr/780389.</t>
  </si>
  <si>
    <t>McFiggans, G. and R. Harrison</t>
  </si>
  <si>
    <t>https://www.cen.eu/news/brief-news/Pages/NEWS-2015–002.aspx</t>
  </si>
  <si>
    <t>Electronic cigarettes and eliquids</t>
  </si>
  <si>
    <t>European Committee for Standardisation</t>
  </si>
  <si>
    <t xml:space="preserve">Canberra: Australian Bureau of Statistics and Australian Bureau of Statistics (2014) Australian Aboriginal and Torres Strait Islander health survey: updated results, 2012–13: table 10 smoker status by age, Indigenous status and sex </t>
  </si>
  <si>
    <t>Australian Bureau of Statistics</t>
  </si>
  <si>
    <t>https://aapcc.s3.amazonaws.com/files/library/E-cigNicotine_Web_Data_through_3.2015.pdf</t>
  </si>
  <si>
    <t>Electronic Cigarettes and Liquid Nicotine</t>
  </si>
  <si>
    <t>American Association of Poison Control Centers</t>
  </si>
  <si>
    <t>California Department of Public Health. Statistical report.pdf&gt;; accessed: April 28, 2015.</t>
  </si>
  <si>
    <t>http://www.cdph.ca.gov/programs/tobacco/Documents/Media/Statistical report.pdf</t>
  </si>
  <si>
    <t>State Health Officer’s Report on E-cigarettes: A Community Health Threat</t>
  </si>
  <si>
    <t>California Department of Public Health</t>
  </si>
  <si>
    <t>http://www.ash.org.uk/files/documents/ASH_891.pdf.</t>
  </si>
  <si>
    <t xml:space="preserve"> UK fact sheet. Use of electronic cigarettes in Great Britain</t>
  </si>
  <si>
    <t>http://www.reuters.com/article/idUS219183+10-Dec-2009+BW20091210</t>
  </si>
  <si>
    <t>NJOY to Discontinue Flavors, Takes Additional Steps to Prevent Underage Electronic Cigarette Use</t>
  </si>
  <si>
    <t>Business Wire</t>
  </si>
  <si>
    <t>se of electronic cigarettes (vapourisers) among adults in Great Britain. 2015</t>
  </si>
  <si>
    <t>http://www.theguardian.com/society/2014/apr/14/e-cigarette-poisoning-figures-soar-adults-children.</t>
  </si>
  <si>
    <t>-cigarette Poisoning Figures Soar as Vaping Habit Spreads Across UK</t>
  </si>
  <si>
    <t>Meikle, J</t>
  </si>
  <si>
    <r>
      <rPr/>
      <t xml:space="preserve">AIHW (2015). </t>
    </r>
    <r>
      <rPr>
        <color rgb="FF1155CC"/>
        <u/>
      </rPr>
      <t>http://www.aihw.gov.au/child-health/risk-factors/</t>
    </r>
  </si>
  <si>
    <t>http://www.nytimes.com/2014/03/05/business/e-cig-arettes-under-aliases-elude-the-authorities.html?_r=0&gt;</t>
  </si>
  <si>
    <t>E-cigarettes, by other names, lure young and worry experts</t>
  </si>
  <si>
    <t>Richtel M</t>
  </si>
  <si>
    <t>http://www.ftc.gov/os/1999/07/cigarreporttable3.htm</t>
  </si>
  <si>
    <t>Cigar Sales and Advertising and Promotional Expenditures for Calendar Years 1996 and 1997</t>
  </si>
  <si>
    <t>Federal Trade Commission</t>
  </si>
  <si>
    <t>https://www.nice.org.uk/guidance/ph45/chapter/3-Considerations</t>
  </si>
  <si>
    <t>Smoking: harm reduction</t>
  </si>
  <si>
    <t>https://www.accc.gov.au/media-release/accctakes-action-against-e-cigarette-suppliers-for-alleged-misleading-%E2%80%9Cno-toxic-chemicals%E2%80%9D-claims.</t>
  </si>
  <si>
    <t>ACCC Takes Action Against E-cigarette Suppliers for Alleged Misleading “No Toxic Chemicals” Claims”</t>
  </si>
  <si>
    <t>Australian Competition and Consumer Commission</t>
  </si>
  <si>
    <t>http://www.aemsa.org/wp-content/uploads/2014/02/AEMSA-Standards_Version-1-8.pdf</t>
  </si>
  <si>
    <t xml:space="preserve"> E-liquid Manufacturing Standards (Version 1.8)</t>
  </si>
  <si>
    <t>American E-liquid Manufacturing Standards Association</t>
  </si>
  <si>
    <t>&lt;http://www.theunion.org/what-we-do/publications/official/body/E-cigarette_statement_FULL.pdf</t>
  </si>
  <si>
    <t>Position statement on electronic cigarettes (ECs) or electronic nicotine delivery systems (ENDS)</t>
  </si>
  <si>
    <t>International Union Against Tuberculosis and Lung Cancer</t>
  </si>
  <si>
    <t>http://democrats.energycommerce.house.gov/index.php?q=page/e-cigarette-flashbacks#_=1396498603146&amp;count=horizontal&amp;id=twitter-widget-0&amp;lang=en&amp;original_referer=http%3A%2F%2Fwww.strikingly.com%2Fecigflashbacks&amp;size=m&amp;text=Saw%20an%20awesome%20one%20pager.%20Check%20it%20out%20%23strikingly&amp;url=http%3A%2F%2Fwww.strikingly.com%2Fecigflashbacks.</t>
  </si>
  <si>
    <t>E-Cigarettes Flashbacks. Washington DC: US House of Representatives</t>
  </si>
  <si>
    <t>Democrats Committee for Energy and Commerce</t>
  </si>
  <si>
    <t>Therapeutic Goods Administration. Electronic cigarettes. Canberra: Australian Government/official report</t>
  </si>
  <si>
    <t>Electronic cigarettes</t>
  </si>
  <si>
    <t>http://www.dailyrecord.co.uk/news/scottish-news/electronic-cigarettes-banned-majority-scotlands-3037859.</t>
  </si>
  <si>
    <t>Electronic cigarettes banned from the majority of Scotland's hospitals, schools and council buildings</t>
  </si>
  <si>
    <t>Aitken, M</t>
  </si>
  <si>
    <t>&lt;http://www.no-smoke.org/pdf/ecigarettes-4-pager.pdf</t>
  </si>
  <si>
    <t>Americans for Nonsmokers’ Rights</t>
  </si>
  <si>
    <t>https://nicotinepolicy.net/documents/briefings/WHOpapercritique.pdf</t>
  </si>
  <si>
    <t>WHO position on ENDS (e-cigarettes): a critique of the use of science and communication of risk.</t>
  </si>
  <si>
    <t>Bates C</t>
  </si>
  <si>
    <t>Conference proceedings</t>
  </si>
  <si>
    <t>http://www.gpo.gov/fdsys/pkg/FR-2008-12-19/pdf/E8-30180.pdf#page=2</t>
  </si>
  <si>
    <t>Appendix A to subpart A of subpart A of part 3020—mail classification schedule—continued, part 102–74—facility management, General Services Administration. What is the smoking policy for interior space in Federal facilities?</t>
  </si>
  <si>
    <t>Federal Register</t>
  </si>
  <si>
    <t>http://apps.who.int/gb/fctc/PDF/cop6/FCTC_COP6(9)-en.pdf</t>
  </si>
  <si>
    <t>Electronic nicotine delivery systems and electronic non-nicotine delivery systems</t>
  </si>
  <si>
    <t>http://apps.who.int/gb/fctc/PDF/cop5/FCTC_COP5(10)-en.pdf</t>
  </si>
  <si>
    <t>Control and prevention of smokeless tobacco products and electronic nicotine delivery systems, including electronic cigarettes</t>
  </si>
  <si>
    <t>http://www.femaflavor.org/sites/default/files/FEMAGRAS_Ecig_March_3_2015.pdf</t>
  </si>
  <si>
    <t>The Safety Assessment and Regulatory Authority to Use Flavors—Focus on E-Cigarettes</t>
  </si>
  <si>
    <t>Flavor and Extract Manufacturers Association of the United States</t>
  </si>
  <si>
    <t>http://monographs.iarc.fr/ENG/Classification/ClassificationsGroupOrder.pdf</t>
  </si>
  <si>
    <t>Agents classified by the IARC monographs, Volumes 1–112</t>
  </si>
  <si>
    <t>McNeill A, Brose LS, Calder R, Hitchman SC, Hajek P, McRobbie H</t>
  </si>
  <si>
    <t>http://uknowledge.uky.edu/cgi/viewcontent.cgi?article=1000&amp;context=nursing_reports</t>
  </si>
  <si>
    <t>Projected Smoking-Related Deaths Among U.S. Youth: A 2000 Update</t>
  </si>
  <si>
    <t>Hahn EJ, Rayens MK, Chaloupka FJ, Okoli CT, Yang J</t>
  </si>
  <si>
    <t>http://ec.europa.eu/public_opinion/archives/ebs/ebs_429_en.pdf</t>
  </si>
  <si>
    <t>Attitudes of Europeans towards tobacco. Special Eurobarometer 429</t>
  </si>
  <si>
    <t>TNS Opinion &amp; Social</t>
  </si>
  <si>
    <t>http://www.bbc.co.uk/news/education-25913518.</t>
  </si>
  <si>
    <t>Ban E-Cigarettes from school premises, heads say.</t>
  </si>
  <si>
    <t>Hannah R</t>
  </si>
  <si>
    <t>http://ballotpedia.org/North_Dakota_Smoking_Ban_Initiative,_Measure_4_(2012</t>
  </si>
  <si>
    <t>NorthDakotaSmokingBanInitiative,Measure4</t>
  </si>
  <si>
    <t>Ballotpedia</t>
  </si>
  <si>
    <t>http://www.ncbi.nlm.nih.gov/pubmed/22670013.</t>
  </si>
  <si>
    <t>Electronic cigarettes: no such thing as a free lunch...Or puff</t>
  </si>
  <si>
    <t>Avdalovic MV, Murin S</t>
  </si>
  <si>
    <t>10.1136/tc.2006.019349</t>
  </si>
  <si>
    <t>http://www.ncbi.nlm.nih.gov/pubmed/17652244.</t>
  </si>
  <si>
    <t>Implications of the federal court order banning the terms "light" and "mild": What difference could it make?</t>
  </si>
  <si>
    <t>Anderson S.</t>
  </si>
  <si>
    <t>SCOPUS_ID:34547644849</t>
  </si>
  <si>
    <t>http://www.ncbi.nlm.nih.gov/pubmed/24603982.</t>
  </si>
  <si>
    <t>obacco Control Policy and Electronic Cigarettes</t>
  </si>
  <si>
    <t>Chaloupka FJ.</t>
  </si>
  <si>
    <t>http://www.ncbi.nlm.nih.gov/pubmed/10841864.</t>
  </si>
  <si>
    <t>Recreational nicotine: uncertain benefits and several major risks</t>
  </si>
  <si>
    <t>Scollo M</t>
  </si>
  <si>
    <t>10.1016/j.jadohealth.2012.11.007</t>
  </si>
  <si>
    <t>Electronic cigarettes: A new nicotine gateway?</t>
  </si>
  <si>
    <t>SCOPUS_ID:84872516563</t>
  </si>
  <si>
    <t>10.1136/bmj.f5780</t>
  </si>
  <si>
    <t>http://www.ncbi.nlm.nih.gov/pubmed/24070876.</t>
  </si>
  <si>
    <t>E-cigarettes and the marketing push that surprised everyone</t>
  </si>
  <si>
    <t>SCOPUS_ID:84885738337</t>
  </si>
  <si>
    <t>10.1177/0897190012451909</t>
  </si>
  <si>
    <t>http://www.ncbi.nlm.nih.gov/pubmed/2279783</t>
  </si>
  <si>
    <t>Electronic cigarettes: Do they have a role in smoking cessation?</t>
  </si>
  <si>
    <t>Odum L.</t>
  </si>
  <si>
    <t>Journal of Pharmacy Practice</t>
  </si>
  <si>
    <t>SCOPUS_ID:84870931793</t>
  </si>
  <si>
    <t>10.1016/S1470-2045(14)70038-5</t>
  </si>
  <si>
    <t>Harm reduction and e-cigarettes: Not evidence-based</t>
  </si>
  <si>
    <t>Taleb Z.</t>
  </si>
  <si>
    <t>The Lancet Oncology</t>
  </si>
  <si>
    <t>SCOPUS_ID:84894721383</t>
  </si>
  <si>
    <t>Time for e-cigarette regulation</t>
  </si>
  <si>
    <t>obb NK, Abrams DB. E-cigarette or drug-delivery device? Regulating novel nicotine products. N Engl J Med 2011 Jul 21;365(3):193-5 Abstract available at http://www.ncbi.nlm.nih.gov/pubmed/21774706.</t>
  </si>
  <si>
    <t>10.1056/NEJMp1105249</t>
  </si>
  <si>
    <t>http://www.ncbi.nlm.nih.gov/pubmed/21774706.</t>
  </si>
  <si>
    <t>E-cigarette or drug-delivery device? Regulating novel nicotine products</t>
  </si>
  <si>
    <t>SCOPUS_ID:79960612944</t>
  </si>
  <si>
    <t>10.1136/bmj.e6417</t>
  </si>
  <si>
    <t>http://www.ncbi.nlm.nih.gov/pubmed/23014904.</t>
  </si>
  <si>
    <t>Electronic cigarettes: Medical device or consumer product?</t>
  </si>
  <si>
    <t>Gornall J.</t>
  </si>
  <si>
    <t>SCOPUS_ID:84866935327</t>
  </si>
  <si>
    <t>http://www.bbc.co.uk/news/uk-wales-26008454.</t>
  </si>
  <si>
    <t>E-Cigarettes 're-normalising' smoking</t>
  </si>
  <si>
    <t>https://www.on.lung.ca/document.doc?id=1583.</t>
  </si>
  <si>
    <t>News and Announcements</t>
  </si>
  <si>
    <t>Canadian Lung Association</t>
  </si>
  <si>
    <t>&lt;http://legacy.library.ucsf.edu/tid/ywm92d00&gt;</t>
  </si>
  <si>
    <t>A Report on Cigarette Advertising and Output: Staff Report of the Bureau of Economics.</t>
  </si>
  <si>
    <t>&lt;https://www.boxer.senate.gov/press/release/boxer-blumenthal-durbin-harkin-brown-and-markey-urge-the-federal-trade-commission-to-investigate-e-cigarette-marketing-practices/&gt;</t>
  </si>
  <si>
    <t xml:space="preserve">Brown and Markey urge the Federal Trade Commission to investigate e-cigarette marketing practices: senators ask agency to protect public from deceptive health claims in advertising and marketing tactics targeting kids, </t>
  </si>
  <si>
    <t>Boxer B, Blumenthal R, Durbin D, Harkin T, Brown S, Markey EJ. Boxer, Blumenthal, Durbin, Harkin,</t>
  </si>
  <si>
    <t>http://center4tobaccopolicy.org/wp-content/uploads/2015/04/Local-Policies-on-Use-of-E-Cigs-April-20151.pdf</t>
  </si>
  <si>
    <t>Local Policies on the Use of Electronic Cigarettes</t>
  </si>
  <si>
    <t>The Center for Tobacco Policy and Organizing</t>
  </si>
  <si>
    <t>http://www.cityofchicago.org/city/en/depts/cdph/provdrs/boh/news/2014/jan/city-council-approves-ordinance-to-regulate-e-cigarettes-as-toba.html.</t>
  </si>
  <si>
    <t>ity Council approves ordinance to regulate e-cigarettes as tobacco products</t>
  </si>
  <si>
    <t>City of Chicago</t>
  </si>
  <si>
    <t>http://www.usatoday.com/story/news/nation-now/2015/01/13/electronic-cigarette-gym-explosion-nevada/21699097/</t>
  </si>
  <si>
    <t>Electronic cigarette blamed for Sparks High gym explosion</t>
  </si>
  <si>
    <t>Corona M, Marcus E</t>
  </si>
  <si>
    <t>http://vapenewsmagazine.com/november-2014/how-many-vape-shops-are-there-in-the-u-s-a</t>
  </si>
  <si>
    <t>How many vape shops are there in the USA?</t>
  </si>
  <si>
    <t>Bour N</t>
  </si>
  <si>
    <t>Protecting federal employees and the public from exposure to tobacco smoke in the federal workplace</t>
  </si>
  <si>
    <t>Executive Office of the President</t>
  </si>
  <si>
    <t>FTC Announces Settlements Requiring Disclosure of Cigar Health Risks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</si>
  <si>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</si>
  <si>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http://online.wsj.com/articles/lorillard-profit-down-as-e-cigarette-sales-drop-1406720447</t>
  </si>
  <si>
    <t>Lorillard profit down as e-cigarette sales drop: electronic cigarette sales tumble 35%, offsetting slight increase in traditional cigarettes.</t>
  </si>
  <si>
    <t>Prior A</t>
  </si>
  <si>
    <t>http://www.bloomberg.com/research/stocks/private/snapshot.asp?privcapId=52089038</t>
  </si>
  <si>
    <t>Company overview of Sottera, Inc</t>
  </si>
  <si>
    <t>Bloomberg Business</t>
  </si>
  <si>
    <t>http://www.pewinternet.org/files/2015/04/PI_TeensandTech_Update2015_0409151.pdf</t>
  </si>
  <si>
    <t>Teen, social media and technology overview 2015</t>
  </si>
  <si>
    <t>Lenhart A</t>
  </si>
  <si>
    <t>http://www.thecommunityguide.org/tobacco/RRcommunityinterventions.html&gt;</t>
  </si>
  <si>
    <t>Community mobilization with additional interventions to restrict minors’ access to tobacco products,</t>
  </si>
  <si>
    <t>Community Preventive Services Task Force</t>
  </si>
  <si>
    <t>http://www.thecommunityguide.org/tobacco/increasingunitprice.html</t>
  </si>
  <si>
    <t>Reducing tobacco use and secondhand smoke exposure: interven- tions to increase the unit price for tobacco products,</t>
  </si>
  <si>
    <t>Federal Leadership on Global Tobacco Control and Prevention</t>
  </si>
  <si>
    <t>http://www.changelabsolutions.org/sites/default/files/Vapor_Lounges_FINAL_20140926_1.pd</t>
  </si>
  <si>
    <t>Local Strategies to Regulate Vape Shops &amp; Lounges Law &amp; Policy Innovation for the Common Good</t>
  </si>
  <si>
    <t>Request for information on adopting smoke-free policies in PHAs and multifamily housing: a notice by the Housing and Urban Development Department on 10/04/2012</t>
  </si>
  <si>
    <t>US Department of Housing and Urban Development</t>
  </si>
  <si>
    <t xml:space="preserve"> Instituting smoke-free public housing: a proposed rule by the Housing and Urban Development Department on 11/17/2015</t>
  </si>
  <si>
    <t>Electronic atomization ciga- rette,</t>
  </si>
  <si>
    <t>US Patent No. 8,490,628 B2</t>
  </si>
  <si>
    <t>http://publichealthlawcenter.org/sites/default/files/resources/tclc-fs-ecig-taxation-2015.pdf</t>
  </si>
  <si>
    <t>E-Cigarette Taxation: Frequently Asked Questions</t>
  </si>
  <si>
    <t>http://www.nps.gov/aboutus/news/release.htm?id=1743</t>
  </si>
  <si>
    <t>Use of electronic cigarettes to be subject to same rules as smoking tobacco in national parks</t>
  </si>
  <si>
    <t>National Park Service</t>
  </si>
  <si>
    <t>http://www.fda.gov/downloads/AboutFDA/CentersOffices/OfficeofMedicalProductsandTobacco/AbouttheCenterforTobaccoProducts/UCM361437.pdf</t>
  </si>
  <si>
    <t>E-cigarette adverse events</t>
  </si>
  <si>
    <t>U.S. Food and Drug Administration</t>
  </si>
  <si>
    <t>http://www.changelabsolutions.org/faq-moratorium-ordinance</t>
  </si>
  <si>
    <t xml:space="preserve"> What is a “moratorium ordinance,” and how can it affect tobacco sales in your commu- nity?</t>
  </si>
  <si>
    <t>Smoking cessation in secondary care: acute, maternity and mental health services. [PH48].</t>
  </si>
  <si>
    <t>National Institute for Health Care and Excellence</t>
  </si>
  <si>
    <t>http://www.bbc.co.uk/news/uk-30596976.</t>
  </si>
  <si>
    <t>E-cigarettes being sold in prison shops in smoking ban pilot</t>
  </si>
  <si>
    <t>http://www.bbc.co.uk/news/uk-30064154.</t>
  </si>
  <si>
    <t>Call for E-Cigarette Safety Warnings.</t>
  </si>
  <si>
    <t>https://www.gov.uk/government/topics/regulation-reform</t>
  </si>
  <si>
    <t xml:space="preserve"> Regulation reform</t>
  </si>
  <si>
    <t>UK government</t>
  </si>
  <si>
    <t>http://fox5sandiego.com/2015/02/09/e-cigarette-explodes-in-mans-face/&gt;;accessed:</t>
  </si>
  <si>
    <t>E-cigarette explodes in man’s face</t>
  </si>
  <si>
    <t>Fox 5</t>
  </si>
  <si>
    <t>http://www.wsj.com/articles/SB1000142405270230472330457736572385149715</t>
  </si>
  <si>
    <t>Got a light—er charger?</t>
  </si>
  <si>
    <t>Esterl M</t>
  </si>
  <si>
    <t>https://www.drugabuse.gov/about-nida/advisory-boards-groups/national-advisory-council-drug-abuse-nacda/council-statements/points-to-con-sider-regarding-tobacco-industry-funding-nid</t>
  </si>
  <si>
    <t>Points to consider regarding tobacco industry funding of NIDA applicants</t>
  </si>
  <si>
    <t>National Institute on Drug Abuse</t>
  </si>
  <si>
    <t>http://tobacco.ucsf.edu/shiffman-et-al-paper-nicotine-tobacco-research-not-reliable-estimate-effects-ecig-flavors</t>
  </si>
  <si>
    <t>Research is not a reliable estimate of effects of ecig flavors,</t>
  </si>
  <si>
    <t>Glantz S. Shiffman et al</t>
  </si>
  <si>
    <t>Comment</t>
  </si>
  <si>
    <t>NHS Stop Smoking Services Collection</t>
  </si>
  <si>
    <t>Health and Social Care Infromation Centre</t>
  </si>
  <si>
    <t>http://ec.europa.eu/public_opinion/archives/eb_special_439_420_en.htm#429</t>
  </si>
  <si>
    <t xml:space="preserve"> Attitudes of Europeans towards tobacco and electronic cigarettes</t>
  </si>
  <si>
    <t>https://docs.google.com/viewer?url=patentimages.storage.googleapis.com/pdfs/US8393331.pdf</t>
  </si>
  <si>
    <t>U.S. Patent 8393331 B2 Electronic Atomization Cigarette</t>
  </si>
  <si>
    <t>Hon L</t>
  </si>
  <si>
    <t>http://www.monitoringthefuture.org/pressreleases/15ecigpr_complete.pdf</t>
  </si>
  <si>
    <t xml:space="preserve">Most youth use e-cigarettes for novelty, flavors—not to quit smoking </t>
  </si>
  <si>
    <t>University of Michigan.</t>
  </si>
  <si>
    <t>http://www.npr.org/sections/health-shots/2014/04/18/302992602/pot-smoke-and-mirrors-vaporizer-pens-hide-marijuana-use</t>
  </si>
  <si>
    <t>Pot smoke and mirrors: vaporizer pens hide mari- juana use</t>
  </si>
  <si>
    <t>Bryan M</t>
  </si>
  <si>
    <t>Bureau of Labor Statistics. Consumer Price Index Detailed Report, (complete text and tables)</t>
  </si>
  <si>
    <t>U.S. Department of Labor,</t>
  </si>
  <si>
    <t xml:space="preserve"> Bureau of Labor Statistics. Consumer Price Index Detailed Report, (complete text and tables)</t>
  </si>
  <si>
    <t>US Department of Labor</t>
  </si>
  <si>
    <t>Modification of Cochrane tool to assess risk of bias in randomized trials</t>
  </si>
  <si>
    <t>Guyatt GH, Busse JW</t>
  </si>
  <si>
    <t>http://distillercer.com/resources/.</t>
  </si>
  <si>
    <t xml:space="preserve">Modification of Ottawa-Newcastle to assess risk of bias in nonrandomized trials </t>
  </si>
  <si>
    <t>http://www.health.govt.nz/our-work/preventative-health-wellness/tobacco-control/electronic-nicotine-delivery-systems-ends-including-e-cigarettes.</t>
  </si>
  <si>
    <t>Electronic Nicotine Delivery Systems (ENDs), including E-cigarette</t>
  </si>
  <si>
    <t>Ministry of Health</t>
  </si>
  <si>
    <t>http://www.wsj.com/articles/e-cig-arettes-maker-models-supply-chain-on-electronics-industry-1434119233</t>
  </si>
  <si>
    <t xml:space="preserve">E-cigarettes maker models supply chain on electronics industry: VMR Products says the Apple Inc. manufacturing strategy will help the company watch its control quality more closely. </t>
  </si>
  <si>
    <t>Whelan R</t>
  </si>
  <si>
    <t>http://nation.time.com/2013/10/11/smokers-are-using-e-cigarettes-to-get-high/</t>
  </si>
  <si>
    <t>Smokers are using e-cigarettes to get high</t>
  </si>
  <si>
    <t>Gray E</t>
  </si>
  <si>
    <t>https://firstfocus.org/wp-content/uploads/2015/10/The-New-Joe-Camel-in-Your-Pantry.pdf</t>
  </si>
  <si>
    <t>The new Joe Camel in your pantry: marketing liquid nicotine to children with candy and cereal brands</t>
  </si>
  <si>
    <t>Daniels M.</t>
  </si>
  <si>
    <t>http://oag.ca.gov/sites/all/files/agweb/pdfs/tobacco/sottera_stip_consent_judgment.pdf?</t>
  </si>
  <si>
    <t>Stipulated consent judgment</t>
  </si>
  <si>
    <t>State of California v. Sottera, Inc</t>
  </si>
  <si>
    <t>http://www.prevent.org/data/files/actiontoquit/e-cigarette%20position%20statement%20may%202014.pdf</t>
  </si>
  <si>
    <t>Position Statement on E-Cigarettes</t>
  </si>
  <si>
    <t>Partnership for Prevention</t>
  </si>
  <si>
    <t>http://www.ncsct.co.uk/usr/pub/e-cigarette_briefing.pdf.</t>
  </si>
  <si>
    <t xml:space="preserve"> NCSCT: Electronic Cigarettes</t>
  </si>
  <si>
    <t>McRobbie, H</t>
  </si>
  <si>
    <t>Availablefrom:http://www.stopsmokingleic.co.uk/.</t>
  </si>
  <si>
    <t>Stop Smoking Service 2015</t>
  </si>
  <si>
    <t>Leicester Stop Smoking Service.</t>
  </si>
  <si>
    <t>Smoking Toolkit Study</t>
  </si>
  <si>
    <t xml:space="preserve"> Smoking in England 2017</t>
  </si>
  <si>
    <t>Cutting down: the reality of budget cuts to local tobacco control. A survey of tobacco control leads in local authorities in England 2016</t>
  </si>
  <si>
    <t>Cancer Research UK and Action on Smoking and Health</t>
  </si>
  <si>
    <t>HM Government/official report</t>
  </si>
  <si>
    <t>http://webarchive.nationalarchives.gov.uk/20130107105354/http://www.dh.gov.uk/prod_consum_dh/groups/dh_digitalassets/documents/digitalasset/dh_081007.pdf</t>
  </si>
  <si>
    <t>Cancer strategy</t>
  </si>
  <si>
    <t>http://www.durbin.senate.gov/imo/media/doc/Report%20-%20E-Cigarettes%20with%20Cover.pdf</t>
  </si>
  <si>
    <t>Gateway to addiction? A survey of popular elec- tronic cigarette manufacturers and targeted marketing to youth,</t>
  </si>
  <si>
    <t xml:space="preserve">Durbin R, Waxman H, Harkin T, Rockefeller JD, Blumenthal R, Markey EJ, Brown S, Reed J, Boxer B, J. M, et al. </t>
  </si>
  <si>
    <t>http://www.businesswire.com/news/home/20150506005550/en/Philip-Morris-International-PMI-Holds-2015-Annual</t>
  </si>
  <si>
    <t>PMI Annual Meeting of Shareholders</t>
  </si>
  <si>
    <t>Calantzopoulos A</t>
  </si>
  <si>
    <t>Laird-Metke EP.     Regulating      Tobacco     Marketing: “Commercial Speech” Guidelines for Statistical report</t>
  </si>
  <si>
    <t>http://publichealthlawcenter.org/sites/default/files/resources/tclc-guidelines-speech-2010.pdf</t>
  </si>
  <si>
    <t>Regulating Tobacco Marketing: “Commercial Speech” Guidelines for Statistical report</t>
  </si>
  <si>
    <t>Laird-Metke EP</t>
  </si>
  <si>
    <t>http://no-smoke.org/pdf/ecigslaws.pdf</t>
  </si>
  <si>
    <t>States and Municipalities with Laws Regulating Use of Electronic Cigarettes,</t>
  </si>
  <si>
    <t>Americans for Nonsmokers’ Rights Foundation</t>
  </si>
  <si>
    <t>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t>
  </si>
  <si>
    <t>https://cdn.shopify.com/s/files/1/0924/4392/files/going-smoke-free.pdf?2801907981964551469</t>
  </si>
  <si>
    <t>Going smoke-free: the medical case for clean air in the home, at work and in public places. A report on passive smoking by the Tobacco Advisory Group of the Royal College of Physicians.</t>
  </si>
  <si>
    <t>Royal College of Physicians</t>
  </si>
  <si>
    <t>https://lakemedelsverket.se/LMF/Lakemedelsinformation/?nplid=20111025000020</t>
  </si>
  <si>
    <t>onnic mint oromucosal powder in pouch ENG PAR.</t>
  </si>
  <si>
    <t>Medical Products Agency</t>
  </si>
  <si>
    <t>http://investors.pmi.com/phoenix.zhtml?c=146476&amp;p=irol-presentations#</t>
  </si>
  <si>
    <t>Speech to Philip Morris International Inc. (PMI) 2015 Annual Meeting of Shareholders</t>
  </si>
  <si>
    <t>Camilleri L.</t>
  </si>
  <si>
    <t>http://www.rti.org/newsroom/news.cfm?obj=C6EFA34B-0757-4185-CE29DB92E8231C67.</t>
  </si>
  <si>
    <t>Electronic cigarettes may cause, worsen respiratory diseases, among youth, study finds.</t>
  </si>
  <si>
    <t>Research Triangle Institute</t>
  </si>
  <si>
    <t>http://www.dailymail.co.uk/news/article-2991815/Man-sues-e-cigarette-store-1million-batteries-explode-cargo-shorts-send-sparks-flying-crotch-kickball-game.html</t>
  </si>
  <si>
    <t>Man sues e-cigarette store for $1 million after batteries explode in his cargo shorts and give him second degree burns on his crotch.</t>
  </si>
  <si>
    <t>Brennan C</t>
  </si>
  <si>
    <t>http://www.healthystoreshealthy-community.com/</t>
  </si>
  <si>
    <t>California Tobacco Control Program. Healthy Stores for a Healthy Community</t>
  </si>
  <si>
    <t>http://www.astho.org/Policy-and-Position-Statements/Position-Statement-on-Tobacco-Use-Prevention-and-Control</t>
  </si>
  <si>
    <t>Tobacco Use Prevention and Control Position Statement, Septembe</t>
  </si>
  <si>
    <t xml:space="preserve">Association of State and Territorial Health Officials </t>
  </si>
  <si>
    <t>Statistics of U.S. Businesses (SUSB), Latest SUSB Annual Data</t>
  </si>
  <si>
    <t>Feeling blu? E-cig company spun off in major tobacco deal</t>
  </si>
  <si>
    <t>CNBC News</t>
  </si>
  <si>
    <t>Reduction and reduced risk products</t>
  </si>
  <si>
    <t xml:space="preserve">The Lancet </t>
  </si>
  <si>
    <t>http://www.tobaccofreekids.org/research/factsheets/pdf/0361.pdf</t>
  </si>
  <si>
    <t xml:space="preserve"> The PACT Act. Preventing Illegal Internet Sales of Cigarettes &amp; Smokeless Tobacco</t>
  </si>
  <si>
    <t>Campaign for Tobacco Free Kids</t>
  </si>
  <si>
    <t>http://www.hayward-ca.gov/CITY-GOVERNMENT/CITY-COUNCIL-MEETINGS/2014/CCA14PDF/cca062414full.pdf</t>
  </si>
  <si>
    <t>City of Hayward council agenda</t>
  </si>
  <si>
    <t>City of Hayward</t>
  </si>
  <si>
    <t>http://www.revenue.state.mn.us/businesses/tobacco/Documents/ecigarette_flyer.pdf</t>
  </si>
  <si>
    <t>E-Cigarettes Are Taxable in Minnesota</t>
  </si>
  <si>
    <t>Minnesota Revenue</t>
  </si>
  <si>
    <t>http://www.cdc.gov/statesystem/&gt;</t>
  </si>
  <si>
    <t>Behavioral Risk Factor Surveillance System</t>
  </si>
  <si>
    <t>ecigarettes</t>
  </si>
  <si>
    <t>http://www.ploom.com/modeltwo</t>
  </si>
  <si>
    <t>The Ploom</t>
  </si>
  <si>
    <t>Ploom</t>
  </si>
  <si>
    <t>http://www.hc-sc.gc.ca/dhp-mps/prodpharma/applic-demande/pol/notice_avis_e-cig-eng.php.</t>
  </si>
  <si>
    <t>Notice To All Persons Interested in Importing, Advertising or Selling Electronic Smoking Products in Canada</t>
  </si>
  <si>
    <t>Health Canada</t>
  </si>
  <si>
    <t>http://www.tobaccopolicycenter.org/documents/CPHTP%20e-cig%20fact%20sheet%2010-17-2013%20(2).pdf</t>
  </si>
  <si>
    <t>E-Cigarettes Fact Sheet. Revised October 2013</t>
  </si>
  <si>
    <t>Center for Public Health and Tobacco Policy</t>
  </si>
  <si>
    <t>http://www.fda.gov/newsevents/publichealthfocus/ucm172906.htm.</t>
  </si>
  <si>
    <t>Electronic Cigarettes (e-Cigarettes)</t>
  </si>
  <si>
    <t>http://vaperanks.com/phillip-morris-launches-new-type-of-smokeless-cigarette/</t>
  </si>
  <si>
    <t>Phillip Morris launches new type of smoke- less cigarette</t>
  </si>
  <si>
    <t>Vape Ranks</t>
  </si>
  <si>
    <t>https://www.citivelocity.com/citigps/ReportSeries.action?recordId=17</t>
  </si>
  <si>
    <t>-cigarettes. In: Disruptive Innovation: Ten Things to Stop and Think About</t>
  </si>
  <si>
    <t>Spielman A, Azer V.</t>
  </si>
  <si>
    <t>http://www.independent.co.uk/news/media/advertising/sexually-suggestive-ecigarette-advert-banished-to-the-latenight-tv-hinterlands-after-more-than-100-viewers-complain-9152162.html.</t>
  </si>
  <si>
    <t>Sexually suggestive e-cigarette advert banished to the late-night TV hinterlands after more than 100 viewers complain</t>
  </si>
  <si>
    <t>Sherwin A</t>
  </si>
  <si>
    <t>http://www.newsobserver.com/news/local/article10078856.htm</t>
  </si>
  <si>
    <t>-cig maker Mistic shifts production from China to Greenville,</t>
  </si>
  <si>
    <t>Bettis K</t>
  </si>
  <si>
    <t>https://www.cas.mhra.gov.uk.</t>
  </si>
  <si>
    <t>Fire risk from personal rechargeable electronic devices.</t>
  </si>
  <si>
    <t>NHS Improvement,</t>
  </si>
  <si>
    <t>Estates and facilities alter EFA/2014/002. E-cigarettes, batteries and chargers</t>
  </si>
  <si>
    <t>http://www.ncbi.nlm.nih.gov/pubmed/21504928.</t>
  </si>
  <si>
    <t>Marketing of menthol cigarettes and consumer perceptions: a review of tobacco industry documents.</t>
  </si>
  <si>
    <t>Tobacco control</t>
  </si>
  <si>
    <t>SCOPUS_ID:79960097794</t>
  </si>
  <si>
    <t>http://www.monitoringthefu-ture.org/pubs/monographs/mtf-overview2015.pd</t>
  </si>
  <si>
    <t>Monitoring the Future National Survey Results on Drug Use, 1975–2015</t>
  </si>
  <si>
    <t>Johnston LD, O’Malley PM, Miech RA, Bachman JG, Schulenberg JE</t>
  </si>
  <si>
    <t>http://www.riskofbias.info.</t>
  </si>
  <si>
    <t>A Cochrane Risk Of Bias Assessment Tool: for Non-Randomized Studies of Interventions (ACROBAT- NRSI</t>
  </si>
  <si>
    <t>Sterne JA, Higgins JP, Reeves BC</t>
  </si>
  <si>
    <t>Other</t>
  </si>
  <si>
    <t>http://webarchive.nationalarchives.gov.uk/20130107105354/http://www.dh.gov.uk/prod_consum_dh/groups/dh_digitalassets/@dh/@en/@ps/documents/digitalasset/dh_111789.pdf</t>
  </si>
  <si>
    <t>A smokefree future. A comprehensive tobacco control strategy for England</t>
  </si>
  <si>
    <t>http://www.quitnow.gov.au/.</t>
  </si>
  <si>
    <t>Quit Now</t>
  </si>
  <si>
    <t>Department of Health and Ageing</t>
  </si>
  <si>
    <t>http://www.electronicciga-retteconsumerreviews.com/white-cloud-cigarettes-moves-cartridge-production-to-the-usa/</t>
  </si>
  <si>
    <t>White Cloud cigarettes moves cartridge pro- duction to the USA</t>
  </si>
  <si>
    <t>McConnell M.</t>
  </si>
  <si>
    <t>http://investors.pmi.com/phoenix.zhtml?c=146476&amp;p=irol-presentation</t>
  </si>
  <si>
    <t>PMI Chief Executive Officer Presentation, Consumer Analyst Group New York (CAGNY) Conference, 18</t>
  </si>
  <si>
    <t>E-cigarette ads reach nearly 7 in 10 middle and high-school stu- dents</t>
  </si>
  <si>
    <t>http://www.fda.gov/down-loads/ForConsumers/ConsumerUpdates/UCM331925.pdf</t>
  </si>
  <si>
    <t>FDA 101: smoking cessation products</t>
  </si>
  <si>
    <t>http://smokejuice.tumblr.com/post/69172777938/new-global-headquarters</t>
  </si>
  <si>
    <t>New global headquar- ters [</t>
  </si>
  <si>
    <t>Johnson Creek Vapor Company</t>
  </si>
  <si>
    <t>http://www.thoracic.org/about/newsroom/press-releases/journal/as-use-of-e-cig-arettes-by-children-iIncreases-the-ats-calls-for-tighter-regulation%20.php</t>
  </si>
  <si>
    <t>As use of e-cigarettes by chil- dren increases, the American Thoracic Society calls for tighter regulation</t>
  </si>
  <si>
    <t>obacco and Manufactured Tobacco Substitutes, Custom Values by Custom Values for ALL Countries, U.S. Imports for Consumption, Annual Data</t>
  </si>
  <si>
    <t>International Trade Commission,</t>
  </si>
  <si>
    <t>http://www.nbcnews.com/business/consumer/inside-vapers-den-e-cig-salvation-new-dangers-n150056</t>
  </si>
  <si>
    <t>Inside the vaper’s den: e-cig salvation, and new dangers</t>
  </si>
  <si>
    <t>Popken B.</t>
  </si>
  <si>
    <t>http://tobacco.stanford.edu/tobacco_main/ecigs.php</t>
  </si>
  <si>
    <t xml:space="preserve"> Electronic cigarettes</t>
  </si>
  <si>
    <t>http://www.ecigarette-research.com/web/index.php/2013-04-07-09-50-07/2014/188-frm-jp</t>
  </si>
  <si>
    <t xml:space="preserve"> Electronic cigarette aerosol contains 6 times LESS formaldehyde than tobacco cigarette smoke</t>
  </si>
  <si>
    <t>Farsalinos, KE</t>
  </si>
  <si>
    <t xml:space="preserve">Social media </t>
  </si>
  <si>
    <t>http://www.theguardian.com/media/2012/feb/07/super-bowl-2012-tv-ratings-record</t>
  </si>
  <si>
    <t>Super Bowl 2012 sets U.S. TV ratings record for third year running</t>
  </si>
  <si>
    <t>Deans J.</t>
  </si>
  <si>
    <t>http://www.csnews.com/product-categories/tobacco/rai-reveals-next-gen-vuse-products</t>
  </si>
  <si>
    <t>RAI gives sneak peek of VUSE’s next generation tobacco company unveils four “truly game-changing innovations</t>
  </si>
  <si>
    <t>Kress M</t>
  </si>
  <si>
    <t>http://www.camquit.nhs.uk/uploads/Electronic%20cigarettes.docx</t>
  </si>
  <si>
    <t>Electronic cigarettes—a summary of evidence and expert opinion</t>
  </si>
  <si>
    <t>CAMQUIT</t>
  </si>
  <si>
    <t>http://www.cap.org.uk/News-reports/Media-Centre/2014/New-ecig-ad-rules.aspx#.VVZa9mCeeFJ</t>
  </si>
  <si>
    <t>New UK advertising rules for e-cigarettes,</t>
  </si>
  <si>
    <t>&lt;http://ndri.org/docs/US%20Naval%20Hospital%2029%20Palms%20Instruction%205100.13E%20Tobacco%20Use%20.pdf</t>
  </si>
  <si>
    <t>Naval Hospital Twentynine Palms Instruction</t>
  </si>
  <si>
    <t>U.S. Navy</t>
  </si>
  <si>
    <t>https://www.fda.gov/:FDA;2017.Availablefrom:https://www.fda.gov/TobaccoProducts/Labeling/MarketingandAdvertising/ucm546281.htm</t>
  </si>
  <si>
    <t>Philip Morris Products S.A. Modified Risk Tobacco Product (MRTP) Applications</t>
  </si>
  <si>
    <t>Directive 2001/37/EC of the European Parliament and of the Council of 5 June 2001 on the approximation of the laws, regulations and administrative provisions of the Member States concerning the manufacture, presentation and sale of tobacco products</t>
  </si>
  <si>
    <t>https://www.facebook.com/OfficialV4L</t>
  </si>
  <si>
    <t>Vapor4Life</t>
  </si>
  <si>
    <t>http://no-smoke.org/goingsmokefree.php?id=157</t>
  </si>
  <si>
    <t>Going smoke free: North Dakota</t>
  </si>
  <si>
    <t>https://www.bop.gov/policy/om/006_2015.pdf</t>
  </si>
  <si>
    <t>lectronic Cigarettes (Operations memorandum 006-2015)</t>
  </si>
  <si>
    <t>Bureau of Prisons</t>
  </si>
  <si>
    <t>http://static.e-pub-lishing.af.mil/production/1/501csw/publication/afi40-102_501cswsup/afi40-102_501cswsup_i.pdf</t>
  </si>
  <si>
    <t>ir Force Instruction 40-102, Tobacco Use in the Air Force</t>
  </si>
  <si>
    <t>U.S. Air Force</t>
  </si>
  <si>
    <t>https://www.fda.gov/NewsEvents/Newsroom/PressAnnouncements/ucm568923.htm.</t>
  </si>
  <si>
    <t>News Release: FDA announces comprehensive regulatory plan to shift trajectory of tobacco-related disease, death</t>
  </si>
  <si>
    <t>http://www.governor.wa.gov/sites/default/files/documents/ECigWhitePaper.PDF</t>
  </si>
  <si>
    <t>E-Cigarettes: Evidence and Policy Options for Washington State</t>
  </si>
  <si>
    <t>Hagopian A, Halperin A, Atwater P, Fradkin N, Gilroy JH, Medeiros E</t>
  </si>
  <si>
    <t>http://www.no-smoke.org/learnmore.php?id=645</t>
  </si>
  <si>
    <t>Electronic cigarettes are not a safe alternative</t>
  </si>
  <si>
    <t>http://www.fincigs.com/blog/e-cigarette-cost/</t>
  </si>
  <si>
    <t>Cost</t>
  </si>
  <si>
    <t>FIN Electronic Cigarettes</t>
  </si>
  <si>
    <t>http://www.reuters.com/article/2014/01/15/us-china-smoking-idUSBRE-A0E1JX20140115</t>
  </si>
  <si>
    <t>Vaping” a slow burner in China, world’s maker of e-cigarettes</t>
  </si>
  <si>
    <t>Jourdan A</t>
  </si>
  <si>
    <t>http://www.bloom-berg.com/bw/articles/2013-10-03/healthy-markups-on-e-cigarettes-turn-vacant-storefronts-into-vape-shops</t>
  </si>
  <si>
    <t>Healthy markups on e-cigarettes turn vacant storefronts into ‘vape shops’</t>
  </si>
  <si>
    <t>Klein K</t>
  </si>
  <si>
    <t>http://www.bat-science.com/groupms/sites/BAT_9GVJXS.nsf/vwPagesWebLive/DOA3XF63?opendocument#</t>
  </si>
  <si>
    <t>A new framework for assessing Potentially Reduced Risk Tobacco and Nicotine products</t>
  </si>
  <si>
    <t>http://bat.com/groupsites/UK__9D9KCY.nsf/vwPagesWebLive/DO9DCGG2</t>
  </si>
  <si>
    <t>Harm reduction – the opportunity</t>
  </si>
  <si>
    <t>https://www.cms.gov/medicare-coverage-database/details/ncd-details.aspx?NCDId=342</t>
  </si>
  <si>
    <t>National cov- erage determination (NCD) for counseling to pre- vent tobacco use</t>
  </si>
  <si>
    <t>Centers for Medicare and Medicaid Services</t>
  </si>
  <si>
    <t>http://www.ice.gov/doclib/dro/detention-standards/pdf/handbk.pdf</t>
  </si>
  <si>
    <t xml:space="preserve"> INS Detention Standard Detainee Handbook</t>
  </si>
  <si>
    <t>Immigration and Naturalization Service</t>
  </si>
  <si>
    <t>The tobacco industry at a crossroads: cigarettes growth falters as focus falls on alternatives</t>
  </si>
  <si>
    <t>Euromonitor International</t>
  </si>
  <si>
    <t>EuropeanCommission</t>
  </si>
  <si>
    <t>Attitudes of Europeans towards tobacco</t>
  </si>
  <si>
    <t>AmericanJournalofPreventiveMedicine</t>
  </si>
  <si>
    <t>actors associated with e-cigarette use</t>
  </si>
  <si>
    <t>Giovenco DP, Lewis MJ, Delnevo CD</t>
  </si>
  <si>
    <t>unpublishedreport</t>
  </si>
  <si>
    <t>Exposure to Aerosols from Smoking-proxy Electronic Inhaling Systems: a Systematic Review</t>
  </si>
  <si>
    <t>Fernandez, E., et al</t>
  </si>
  <si>
    <t>El Dib, R., et al</t>
  </si>
  <si>
    <t>Prevalence of Smoking-proxy Electronic Inhaling Systems (SEIS) use and its association with tobacco initiation in youth</t>
  </si>
  <si>
    <t>Yoong, S et al</t>
  </si>
  <si>
    <t>Euromonitor</t>
  </si>
  <si>
    <t>10.1093/ntr/ntu228</t>
  </si>
  <si>
    <t>Nicotine&amp;TobaccoResearch.2014;17(1):18-25.</t>
  </si>
  <si>
    <t>Evaluation of a novel nicotine inhaler device: Part 1-arterial and venous pharmacokinetics</t>
  </si>
  <si>
    <t>SCOPUS_ID:84922469343</t>
  </si>
  <si>
    <t>10.1016/j.bcp.2015.07.029</t>
  </si>
  <si>
    <t>BiochemicalPharmacology.2015;97(4):498-511.</t>
  </si>
  <si>
    <t>Nicotine modulation of fear memories and anxiety: Implications for learning and anxiety disorders</t>
  </si>
  <si>
    <t>Kutlu M.</t>
  </si>
  <si>
    <t>SCOPUS_ID:84943351579</t>
  </si>
  <si>
    <t>10.1001/jama.2014.14830</t>
  </si>
  <si>
    <t>JAMA.2014;312(23):2493.</t>
  </si>
  <si>
    <t>Flavorings in electronic cigarettes: An unrecognized respiratory health hazard?</t>
  </si>
  <si>
    <t>SCOPUS_ID:84919346913</t>
  </si>
  <si>
    <t>10.1136/bmj.294.6571.576-d</t>
  </si>
  <si>
    <t>BMJ.1987;294(6571):576-577.</t>
  </si>
  <si>
    <t>Adverse drug reactions checklist</t>
  </si>
  <si>
    <t>Van Assendelft A.</t>
  </si>
  <si>
    <t>British Medical Journal (Clinical research ed.)</t>
  </si>
  <si>
    <t>SCOPUS_ID:0023666772</t>
  </si>
  <si>
    <t>FoodandChemicalToxicology.1997;35(5):527-528.</t>
  </si>
  <si>
    <t>Vanillin-triggered migraine</t>
  </si>
  <si>
    <t>Saint DM</t>
  </si>
  <si>
    <t>10.1136/bmj.i1745</t>
  </si>
  <si>
    <t>BMJ.2016;:i1745.</t>
  </si>
  <si>
    <t>Nicotine without smoke-putting electronic cigarettes in context: John britton and colleagues set out why a new royal college of physicians report supports the role of electronic cigarettes as part of a comprehensive tobacco control strategy</t>
  </si>
  <si>
    <t>Britton J.</t>
  </si>
  <si>
    <t>SCOPUS_ID:84967203053</t>
  </si>
  <si>
    <t>2015;43(6):417-425.015;43(6):417-425.</t>
  </si>
  <si>
    <t xml:space="preserve"> 'I can resist anything except temptation'. Alternatives to Laboratory Animals</t>
  </si>
  <si>
    <t>Combes RD, Balls M. On the safety of e-cigarettes</t>
  </si>
  <si>
    <t>RevuedesMaladiesRespiratoires.2013;30(9):752-757.</t>
  </si>
  <si>
    <t>Comparaison de l’aérosol de la cigarette électronique à celui des cigarettes ordinaires et de la chicha</t>
  </si>
  <si>
    <t>Bertholon J, Becquemin M, Roy M, Roy F, Ledur D, Annesi Maesano I et al</t>
  </si>
  <si>
    <t>umori.2014;100:24–7.</t>
  </si>
  <si>
    <t>Comparison between particulate matter and ultrafine particle emission by electronic and normal cigarettes in real-life conditions</t>
  </si>
  <si>
    <t>Ruprecht AA, De Marco C, Pozzi P, Munarini E, Mazza R, Angellotti G, et al</t>
  </si>
  <si>
    <t>10.1016/j.atmosenv.2014.06.017</t>
  </si>
  <si>
    <t>AtmosEnviron.2015;106:442–50.</t>
  </si>
  <si>
    <t>On the interaction between radon progeny and particles generated by electronic and traditional cigarettes</t>
  </si>
  <si>
    <t>Vargas Trassierra C.</t>
  </si>
  <si>
    <t>Atmospheric Environment</t>
  </si>
  <si>
    <t>SCOPUS_ID:85027955374</t>
  </si>
  <si>
    <t>ondon,England:PublicHealthEngland;2016.</t>
  </si>
  <si>
    <t>Use of e-cigarettes in public places and workplaces</t>
  </si>
  <si>
    <t>BMJ.2004;328(7454):1490-0.61</t>
  </si>
  <si>
    <t>Grading quality of evidence and strength of recommendations</t>
  </si>
  <si>
    <t>GRADE Working Group</t>
  </si>
  <si>
    <t xml:space="preserve">Barrington-Trimis J, Urman R, Berhane K, Unger J, Cruz T, Pentz M et al. E-Cigarettes and Future Cigarette Use.
Pediatrics. 2016;.
</t>
  </si>
  <si>
    <t>10.1542/peds.2016-0379</t>
  </si>
  <si>
    <t>Pediatrics.2016;.</t>
  </si>
  <si>
    <t>E-cigarettes and future cigarette use</t>
  </si>
  <si>
    <t>SCOPUS_ID:84976872337</t>
  </si>
  <si>
    <t>TobaccoControl.2015;25(e1):e16-e18.</t>
  </si>
  <si>
    <t>Rapid increase in e-cigarette advertising spending as Altria's MarkTen enters the marketplace</t>
  </si>
  <si>
    <t>Cantrell J, Emelle B, Ganz O, Hair E, Vallone D</t>
  </si>
  <si>
    <t>TobaccoControl.2014;24(2):110-111.</t>
  </si>
  <si>
    <t>10.1136/tobaccocontrol-2013-051337</t>
  </si>
  <si>
    <t>TobaccoControl.2014;24(e1):e110-e112.</t>
  </si>
  <si>
    <t>Electronic cigarette advertising at the point-of-sale: A gap in tobacco control research</t>
  </si>
  <si>
    <t>Ganz O.</t>
  </si>
  <si>
    <t>SCOPUS_ID:84940524837</t>
  </si>
  <si>
    <t>TobaccoControl.2015;:tobaccocontrol-2015-052661.</t>
  </si>
  <si>
    <t>lectronic cigarette marketers manipulate antitobacco advertisements to promote vaping</t>
  </si>
  <si>
    <t>Ramamurthi D, Fadadu R, Jackler R</t>
  </si>
  <si>
    <t>10.1136/tobaccocontrol-2015-052874</t>
  </si>
  <si>
    <t>tobaccoControl.2016;:tobaccocontrol-2015-052874.</t>
  </si>
  <si>
    <t>Combustible cigarettes cost less to use than e-cigarettes: Global evidence and tax policy implications</t>
  </si>
  <si>
    <t>SCOPUS_ID:84968610659</t>
  </si>
  <si>
    <t>10.1007/s00038-015-0769-5</t>
  </si>
  <si>
    <t>nternationalJournalofPublicHealth.2015;61(2):215-224.</t>
  </si>
  <si>
    <t>Adolescents’ responses to the promotion and flavouring of e-cigarettes</t>
  </si>
  <si>
    <t>Ford A.</t>
  </si>
  <si>
    <t>SCOPUS_ID:84949485106</t>
  </si>
  <si>
    <t>10.1136/tobaccocontrol-2015-052593</t>
  </si>
  <si>
    <t>TobaccoControl.2016;:tobaccocontrol-2015-052593.</t>
  </si>
  <si>
    <t>Impact of advertisements promoting candy-like flavoured e-cigarettes on appeal of tobacco smoking among children: An experimental study</t>
  </si>
  <si>
    <t>Vasiljevic M.</t>
  </si>
  <si>
    <t>SCOPUS_ID:84957916591</t>
  </si>
  <si>
    <t>Socialdeterminantsofhealth,1999.2:p.224-37.</t>
  </si>
  <si>
    <t>ocial patterning of individual health behaviours: the case of cigarette smoking</t>
  </si>
  <si>
    <t>Jarvis, M.J. and J. Wardle,</t>
  </si>
  <si>
    <t>10.1136/bmj.g5512</t>
  </si>
  <si>
    <t>BMJ,2014.349:p.g5512.</t>
  </si>
  <si>
    <t>E-cigarettes: The best and the worst case scenarios for public health - An essay by Simon Chapman</t>
  </si>
  <si>
    <t>Chapman S.</t>
  </si>
  <si>
    <t>SCOPUS_ID:84988693373</t>
  </si>
  <si>
    <t>10.1136/bmj.g7508</t>
  </si>
  <si>
    <t>BMJ,2014.349:p.g7508.</t>
  </si>
  <si>
    <t>Children are three times as likely to try e-cigarettes as tobacco products, study finds</t>
  </si>
  <si>
    <t>Wise J.</t>
  </si>
  <si>
    <t>SCOPUS_ID:84925545527</t>
  </si>
  <si>
    <t>10.1016/j.amepre.2012.10.018</t>
  </si>
  <si>
    <t>AmJPrevMed,2013.44(3):p.207-215.</t>
  </si>
  <si>
    <t>Electronic nicotine delivery systems: International Tobacco Control Four-Country Survey</t>
  </si>
  <si>
    <t>Adkison S.</t>
  </si>
  <si>
    <t>SCOPUS_ID:84874085718</t>
  </si>
  <si>
    <t>www.parliament.uk/briefing-papers/sn04414.pdf.</t>
  </si>
  <si>
    <t>Smoking in public places</t>
  </si>
  <si>
    <t>Barbry, C., S. Hartwell-Naguib, and S. Barber</t>
  </si>
  <si>
    <t>10.1136/tobaccocontrol-2013-051535</t>
  </si>
  <si>
    <t>TobControl,2014.23(e2):p.e87-e88.</t>
  </si>
  <si>
    <t>E-cigarettes made especially for inmates</t>
  </si>
  <si>
    <t>Curry L.</t>
  </si>
  <si>
    <t>SCOPUS_ID:84919847104</t>
  </si>
  <si>
    <t>Patienteducationandcounseling,2014.94(2):p.276-281.</t>
  </si>
  <si>
    <t>How are the English Stop Smoking Services responding to growth in use of electronic cigarettes? Patient education and counseling</t>
  </si>
  <si>
    <t>Beard, E., et al</t>
  </si>
  <si>
    <t>10.1093/ntr/ntu103</t>
  </si>
  <si>
    <t>NicotineTobRes,2015.17(2):p.245-55.</t>
  </si>
  <si>
    <t>Cigarette users' interest in using or switching to electronic nicotine delivery systems for smokeless tobacco for harm reduction, cessation, or novelty: A cross-sectional survey of US adults</t>
  </si>
  <si>
    <t>SCOPUS_ID:84922436732</t>
  </si>
  <si>
    <t>IntJEnvironResPublicHealth,2014.11(4):p.4356-73.</t>
  </si>
  <si>
    <t>IntJDrugPolicy,2014.</t>
  </si>
  <si>
    <t>revalence and reasons for use of electronic cigarettes among smokers: Findings from the International Tobacco Control (ITC) Netherlands Survey</t>
  </si>
  <si>
    <t>Hummel, K., et al.</t>
  </si>
  <si>
    <t>10.1093/ntr/ntv003</t>
  </si>
  <si>
    <t>icotineTobRes,2015.</t>
  </si>
  <si>
    <t>Use of E-Cigarettes among current smokers: Associations among reasons for use, quit intentions, and current tobacco use</t>
  </si>
  <si>
    <t>Finney Rutten L.</t>
  </si>
  <si>
    <t>SCOPUS_ID:84943812531</t>
  </si>
  <si>
    <t>10.1016/j.jsat.2014.11.002</t>
  </si>
  <si>
    <t>JSubstAbuseTreat,2014.</t>
  </si>
  <si>
    <t>E-cigarette knowledge, attitudes, and use in opioid dependent smokers</t>
  </si>
  <si>
    <t>Journal of Substance Abuse Treatment</t>
  </si>
  <si>
    <t>SCOPUS_ID:84925962103</t>
  </si>
  <si>
    <t>DrugAlcoholDepend,2014.139:p.60-70.</t>
  </si>
  <si>
    <t>oly-tobacco use among adults in 44 countries during 2008-2012: evidence for an integrative and comprehensive approach in tobacco control.</t>
  </si>
  <si>
    <t>Agaku, I.T., et al</t>
  </si>
  <si>
    <t>GreenProphet,2013.29.</t>
  </si>
  <si>
    <t>Electronic cigarette kills toddler in Israel</t>
  </si>
  <si>
    <t>Kloosterman, K</t>
  </si>
  <si>
    <t>10.1136/archdischild-2014-306750</t>
  </si>
  <si>
    <t>ArchDisChild,2014.99(12):p.1149.</t>
  </si>
  <si>
    <t>Accidental nicotine liquid ingestion: Emerging paediatric problem</t>
  </si>
  <si>
    <t>Gupta S.</t>
  </si>
  <si>
    <t>Archives of Disease in Childhood: Education and Practice Edition</t>
  </si>
  <si>
    <t>SCOPUS_ID:84910113596</t>
  </si>
  <si>
    <t>MMWRMorbMortalWklyRep,2014.63(13):p.292-293.</t>
  </si>
  <si>
    <t>Notes from the field: calls to poison centers for exposures to electronic cigarettes--United States, September 2010-February 2014.</t>
  </si>
  <si>
    <t>Chatham-Stephens, K., et al</t>
  </si>
  <si>
    <t>10.1007/s00414-014-1086-x</t>
  </si>
  <si>
    <t>IntJLegalMed,2014.</t>
  </si>
  <si>
    <t>Not only smoking is deadly: fatal ingestion of e-juice—a case report</t>
  </si>
  <si>
    <t>Bartschat S.</t>
  </si>
  <si>
    <t>International Journal of Legal Medicine</t>
  </si>
  <si>
    <t>SCOPUS_ID:84930797125</t>
  </si>
  <si>
    <t>inClinicalToxicology.2013.</t>
  </si>
  <si>
    <t>three cases of attempted suicide by ingestion of nicotine liquid used in e-cigarettes</t>
  </si>
  <si>
    <t>Christensen, L.B., T. van't Veen, and J. Bang.</t>
  </si>
  <si>
    <t>10.1007/s13181-014-0380-9</t>
  </si>
  <si>
    <t>JMedToxicol,2014.10(2):p.202-4.</t>
  </si>
  <si>
    <t>Fatal Intravenous Injection of Electronic Nicotine Delivery System Refilling Solution</t>
  </si>
  <si>
    <t>Thornton S.</t>
  </si>
  <si>
    <t>SCOPUS_ID:84902369858</t>
  </si>
  <si>
    <t>IntJEnvironResPublicHealth,2014.12(1):p.282-299.</t>
  </si>
  <si>
    <t>10.1056/NEJM199308053290619</t>
  </si>
  <si>
    <t>NewEnglandJournalofMedicine,1993.329(6):p.437-437.</t>
  </si>
  <si>
    <t>The Nicotine Content of Common Vegetables</t>
  </si>
  <si>
    <t>Domino E.</t>
  </si>
  <si>
    <t>SCOPUS_ID:0027257240</t>
  </si>
  <si>
    <t>10.1136/tobaccocontrol-2012-050483</t>
  </si>
  <si>
    <t>TobControl,2012:p.tobaccocontrol-2012-050483.</t>
  </si>
  <si>
    <t>Electronic nicotine delivery systems: Regulatory and safety challenges: Singapore perspective</t>
  </si>
  <si>
    <t>Cheah N.</t>
  </si>
  <si>
    <t>SCOPUS_ID:84893903529</t>
  </si>
  <si>
    <t>CLINICALTOXICOLOGY.2013</t>
  </si>
  <si>
    <t>Nicotine content of liquid for electronic cigarettes</t>
  </si>
  <si>
    <t>Kirschner, R.I., R. Gerona, and K.L. Jacobitz</t>
  </si>
  <si>
    <t>10.1016/j.chroma.2013.02.078</t>
  </si>
  <si>
    <t>JournalofChromatographyA,2013.1289:p.13-18.</t>
  </si>
  <si>
    <t>"Dilute &amp;amp; Shoot" approach for rapid determination of trace amounts of nicotine in zero-level e-liquids by reversed phase liquid chromatography and hydrophilic interactions liquid chromatography coupled with tandem mass spectrometry-electrospray ionization</t>
  </si>
  <si>
    <t>Kubica P.</t>
  </si>
  <si>
    <t>SCOPUS_ID:84876312730</t>
  </si>
  <si>
    <t>u</t>
  </si>
  <si>
    <t>Influence of Electronic Cigarettes Puffing.</t>
  </si>
  <si>
    <t>Kosmider, L., et al.</t>
  </si>
  <si>
    <t>2008:HealthNewZealandLtd.</t>
  </si>
  <si>
    <t>Safety report on the Ruyan® e-cigarette and cartridge</t>
  </si>
  <si>
    <t>Laugesen, M</t>
  </si>
  <si>
    <t>Nicotine&amp;TobaccoResearch,2014:p.ntu186.</t>
  </si>
  <si>
    <t>InstituteforSocialResearch,2011.</t>
  </si>
  <si>
    <t>Monitoring the Future National Survey Results on Drug Use, 1975-2010. Volume I, Secondary School Students</t>
  </si>
  <si>
    <t>Johnston, L.D., et al</t>
  </si>
  <si>
    <t>Addiction,(inpress).</t>
  </si>
  <si>
    <t>E-cigarette aerosols generates high levels of formaldehyde only in 'dry puff' conditions</t>
  </si>
  <si>
    <t>Farsalinos, C</t>
  </si>
  <si>
    <t>Electronic cigarettes: what we know so far. Briefing report to UK All-Party Parliamentary Group on Pharmacy.</t>
  </si>
  <si>
    <t>West, R., et al</t>
  </si>
  <si>
    <t>PublicHealthEngland.</t>
  </si>
  <si>
    <t>National Poisons Information Service: Report 2013/14</t>
  </si>
  <si>
    <t>National Poisons Information Service</t>
  </si>
  <si>
    <t>Fire and Rescue: Operational Statistical report</t>
  </si>
  <si>
    <t>2014:DepartmentforCommunitiesandLocalGovernment/official report</t>
  </si>
  <si>
    <t>Operational Statistics Bulletin for England 2013-2014.</t>
  </si>
  <si>
    <t>Fire and Rescue</t>
  </si>
  <si>
    <t>Fire Statistical report</t>
  </si>
  <si>
    <t>2015:DepartmentforCommunitiesandLocalGovernment/official report</t>
  </si>
  <si>
    <t>Fire Statistics: Great Britain April 2013 to March 2014.</t>
  </si>
  <si>
    <t>Fire Statistics</t>
  </si>
  <si>
    <t>10.1001/jamapediatrics.2014.2898</t>
  </si>
  <si>
    <t>JAMApediatrics,2014.</t>
  </si>
  <si>
    <t>Electronic cigarette use and exposure in the pediatric population</t>
  </si>
  <si>
    <t>Collaco J.</t>
  </si>
  <si>
    <t>SCOPUS_ID:84964257933</t>
  </si>
  <si>
    <t>According to a new survey, youth smoking decreased during the last 4 years while e-cig used increased.</t>
  </si>
  <si>
    <t>Houezec, J</t>
  </si>
  <si>
    <t>10.1016/j.addbeh.2013.09.014</t>
  </si>
  <si>
    <t>Addictivebehaviors,2014.39(1):p.338-340.</t>
  </si>
  <si>
    <t>Trends in use of electronic nicotine delivery systems by adolescents</t>
  </si>
  <si>
    <t>SCOPUS_ID:84890212148</t>
  </si>
  <si>
    <t>10.1016/j.jadohealth.2014.06.016</t>
  </si>
  <si>
    <t>JournalofAdolescentHealth,2014.55(4):p.588-591.</t>
  </si>
  <si>
    <t>Alternate tobacco product and drug use among adolescents who use electronic cigarettes, cigarettes only, and never smokers</t>
  </si>
  <si>
    <t>SCOPUS_ID:84926200209</t>
  </si>
  <si>
    <t>OpenJournalofRespiratoryDiseases,2013.3(01):p.21.</t>
  </si>
  <si>
    <t>E-Cigarette: a new tobacco product for schoolchildren in Paris</t>
  </si>
  <si>
    <t>Dautzenberg, B., et al.</t>
  </si>
  <si>
    <t>Nicotine&amp;TobaccoResearch,2014:p.ntu234.</t>
  </si>
  <si>
    <t>Ever use of nicotine and non-nicotine electronic cigarettes among high school students in Ontario, Canada</t>
  </si>
  <si>
    <t>Hamilton, H.A., et al.</t>
  </si>
  <si>
    <t>10.1093/ntr/ntu243</t>
  </si>
  <si>
    <t>Nicotine&amp;TobaccoResearch,2014:p.ntu243</t>
  </si>
  <si>
    <t>E-cigarette use among high school and middle school adolescents in Connecticut</t>
  </si>
  <si>
    <t>Krishnan-Sarin S.</t>
  </si>
  <si>
    <t>SCOPUS_ID:84925004944</t>
  </si>
  <si>
    <t>10.1016/j.addbeh.2014.10.019</t>
  </si>
  <si>
    <t>Addictivebehaviors,2015.41:p.142-147.</t>
  </si>
  <si>
    <t>Prevalence and correlates of electronic-cigarette use in young adults: Findings from three studies over five years</t>
  </si>
  <si>
    <t>Ramo D.</t>
  </si>
  <si>
    <t>SCOPUS_ID:84908632173</t>
  </si>
  <si>
    <t>AmericanJournalofHealthPromotion,2014.</t>
  </si>
  <si>
    <t>Do Adolescent Smokers Use E-Cigarettes to Help Them Quit? The Sociodemographic Correlates and Cessation Motivations of US Adolescent E-Cigarette Use</t>
  </si>
  <si>
    <t>Lippert, A.M.</t>
  </si>
  <si>
    <t>AmJPrevMed,2015.48(1):p.S86-S93.</t>
  </si>
  <si>
    <t>hich Nicotine Products Are Gateways to Regular Use?: First-Tried Tobacco and Current Use in College Students.</t>
  </si>
  <si>
    <t>Meier, E.M., et al.</t>
  </si>
  <si>
    <t>Use of electronic cigarettes (vapourisers) among adults in Great Britain</t>
  </si>
  <si>
    <t>ASH</t>
  </si>
  <si>
    <t>Will you permit or prohibit electronic cigarette use on your premises? Five questions to ask before you decide,</t>
  </si>
  <si>
    <t xml:space="preserve">Action on Smoking and Health and Chartered Institure of Enviromental Health </t>
  </si>
  <si>
    <t>CancerResearchUKandUniversityCollegeLondon,April2005</t>
  </si>
  <si>
    <t>Assessing smoking cessation performance in NHS Stop Smoking Services: The Russell Standard (Clinical)</t>
  </si>
  <si>
    <t>Health Act</t>
  </si>
  <si>
    <t>London:DoH;2017July.</t>
  </si>
  <si>
    <t>Towards a Smokefree Generation. A Tobacco Control Plan for England</t>
  </si>
  <si>
    <t>10.1136/bmjopen-2016-012784</t>
  </si>
  <si>
    <t>BMJOpen.2017;7(2):e012784.</t>
  </si>
  <si>
    <t>Cross-sectional study examining the prevalence, correlates and sequencing of electronic cigarette and tobacco use among 11-16-year olds in schools in Wales</t>
  </si>
  <si>
    <t>De Lacy E.</t>
  </si>
  <si>
    <t>SCOPUS_ID:85011588882</t>
  </si>
  <si>
    <t>Edinburgh:TheScottishGovernment/official report</t>
  </si>
  <si>
    <t>Scottish Schools Adolescent Lifestyle and Substance Use Survey (SALSUS): Technical report</t>
  </si>
  <si>
    <t>Scottish Government/official report</t>
  </si>
  <si>
    <t>London:NHSDigital&amp;NationalStatistics;2017.</t>
  </si>
  <si>
    <t>Smoking, drinking and drug use among young people: England 2016</t>
  </si>
  <si>
    <t>10.1016/j.drugalcdep.2017.01.002</t>
  </si>
  <si>
    <t>DrugAlcoholDepend.2017;173:139-43.</t>
  </si>
  <si>
    <t>What factors are associated with current smokers using or stopping e-cigarette use?</t>
  </si>
  <si>
    <t>Simonavicius E.</t>
  </si>
  <si>
    <t>SCOPUS_ID:85013772679</t>
  </si>
  <si>
    <t>10.1136/tobaccocontrol-2016-052987</t>
  </si>
  <si>
    <t>obControl.2017;26(e1):e7-e15.</t>
  </si>
  <si>
    <t>Support for e-cigarette policies: A survey of smokers and ex-smokers in Great Britain</t>
  </si>
  <si>
    <t>SCOPUS_ID:84979025591</t>
  </si>
  <si>
    <t>London:NationalPoisonsInformationService;2017.</t>
  </si>
  <si>
    <t>National Poisons Information Service: Report 2015/2016</t>
  </si>
  <si>
    <t>Gordon L, Jackson G, Eddleston M, Sandilands E.</t>
  </si>
  <si>
    <t>London;20051stOctober2005.</t>
  </si>
  <si>
    <t>The General Product Safety Regulations</t>
  </si>
  <si>
    <t>London;2015.</t>
  </si>
  <si>
    <t>The Nicotine Inhaling Products (Age of Sale and Proxy Purchasing) Regulations 2015</t>
  </si>
  <si>
    <t>London;2016.</t>
  </si>
  <si>
    <t>he Tobacco and Related Products Regulations 2016</t>
  </si>
  <si>
    <t>Luxembourg:CURIA;2016.</t>
  </si>
  <si>
    <t>The new EU directive on tobacco products is valid</t>
  </si>
  <si>
    <t>Court of Justice of the European Union</t>
  </si>
  <si>
    <t>London:MHRA;2016.</t>
  </si>
  <si>
    <t>E-cigarette working group discussion paper on submission of notifications under article 20 of directive 2014/40/EU: Chapter 2 – Product type.</t>
  </si>
  <si>
    <t xml:space="preserve"> UK Government. The Electronic Cigarettes etc (Fees) Regulations 2016. No 521. Consumer protection. Fees and charges. London; 2016.</t>
  </si>
  <si>
    <t>Consumerprotection.Feesandcharges.London;2016.</t>
  </si>
  <si>
    <t>The Electronic Cigarettes etc (Fees) Regulations 2016. No 521</t>
  </si>
  <si>
    <t>TheE-CigaretteSummit:Science,Regulation&amp;PublicHealth-2017,London..</t>
  </si>
  <si>
    <t xml:space="preserve"> Industry post-regulation</t>
  </si>
  <si>
    <t>Phillips T.</t>
  </si>
  <si>
    <t>Medicines &amp; Healthcare products Regulatory Agency. UK Government/official report</t>
  </si>
  <si>
    <t>London:CAP;2017.</t>
  </si>
  <si>
    <t xml:space="preserve">Electronic cigarette advertising prohibitions. Advertising Guidance (Non-broadcast and broadcast). </t>
  </si>
  <si>
    <t>London:CAP;2016.</t>
  </si>
  <si>
    <t>Code 22 Electronic cigarettes</t>
  </si>
  <si>
    <t xml:space="preserve"> E-cigarettes: health claims and public health advertisements. A consultation on CAP and BCAP's proposal to allow lawful ads to make health claims for e-cigarettes and how CAP proposes to regulate public health messages which refer to e-cigarettes.</t>
  </si>
  <si>
    <t>London:MHRA;2017.</t>
  </si>
  <si>
    <t>Regulatory Agency. Advice for retailers</t>
  </si>
  <si>
    <t>London:DepartmentforBusiness,Energy&amp;IndustrialStrategy;2016.</t>
  </si>
  <si>
    <t>Protecting consumers from scams, unfair trading and unsafe goods</t>
  </si>
  <si>
    <t>National Audit Office</t>
  </si>
  <si>
    <t>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</si>
  <si>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Association Francaise de Normalisation</t>
  </si>
  <si>
    <t>London:BMA;2017.</t>
  </si>
  <si>
    <t>-cigarettes: Balancing risks and opportunities</t>
  </si>
  <si>
    <t>www.healthscotland.scot:NHSHealthScotland;2017.</t>
  </si>
  <si>
    <t>Consensus statement on e-cigarettes</t>
  </si>
  <si>
    <t>NHS Health Scotland</t>
  </si>
  <si>
    <t>London:PHE;2016.2016.</t>
  </si>
  <si>
    <t>Report of PHE stakeholder 'conversation' on use of e-cigarettes in enclosed public places and workplaces. London: PHE; Use of e-cigarettes in public places and workplaces: Advice to inform evidence-based policy making.</t>
  </si>
  <si>
    <t>Mock examples of when a product is an investigational product and when a clinical trial authorisation is required</t>
  </si>
  <si>
    <t>Medicines &amp; Healthcare products Regulatory Agency</t>
  </si>
  <si>
    <t>HM Treasury. Tax treatment of heated tobacco products. London: UK Government/official report</t>
  </si>
  <si>
    <t>London:UKGovernment/official report</t>
  </si>
  <si>
    <t>Tax treatment of heated tobacco products</t>
  </si>
  <si>
    <t>HM Treasury</t>
  </si>
  <si>
    <t>BrJMedPsychol1971;44:1.</t>
  </si>
  <si>
    <t xml:space="preserve"> Cigarette smoking: natural history of a dependence disorder</t>
  </si>
  <si>
    <t>Russell MAH</t>
  </si>
  <si>
    <t>10.1136/bmj.1.6023.1430</t>
  </si>
  <si>
    <t>BMJBritMedJ.1976;1:1430-3.</t>
  </si>
  <si>
    <t>Low-tar medium-nicotine cigarettes: A new approach to safer smoking</t>
  </si>
  <si>
    <t>Russell M.</t>
  </si>
  <si>
    <t>British Medical Journal</t>
  </si>
  <si>
    <t>SCOPUS_ID:0017144440</t>
  </si>
  <si>
    <t>10.3109/03602537808993776</t>
  </si>
  <si>
    <t>DrugMetabRev.1978;8:29–57.</t>
  </si>
  <si>
    <t>Cigarette smoking: A dependence on high-nicotine boli</t>
  </si>
  <si>
    <t>Drug Metabolism Reviews</t>
  </si>
  <si>
    <t>SCOPUS_ID:0018068378</t>
  </si>
  <si>
    <t>AmJPrevMed.2017;52(2):e33-e66.</t>
  </si>
  <si>
    <t>10.1136/tobaccocontrol-2016-053041</t>
  </si>
  <si>
    <t>TobControl.2017;26:e23-e8.</t>
  </si>
  <si>
    <t>Have combustible cigarettes met their match? The nicotine delivery profiles and harmful constituent exposures of second-generation and third-generation electronic cigarette users</t>
  </si>
  <si>
    <t>SCOPUS_ID:84991744601</t>
  </si>
  <si>
    <t>tobReglSci.2016;2((4)):363-76.</t>
  </si>
  <si>
    <t>Nicotine delivery and vaping behaviour during ad libitum e-cigarette access</t>
  </si>
  <si>
    <t>St Helen G, Ross K, Dempsey DA, Havel CM, Jacob Pr, Benowitz N</t>
  </si>
  <si>
    <t>10.1186/s12889-016-3510-2</t>
  </si>
  <si>
    <t>BMCPublicHealth.2016;16(1):814.</t>
  </si>
  <si>
    <t>Dependence symptoms and cessation intentions among US adult daily cigarette, cigar, and e-cigarette users, 2012-2013</t>
  </si>
  <si>
    <t>Rostron B.</t>
  </si>
  <si>
    <t>SCOPUS_ID:84982132336</t>
  </si>
  <si>
    <t>DrugAlcoholDepen.2017;178:257-66.</t>
  </si>
  <si>
    <t>ndicators of dependence for different types of tobacco product users: Descriptive findings from Wave 1 (2013–2014) of the Population Assessment of Tobacco and Health (PATH) study</t>
  </si>
  <si>
    <t>Strong DR, Pearson J, Ehlke S, Kirchner T, Abrams D, Taylor K, et al</t>
  </si>
  <si>
    <t>TheE-CigaretteSummit:Science,Regulation&amp;PublicHealth-2017,London.</t>
  </si>
  <si>
    <t>Keynote: Five E-Cigarette Summits on – what are we still fighting about?</t>
  </si>
  <si>
    <t>Jakes S</t>
  </si>
  <si>
    <t>DrugAlcoholDepend.2017;178:391-8.</t>
  </si>
  <si>
    <t>Impact of e-liquid flavors on nicotine intake and pharmacology of e-cigarettes</t>
  </si>
  <si>
    <t>St Helen G, Dempsey DA, Havel CM, Jacob P, Benowitz NL</t>
  </si>
  <si>
    <t>In:SchwartzJ.L.,editor.InternationalConferenceonSmokingCessation.NewYork.1978:pp.205–25.</t>
  </si>
  <si>
    <t>Smoking addiction: some implications for cessation.</t>
  </si>
  <si>
    <t>IntJDrugPolicy.2017;48:81-90.</t>
  </si>
  <si>
    <t>A typology of vaping: identifying differing beliefs, motivations for use, identify and political interest among e-cigarette users.</t>
  </si>
  <si>
    <t>Farrimond H</t>
  </si>
  <si>
    <t>Thorax.2016;71(12):1119-29.</t>
  </si>
  <si>
    <t>hronic electronic cigarette exposure in mice induces features of COPD in a nicotine-dependent manner</t>
  </si>
  <si>
    <t>Garcia-Arcos I, Geraghty P, Baumlin N, Campos M, Dabo A, Jundi B, et al</t>
  </si>
  <si>
    <t>CommentonSussanetal.PLoSOne.2015;61:99-102.</t>
  </si>
  <si>
    <t>Of mice and men</t>
  </si>
  <si>
    <t>Mukhin A, Rose J</t>
  </si>
  <si>
    <t>10.1097/00004872-200303000-00022</t>
  </si>
  <si>
    <t>JHypertens.2003;21(3):563-70.</t>
  </si>
  <si>
    <t>Effect of caffeine on aortic elastic properties and wave reflection</t>
  </si>
  <si>
    <t>Journal of Hypertension</t>
  </si>
  <si>
    <t>SCOPUS_ID:0037359248</t>
  </si>
  <si>
    <t>AmJClinNutr.2005;81(6):1307-12.</t>
  </si>
  <si>
    <t>Chronic coffee consumption has a detrimental effect on aortic stiffness and wave reflections 1,2</t>
  </si>
  <si>
    <t>Vlachopoulos C, Panagiotakos D, Ioakeimidis N, Dima I, Stefanadis C</t>
  </si>
  <si>
    <t>10.1016/j.drugalcdep.2013.04.017</t>
  </si>
  <si>
    <t>DrugAlcoholDepen.2013;132(3):660-4.</t>
  </si>
  <si>
    <t>Association between nicotine replacement therapy use in pregnancy and smoking cessation</t>
  </si>
  <si>
    <t>SCOPUS_ID:84883550816</t>
  </si>
  <si>
    <t>10.1093/ntr/ntw225</t>
  </si>
  <si>
    <t>NicotineTobRes.2017;19(5):585-90.</t>
  </si>
  <si>
    <t>Correlates of electronic cigarettes use before and during pregnancy</t>
  </si>
  <si>
    <t>SCOPUS_ID:85019672854</t>
  </si>
  <si>
    <t>Geneva,Switzerland:WHO;2015.</t>
  </si>
  <si>
    <t xml:space="preserve"> Global Nicotine Reduction Strategy</t>
  </si>
  <si>
    <t>10.1001/jamapediatrics.2017.1488</t>
  </si>
  <si>
    <t>JAMAPediatrics.2017;171(8):788-97.</t>
  </si>
  <si>
    <t>Association between initial use of e-cigarettes and subsequent cigarette smoking among adolescents and young adults a systematic review and meta-analysis</t>
  </si>
  <si>
    <t>Soneji S.</t>
  </si>
  <si>
    <t>SCOPUS_ID:85020008308</t>
  </si>
  <si>
    <t>10.1503/cmaj.161002</t>
  </si>
  <si>
    <t>CanMedAssocJ.2017;189(43):E1328-E36.</t>
  </si>
  <si>
    <t>Electronic cigarette use and smoking initiation among youth: A longitudinal cohort study</t>
  </si>
  <si>
    <t>CMAJ</t>
  </si>
  <si>
    <t>SCOPUS_ID:85032698912</t>
  </si>
  <si>
    <t>Black C, Murray L, Setterfield L, Sperati A. Scottish schools lifestyle and substance use survey 2015 – Mode effect study. Edinburgh: Scottish Government/official report</t>
  </si>
  <si>
    <t>Edinburgh:ScottishGovernment/official report</t>
  </si>
  <si>
    <t>Scottish schools lifestyle and substance use survey 2015 – Mode effect study</t>
  </si>
  <si>
    <t>Black C, Murray L, Setterfield L, Sperati A</t>
  </si>
  <si>
    <t>London:NatCen;2015.</t>
  </si>
  <si>
    <t>Smoking, drinking and drug use among young people in England - 2014</t>
  </si>
  <si>
    <t>Fuller E.</t>
  </si>
  <si>
    <t>CMAJOpen.2017;5(2):E460-e7.</t>
  </si>
  <si>
    <t>Prevalence and correlates of electronic cigarette use among Canadian students: cross-sectional findings from the 2014/15 Canadian Student Tobacco, Alcohol and Drugs Survey.</t>
  </si>
  <si>
    <t>Montreuil A, MacDonald M, Asbridge M, Wild TC, Hammond D, Manske S, et al.</t>
  </si>
  <si>
    <t>10.1093/ntr/ntx073</t>
  </si>
  <si>
    <t>NicotineTobRes.2017;19(10):1253-4.</t>
  </si>
  <si>
    <t>Frequency of youth e-cigarette, tobacco, and poly-use in the United States, 2015: Update to Villanti et al., "frequency of youth e-cigarette and tobacco use patterns in the United States: Measurement precision is critical to inform public health"</t>
  </si>
  <si>
    <t>Collins L.</t>
  </si>
  <si>
    <t>SCOPUS_ID:85030786659</t>
  </si>
  <si>
    <t>10.1136/tobaccocontrol-2016-053014</t>
  </si>
  <si>
    <t>TobControl.2017;26(4):386-91</t>
  </si>
  <si>
    <t>What are kids vaping? Results from a national survey of US adolescents</t>
  </si>
  <si>
    <t>Miech R.</t>
  </si>
  <si>
    <t>SCOPUS_ID:84984656935</t>
  </si>
  <si>
    <t>10.1136/tobaccocontrol-2016-053177</t>
  </si>
  <si>
    <t>TobControl.2016;0:1-5.</t>
  </si>
  <si>
    <t>E-cigarette use 1 year later in a population-based prospective cohort</t>
  </si>
  <si>
    <t>Amato M.</t>
  </si>
  <si>
    <t>SCOPUS_ID:84994888179</t>
  </si>
  <si>
    <t>10.1016/j.drugalcdep.2012.07.012</t>
  </si>
  <si>
    <t>DrugAlcoholDepend.2013;128(1-2):15-9.</t>
  </si>
  <si>
    <t>Predictive validity of the Motivation To Stop Scale (MTSS): A single-item measure of motivation to stop smoking</t>
  </si>
  <si>
    <t>SCOPUS_ID:84872405628</t>
  </si>
  <si>
    <t>Leeds:NHSDigital;2016</t>
  </si>
  <si>
    <t>Mental health and wellbeing in England: Adult Psychiatric Morbidity Survey 2014</t>
  </si>
  <si>
    <t>McManus S, Bebbington P, Jenkins R, Brugha Te</t>
  </si>
  <si>
    <t>10.1371/journal.pone.0165938</t>
  </si>
  <si>
    <t>PlosOne.2016;11(11):e0165938.</t>
  </si>
  <si>
    <t>E-Cigarette awareness, use, and harm perception among adults: A meta-analysis of observational studies</t>
  </si>
  <si>
    <t>Xu Y.</t>
  </si>
  <si>
    <t>SCOPUS_ID:84995595647</t>
  </si>
  <si>
    <t>10.18332/tid/84864</t>
  </si>
  <si>
    <t>IntJEnvironResPubHe.2016;13(1):120.</t>
  </si>
  <si>
    <t>Smoking by family members and friends and electronic-cigarette use in adolescence: A systematic review and meta-analysis</t>
  </si>
  <si>
    <t>Wang J.</t>
  </si>
  <si>
    <t>SCOPUS_ID:85049837725</t>
  </si>
  <si>
    <t>10.1136/tobaccocontrol-2015-052236</t>
  </si>
  <si>
    <t>TobControl.2016;25(e1):e24-e9.</t>
  </si>
  <si>
    <t>How to define e-cigarette prevalence? Finding clues in the use frequency distribution</t>
  </si>
  <si>
    <t>SCOPUS_ID:84932650154</t>
  </si>
  <si>
    <t>10.1136/tobaccocontrol-2015-052771</t>
  </si>
  <si>
    <t>TobControl.2017;26(1):98-104.</t>
  </si>
  <si>
    <t>Two-year trends and predictors of e-cigarette use in 27 European Union member states</t>
  </si>
  <si>
    <t>Filippidis F.</t>
  </si>
  <si>
    <t>SCOPUS_ID:84973370414</t>
  </si>
  <si>
    <t>10.3238/arztebl.2016.0847</t>
  </si>
  <si>
    <t>DtschArzteblInt.2016;113(50):847-54.</t>
  </si>
  <si>
    <t>The use of e-cigarettes-a population-based cross-sectional survey of 4002 individuals in 2016</t>
  </si>
  <si>
    <t>Eichler M.</t>
  </si>
  <si>
    <t>Deutsches Arzteblatt International</t>
  </si>
  <si>
    <t>SCOPUS_ID:85006355858</t>
  </si>
  <si>
    <t>10.1016/j.gaceta.2016.03.010</t>
  </si>
  <si>
    <t>(2014).GacSanit.2016;30(6):432-7.</t>
  </si>
  <si>
    <t>Prevalence and user profile of electronic cigarettes in Spain (2014)</t>
  </si>
  <si>
    <t>Lidón-Moyano C.</t>
  </si>
  <si>
    <t>Gaceta Sanitaria</t>
  </si>
  <si>
    <t>SCOPUS_ID:84967139488</t>
  </si>
  <si>
    <t>10.1007/s00038-016-0787-y</t>
  </si>
  <si>
    <t>IntJPubHeal.2016;61(2):167-75.</t>
  </si>
  <si>
    <t>E-cigarette use among Serbian adults: prevalence and user characteristics</t>
  </si>
  <si>
    <t>Kilibarda B.</t>
  </si>
  <si>
    <t>SCOPUS_ID:84955564307</t>
  </si>
  <si>
    <t>10.1056/NEJMsa1607538</t>
  </si>
  <si>
    <t>NewEnglJMed.2017;376(4):342-53.</t>
  </si>
  <si>
    <t>Tobacco-product use by adults and youths in the United States in 2013 and 2014</t>
  </si>
  <si>
    <t>Kasza K.</t>
  </si>
  <si>
    <t>SCOPUS_ID:85010971988</t>
  </si>
  <si>
    <t>MMWR:Morbidity&amp;MortalityWeeklyReport.2016;65(42):1177-.</t>
  </si>
  <si>
    <t>Cigarette Smoking Status* Among Current Adult E-cigarette Users,† by Age Group - National Health Interview Survey,§ United States, 2015.</t>
  </si>
  <si>
    <t>QuickStats</t>
  </si>
  <si>
    <t>10.1016/j.amepre.2015.09.013</t>
  </si>
  <si>
    <t>AmericanJournalofPreventiveMedicine.2016;50(2):226-9.</t>
  </si>
  <si>
    <t>Electronic Nicotine Delivery System Use among U.S. Adults, 2014</t>
  </si>
  <si>
    <t>Caraballo R.</t>
  </si>
  <si>
    <t>SCOPUS_ID:84959461511</t>
  </si>
  <si>
    <t>10.1016/j.ypmed.2015.08.019</t>
  </si>
  <si>
    <t>PrevMed.2015;81:180-3.</t>
  </si>
  <si>
    <t>Who is using e-cigarettes in Canada? Nationally representative data on the prevalence of e-cigarette use among Canadians</t>
  </si>
  <si>
    <t>Reid J.</t>
  </si>
  <si>
    <t>SCOPUS_ID:84942604350</t>
  </si>
  <si>
    <t>10.1016/j.addbeh.2015.08.008</t>
  </si>
  <si>
    <t>AddictBehav.2016;52:34-8.</t>
  </si>
  <si>
    <t>Electronic cigarette awareness and use among adults in Hong Kong</t>
  </si>
  <si>
    <t>Jiang N.</t>
  </si>
  <si>
    <t>SCOPUS_ID:84940983429</t>
  </si>
  <si>
    <t>10.1002/JPER.19-0060</t>
  </si>
  <si>
    <t>IntJPublicHealth.2016;61(2):151-7.</t>
  </si>
  <si>
    <t>Associations of electronic and conventional cigarette use with periodontal disease in South Korean adults</t>
  </si>
  <si>
    <t>Jeong W.</t>
  </si>
  <si>
    <t>Journal of periodontology</t>
  </si>
  <si>
    <t>SCOPUS_ID:85078382150</t>
  </si>
  <si>
    <t>10.1111/add.13231</t>
  </si>
  <si>
    <t>Addiction.2016;111(4):706-13.</t>
  </si>
  <si>
    <t>Awareness and use of electronic cigarettes and heat-not-burn tobacco products in Japan</t>
  </si>
  <si>
    <t>Tabuchi T.</t>
  </si>
  <si>
    <t>SCOPUS_ID:84961136943</t>
  </si>
  <si>
    <t>NicotineTobRes.2015;17(10):1203-11.</t>
  </si>
  <si>
    <t>Trends in E-Cigarette awareness, trial, and use under the different regulatory environments of Australia and the United Kingdom</t>
  </si>
  <si>
    <t>Yong H.</t>
  </si>
  <si>
    <t>SCOPUS_ID:84943754845</t>
  </si>
  <si>
    <t>www.smokinginbritain.co.uk.</t>
  </si>
  <si>
    <t>Quit success rates in England 2007-2017. Brief report. 2017</t>
  </si>
  <si>
    <t>Brown J, West R</t>
  </si>
  <si>
    <t>10.1111/add.13343</t>
  </si>
  <si>
    <t>Addiction.2016;111(6):1118-9.</t>
  </si>
  <si>
    <t>Estimating the population impact of e-cigarettes on smoking cessation in England</t>
  </si>
  <si>
    <t>SCOPUS_ID:84960538213</t>
  </si>
  <si>
    <t>November2017;2017;NewcastleUponTyne.</t>
  </si>
  <si>
    <t>Conference Presentation: The effectiveness of electronic cigarettes as an aid to quitting smoking. Society for the Study of Addiction,</t>
  </si>
  <si>
    <t>Partos T, Brose L, Hitchman S, McNeill A,</t>
  </si>
  <si>
    <t>NationalCentreforSmokingCessationandTraining(NCSCT);2012.</t>
  </si>
  <si>
    <t>Stop smoking services: increased chances of quitting</t>
  </si>
  <si>
    <t>West R</t>
  </si>
  <si>
    <t>10.1093/ntr/ntw017</t>
  </si>
  <si>
    <t>NicotineTobRes.2016;18(10):1937-43.</t>
  </si>
  <si>
    <t>A randomized trial comparing the effect of nicotine versus placebo electronic cigarettes on smoking reduction among young adult smokers</t>
  </si>
  <si>
    <t>Tseng T.</t>
  </si>
  <si>
    <t>SCOPUS_ID:84995693676</t>
  </si>
  <si>
    <t>LancetRespMed.2016;4(2):116-28.</t>
  </si>
  <si>
    <t>10.1007/s00038-016-0786-z</t>
  </si>
  <si>
    <t>IntJPubHeal.2016;61(2):257-67.</t>
  </si>
  <si>
    <t>The efficacy and short-term effects of electronic cigarettes as a method for smoking cessation: a systematic review and a meta-analysis</t>
  </si>
  <si>
    <t>Khoudigian S.</t>
  </si>
  <si>
    <t>SCOPUS_ID:84955620722</t>
  </si>
  <si>
    <t>10.1093/ntr/ntw119</t>
  </si>
  <si>
    <t>NicotineTobRes.2016;18(10):1926-36.</t>
  </si>
  <si>
    <t>Electronic cigarettes for smoking cessation: A systematic review</t>
  </si>
  <si>
    <t>Malas M.</t>
  </si>
  <si>
    <t>SCOPUS_ID:84995553602</t>
  </si>
  <si>
    <t>10.1371/journal.pone.0122544</t>
  </si>
  <si>
    <t>PLoSOne.2015;10(3):e0122544.</t>
  </si>
  <si>
    <t>E-Cigarettes and smoking cessation: Evidence from a systematic review and meta-analysis</t>
  </si>
  <si>
    <t>Rahman M.</t>
  </si>
  <si>
    <t>SCOPUS_ID:84926677692</t>
  </si>
  <si>
    <t>10.1016/j.lpm.2016.05.026</t>
  </si>
  <si>
    <t>PresseMed2016;45(11):971-85.</t>
  </si>
  <si>
    <t>Efficacy and security of electronic cigarette for tobacco harm reduction: Systematic review and meta-analysis</t>
  </si>
  <si>
    <t>Vanderkam P.</t>
  </si>
  <si>
    <t>Presse Medicale</t>
  </si>
  <si>
    <t>SCOPUS_ID:84994496745</t>
  </si>
  <si>
    <t>10.1177/8755122514547641</t>
  </si>
  <si>
    <t>JPharmTechnol.2015;31(1):8-12.</t>
  </si>
  <si>
    <t>Effectiveness of electronic cigarettes as a tool for smoking cessation or reduction</t>
  </si>
  <si>
    <t>Waghel R.</t>
  </si>
  <si>
    <t>Journal of Pharmacy Technology</t>
  </si>
  <si>
    <t>SCOPUS_ID:84928005785</t>
  </si>
  <si>
    <t>10.1111/add.14020</t>
  </si>
  <si>
    <t>Addiction.2017;Oct3:10.1111/add.14020.</t>
  </si>
  <si>
    <t>How do we determine the impact of e-cigarettes on cigarette smoking cessation or reduction? Review and recommendations for answering the research question with scientific rigor</t>
  </si>
  <si>
    <t>SCOPUS_ID:85041854941</t>
  </si>
  <si>
    <t>10.1136/jech.52.6.377</t>
  </si>
  <si>
    <t>JEpidemiolCommunityHealth.1998(52):377-84.</t>
  </si>
  <si>
    <t>The feasibility of creating a checklist for the assessment of the methodological quality both of randomised and non-randomised studies of health care interventions</t>
  </si>
  <si>
    <t>Downs S.</t>
  </si>
  <si>
    <t>SCOPUS_ID:0031754739</t>
  </si>
  <si>
    <t>BMJBritMedJ.2011;18(343):d5928.</t>
  </si>
  <si>
    <t>The Cochrane Collaboration’s tool for assessing risk of bias in randomised trials.</t>
  </si>
  <si>
    <t>Higgins JP, Altman DG, Gøtzsche PC, Jüni P, Moher D, Oxman AD, et al.</t>
  </si>
  <si>
    <t>Addiction.2017:[Inpress].</t>
  </si>
  <si>
    <t>Commentary on Villanti et al paper</t>
  </si>
  <si>
    <t>Robson D, McNeill A.</t>
  </si>
  <si>
    <t>10.1371/journal.pone.0074262</t>
  </si>
  <si>
    <t>PloSOne.2013;8(9):e74262.</t>
  </si>
  <si>
    <t>Evaluation of Smoking Status Identification Using Electronic Health Records and Open-Text Information in a Large Mental Health Case Register</t>
  </si>
  <si>
    <t>Wu C.</t>
  </si>
  <si>
    <t>SCOPUS_ID:84884180883</t>
  </si>
  <si>
    <t>London:PHE;2015.</t>
  </si>
  <si>
    <t>Reducing smoking in prisons. Management of tobacco use and nicotine withdrawal</t>
  </si>
  <si>
    <t>10.1016/S0140-6736(16)30272-0</t>
  </si>
  <si>
    <t>Lancet.2016;387(10037):2507-20.</t>
  </si>
  <si>
    <t>Neuropsychiatric safety and efficacy of varenicline, bupropion, and nicotine patch in smokers with and without psychiatric disorders (EAGLES): A double-blind, randomised, placebo-controlled clinical trial</t>
  </si>
  <si>
    <t>Anthenelli R.</t>
  </si>
  <si>
    <t>SCOPUS_ID:84964258009</t>
  </si>
  <si>
    <t>10.1016/j.addbeh.2016.03.009</t>
  </si>
  <si>
    <t>AddictBehav.2016;59:30-4.</t>
  </si>
  <si>
    <t>Appeal of electronic cigarettes in smokers with serious mental illness</t>
  </si>
  <si>
    <t>Pratt S.</t>
  </si>
  <si>
    <t>SCOPUS_ID:84962286566</t>
  </si>
  <si>
    <t>SchizophreniaInternationalResearchSociety(SIRS)2016BiennialMeeting,Italy2016.</t>
  </si>
  <si>
    <t>Electronic cigarettes as a harm-reduction strategy in people with serious mental illness: A pilot clinical trial. Poster presentation, Society for the Study of Addiction.</t>
  </si>
  <si>
    <t>Hickling L, Perez-Iglesias R, McNeill A, Dawkins L, Moxham J, Ruffell T, et al</t>
  </si>
  <si>
    <t>10.1097/EDE.0000000000000497</t>
  </si>
  <si>
    <t>Epidemiology.2016;27(6):819-26.</t>
  </si>
  <si>
    <t>Modeling the effects of e-cigarettes on smoking behavior: Implications for future adult smoking prevalence</t>
  </si>
  <si>
    <t>Cherng S.</t>
  </si>
  <si>
    <t>SCOPUS_ID:84964355566</t>
  </si>
  <si>
    <t>10.1001/jamaophthalmol.2016.3651</t>
  </si>
  <si>
    <t>AMAOphthalmol.2016;134(12):1443.</t>
  </si>
  <si>
    <t>Ocular chemical injury secondary to electronic cigarette liquid misuse</t>
  </si>
  <si>
    <t>Jamison A.</t>
  </si>
  <si>
    <t>JAMA Ophthalmology</t>
  </si>
  <si>
    <t>SCOPUS_ID:85011417969</t>
  </si>
  <si>
    <t>Anaesthesia.2016;71:12.</t>
  </si>
  <si>
    <t>Nicotine overdose-is it really a drink?</t>
  </si>
  <si>
    <t>Prasanna M, Narayanan B</t>
  </si>
  <si>
    <t>KoreanJPediatrics.2016;59(12):490-3.</t>
  </si>
  <si>
    <t>ccidental ingestion of E-cigarette liquid nicotine in a 15-month-old child: An infant mortality case of nicotine intoxication.</t>
  </si>
  <si>
    <t>Seo AD, Kim DC, Yu HJ, Kang MJ</t>
  </si>
  <si>
    <t>ClinToxicol.2016;54(9):890-1.</t>
  </si>
  <si>
    <t>ediatric death after unintentional exposure to liquid nicotine for an electronic cigarette</t>
  </si>
  <si>
    <t>Eggleston W, Nacca N, Stork CM, Marraffa JM.</t>
  </si>
  <si>
    <t>ForensicSciInt.2016;262:e15-e20.</t>
  </si>
  <si>
    <t>ntravenous and oral suicidal e-liquid poisonings with confirmed nicotine and cotinine concentrations</t>
  </si>
  <si>
    <t>Sommerfeld K, Lukasik-Glebocka M, Kulza M, Druzdz A, Panienski P, Florek E, et al</t>
  </si>
  <si>
    <t>10.1016/j.transproceed.2016.08.043</t>
  </si>
  <si>
    <t>TransplP.2017;49(1):229-31.</t>
  </si>
  <si>
    <t>A Case Report of Successful Kidney Donation After Brain Death Following Nicotine Intoxication</t>
  </si>
  <si>
    <t>Räsänen M.</t>
  </si>
  <si>
    <t>Transplantation Proceedings</t>
  </si>
  <si>
    <t>SCOPUS_ID:85009821184</t>
  </si>
  <si>
    <t>10.3109/15563650.2015.1090579</t>
  </si>
  <si>
    <t>ClinToxicol.2015;53(9):914-6.</t>
  </si>
  <si>
    <t>Death following intentional ingestion of e-liquid</t>
  </si>
  <si>
    <t>SCOPUS_ID:84946486669</t>
  </si>
  <si>
    <t>10.1111/1556-4029.13083</t>
  </si>
  <si>
    <t>JForensicSci.2016;61(4):1149-54.</t>
  </si>
  <si>
    <t>Determination of Nicotine, Cotinine and Trans-3′-Hydroxycotinine using LC/MS/MS in Forensic Samples of a Nicotine Fatal Case by Oral Ingestion of e-cigarette Liquid,</t>
  </si>
  <si>
    <t>You G.</t>
  </si>
  <si>
    <t>Journal of Forensic Sciences</t>
  </si>
  <si>
    <t>SCOPUS_ID:85027954848</t>
  </si>
  <si>
    <t>IntJLegalMed.2015;129(3):481-6.</t>
  </si>
  <si>
    <t>ClinToxicol.2017;55(7):662-7.</t>
  </si>
  <si>
    <t>upraventricular tachycardia and acute confusion following ingestion of e-cigarette fluid containing AB-FUBINACA and ADB-FUBINACA: a case report with quantitative analysis of serum drug concentrations</t>
  </si>
  <si>
    <t>Lam RPK, Tang MHY, Leung SC, Chong YK, Tsui MSH, Mak TWL</t>
  </si>
  <si>
    <t>10.1016/j.psep.2011.06.022</t>
  </si>
  <si>
    <t>ProcessSafEnviron.2011;89(6):434-42.</t>
  </si>
  <si>
    <t>A review of hazards associated with primary lithium and lithium-ion batteries</t>
  </si>
  <si>
    <t>Lisbona D.</t>
  </si>
  <si>
    <t>Process Safety and Environmental Protection</t>
  </si>
  <si>
    <t>SCOPUS_ID:82755193668</t>
  </si>
  <si>
    <t>Quincy,Massachusetts:TheFireProtectionResearchFoundation;2011.</t>
  </si>
  <si>
    <t>Lithium-ion batteries hazard and use assessment: Final report.</t>
  </si>
  <si>
    <t>Mikolajczak C, Kahn M, White K, Long RT</t>
  </si>
  <si>
    <t>JBurnCareRes.2017;38(4):220-4.</t>
  </si>
  <si>
    <t>he unrecognized epidemic of electronic cigarette burns.</t>
  </si>
  <si>
    <t>Ramirez JI, Ridgway CA, Lee JG, Potenza BM, Sen S, Palmieri TL, et al</t>
  </si>
  <si>
    <t>10.1016/j.ajem.2017.05.029</t>
  </si>
  <si>
    <t>AmJEmergMed.2017;35:1781-2.</t>
  </si>
  <si>
    <t>Alarming increase in electronic nicotine delivery systems-related burn injuries: A serious unregulated public health issue</t>
  </si>
  <si>
    <t>Toy J.</t>
  </si>
  <si>
    <t>American Journal of Emergency Medicine</t>
  </si>
  <si>
    <t>SCOPUS_ID:85021190120</t>
  </si>
  <si>
    <t>10.7196/SAMJ.6887</t>
  </si>
  <si>
    <t>SAfrMedJ.2013;103(11):865-8.</t>
  </si>
  <si>
    <t>Carboxyhaemoglobin levels, health and lifestyle perceptions in smokers converting from tobacco cigarettes to electronic cigarettes</t>
  </si>
  <si>
    <t>van Staden S.</t>
  </si>
  <si>
    <t>South African Medical Journal</t>
  </si>
  <si>
    <t>SCOPUS_ID:84886025026</t>
  </si>
  <si>
    <t>10.1038/s41598-017-02317-8</t>
  </si>
  <si>
    <t>SciRepUK.2017;7(1):2028.</t>
  </si>
  <si>
    <t>E-cigarettes induce toxicological effects that can raise the cancer risk</t>
  </si>
  <si>
    <t>Canistro D.</t>
  </si>
  <si>
    <t>SCOPUS_ID:85019559612</t>
  </si>
  <si>
    <t>10.1016/j.oraloncology.2015.10.018</t>
  </si>
  <si>
    <t>OralOncol.2016;52:58-65.</t>
  </si>
  <si>
    <t>Electronic cigarettes induce DNA strand breaks and cell death independently of nicotine in cell lines</t>
  </si>
  <si>
    <t>Yu V.</t>
  </si>
  <si>
    <t>Oral Oncology</t>
  </si>
  <si>
    <t>SCOPUS_ID:84962388369</t>
  </si>
  <si>
    <t>10.1371/journal.pone.0173055</t>
  </si>
  <si>
    <t>PloSOne.2017;12(3):e0173055.</t>
  </si>
  <si>
    <t>Benzene formation in electronic cigarettes</t>
  </si>
  <si>
    <t>Pankow J.</t>
  </si>
  <si>
    <t>SCOPUS_ID:85014856452</t>
  </si>
  <si>
    <t>10.1016/j.fct.2017.08.044</t>
  </si>
  <si>
    <t>FoodChemToxicol.2017;109:90-4.</t>
  </si>
  <si>
    <t>E-cigarettes emit very high formaldehyde levels only in conditions that are aversive to users: A replication study under verified realistic use conditions</t>
  </si>
  <si>
    <t>SCOPUS_ID:85028592110</t>
  </si>
  <si>
    <t>Mp88-14.JUrology.2017;197(4):e1179.</t>
  </si>
  <si>
    <t>Evaluation of e-cigarettes users urine for known bladder carcinogens</t>
  </si>
  <si>
    <t xml:space="preserve">Fuller T, Acharya A, Bhaskar G, Yu M, Little S, Tarin T. </t>
  </si>
  <si>
    <t>10.1093/carcin/23.6.907</t>
  </si>
  <si>
    <t>Carcinogenesis.2002;23(6):907-22.</t>
  </si>
  <si>
    <t>Human urinary carcinogen metabolites: Biomarkers for investigating tobacco and cancer</t>
  </si>
  <si>
    <t>Carcinogenesis</t>
  </si>
  <si>
    <t>SCOPUS_ID:0036313209</t>
  </si>
  <si>
    <t>10.1007/s11739-015-1361-y</t>
  </si>
  <si>
    <t>InternEmergMed.2016;11(1):85-94.</t>
  </si>
  <si>
    <t>Effect of continuous smoking reduction and abstinence on blood pressure and heart rate in smokers switching to electronic cigarettes</t>
  </si>
  <si>
    <t>SCOPUS_ID:84958122389</t>
  </si>
  <si>
    <t>JAddictResTher.2016;7(290):2.</t>
  </si>
  <si>
    <t>Changes in the frequency of airway infections in smokers who switched to vaping: Results of an online survey.</t>
  </si>
  <si>
    <t>Miler J, Mayer B, Hajek P.</t>
  </si>
  <si>
    <t>10.1164/rccm.201604-0804OC</t>
  </si>
  <si>
    <t>AmJRespCritCare.2017;195(8):1043-9.</t>
  </si>
  <si>
    <t>Electronic cigarette use and respiratory symptoms in adolescents</t>
  </si>
  <si>
    <t>McConnell R.</t>
  </si>
  <si>
    <t>American Journal of Respiratory and Critical Care Medicine</t>
  </si>
  <si>
    <t>SCOPUS_ID:85018633180</t>
  </si>
  <si>
    <t>10.1016/j.mehy.2017.09.006</t>
  </si>
  <si>
    <t>MedHypotheses.2017;109:17-8.</t>
  </si>
  <si>
    <t>Resolution of recurrent tonsillitis in a non-smoker who became a vaper. A case study and new hypothesis</t>
  </si>
  <si>
    <t>Miler J.</t>
  </si>
  <si>
    <t>Medical Hypotheses</t>
  </si>
  <si>
    <t>SCOPUS_ID:85029673421</t>
  </si>
  <si>
    <t>10.1016/j.fct.2017.11.002</t>
  </si>
  <si>
    <t>FoodChemToxicol.2017;111:64-70.</t>
  </si>
  <si>
    <t>Aldehyde levels in e-cigarette aerosol: Findings from a replication study and from use of a new-generation device</t>
  </si>
  <si>
    <t>SCOPUS_ID:85033411400</t>
  </si>
  <si>
    <t>Copenhagen:WHORegionalofficeforEurope;1987.</t>
  </si>
  <si>
    <t xml:space="preserve"> Air quality guidelines for Europe</t>
  </si>
  <si>
    <t>10.1093/jat/bkx054</t>
  </si>
  <si>
    <t>JAnalToxicol.2017;14:1-9.</t>
  </si>
  <si>
    <t>Chemical evaluation of electronic cigarettes: Multicomponent analysis of liquid refills and their corresponding aerosols</t>
  </si>
  <si>
    <t>Beauval N.</t>
  </si>
  <si>
    <t>SCOPUS_ID:85031929072</t>
  </si>
  <si>
    <t>10.1002/tox.20153</t>
  </si>
  <si>
    <t>EnvironToxicol.2006;21(1):47-54.</t>
  </si>
  <si>
    <t>Determination of toxic carbonyl compounds in cigarette smoke</t>
  </si>
  <si>
    <t>Fujioka K.</t>
  </si>
  <si>
    <t>Environmental Toxicology</t>
  </si>
  <si>
    <t>SCOPUS_ID:33244473082</t>
  </si>
  <si>
    <t>ApplInVitroToxicol.2017;3(1):28-40.</t>
  </si>
  <si>
    <t>Inflammatory response and barrier dysfunction by different e-cigarette flavoring chemicals identified by gas chromatography–mass spectrometry in e-liquids and e-vapors on human lung epithelial cells and fibroblasts</t>
  </si>
  <si>
    <t>Gerloff J, Sundar IK, Freter R, Sekera ER, Friedman AE, Robinson R, et al.</t>
  </si>
  <si>
    <t>10.1016/j.envres.2017.08.014</t>
  </si>
  <si>
    <t>EnvironRes.2017;159:313-20.</t>
  </si>
  <si>
    <t>The association of e-cigarette use with exposure to nickel and chromium: A preliminary study of non-invasive biomarkers</t>
  </si>
  <si>
    <t>Aherrera A.</t>
  </si>
  <si>
    <t>SCOPUS_ID:85027876342</t>
  </si>
  <si>
    <t>10.1021/acs.est.7b00710</t>
  </si>
  <si>
    <t>EnvironSciTech.2017;51(16):9271-9.</t>
  </si>
  <si>
    <t>Emissions from Electronic Cigarettes: Assessing Vapers' Intake of Toxic Compounds, Secondhand Exposures, and the Associated Health Impacts</t>
  </si>
  <si>
    <t>Logue J.</t>
  </si>
  <si>
    <t>SCOPUS_ID:85027439954</t>
  </si>
  <si>
    <t>10.3390/ijerph14090969</t>
  </si>
  <si>
    <t>IntJEnvironResPubHe.2017;14(9):969.</t>
  </si>
  <si>
    <t>Determination of selected chemical levels in room air and on surfaces after the use of cartridge-and tank-based e-vapor products or conventional cigarettes</t>
  </si>
  <si>
    <t>Liu J.</t>
  </si>
  <si>
    <t>SCOPUS_ID:85028571517</t>
  </si>
  <si>
    <t xml:space="preserve">Toxicant and carcinogen exposure associated with long-term e-cigarette use. </t>
  </si>
  <si>
    <t xml:space="preserve">Shahab L. </t>
  </si>
  <si>
    <t>O'Connell, G et al. (2016)</t>
  </si>
  <si>
    <t>ToxicolMechMethod.2016;26(6):453-64.</t>
  </si>
  <si>
    <t>Reductions in biomarkers of exposure (BoE) to harmful or potentially harmful constituents (HPHCs) following partial or complete substitution of cigarettes with electronic cigarettes in adult smokers.</t>
  </si>
  <si>
    <t>O’Connell G, Graff DW, D’Ruiz CD.</t>
  </si>
  <si>
    <t>JChromatogrB.2015;1007:121-6.</t>
  </si>
  <si>
    <t>Combined analysis of N'-nitrosonornicotine and 4-(methylnitrosamino)-1-(3-pyridyl)-1-butanol in the urine of cigarette smokers and e-cigarette users</t>
  </si>
  <si>
    <t>Kotandeniya D, Carmella SG, Pillsbury ME, Hecht SS.</t>
  </si>
  <si>
    <t>10.1093/ntr/ntw333</t>
  </si>
  <si>
    <t>NicotineTobRes.2016:ntw333.</t>
  </si>
  <si>
    <t>Tobacco consumption and toxicant exposure of cigarette smokers using electronic cigarettes</t>
  </si>
  <si>
    <t>Pulvers K.</t>
  </si>
  <si>
    <t>SCOPUS_ID:85040554556</t>
  </si>
  <si>
    <t>10.1016/j.drugalcdep.2015.05.005</t>
  </si>
  <si>
    <t>DrugAlcoholDepend.2015;153:300-5.</t>
  </si>
  <si>
    <t>Comparison of the characteristics of long-term users of electronic cigarettes versus nicotine replacement therapy: A cross-sectional survey of English ex-smokers and current smokers</t>
  </si>
  <si>
    <t>Nelson V.</t>
  </si>
  <si>
    <t>SCOPUS_ID:84937629627</t>
  </si>
  <si>
    <t>TobControl.2016;26:e23-e8.</t>
  </si>
  <si>
    <t>10.1158/0008-5472.CAN-11-0209</t>
  </si>
  <si>
    <t>CancerRes.2011;71(21):6749-57.</t>
  </si>
  <si>
    <t>Urinary levels of cigarette smoke constituent metabolites are prospectively associated with lung cancer development in smokers</t>
  </si>
  <si>
    <t>Cancer Research</t>
  </si>
  <si>
    <t>SCOPUS_ID:80355139536</t>
  </si>
  <si>
    <t>10.1158/1055-9965.EPI-09-0874</t>
  </si>
  <si>
    <t>CancerEpidemiolBiomarkersPrev.2009;18(12):3421-5.</t>
  </si>
  <si>
    <t>Elimination kinetics of the tobacco-specific biomarker and lung carcinogen 4-(methylnitrosamino)-1-(3-pyridyl)-1-butanol</t>
  </si>
  <si>
    <t>SCOPUS_ID:73349107435</t>
  </si>
  <si>
    <t>10.1021/tx300048h</t>
  </si>
  <si>
    <t>ChemResToxicol.2009;22(4):734-41.</t>
  </si>
  <si>
    <t>Correction to Effects of smoking cessation on eight urinary tobacco carcinogen and toxicant biomarkers (Chemical Research Toxicology (2009) 22, (734-741) DOI: 10.0121/tx800479s)</t>
  </si>
  <si>
    <t>Carmella S.</t>
  </si>
  <si>
    <t>SCOPUS_ID:84863350590</t>
  </si>
  <si>
    <t>10.1097/MD.0000000000000624</t>
  </si>
  <si>
    <t>Medicine.2015;94(10):e624.</t>
  </si>
  <si>
    <t>Carbon monoxide poisoning and subsequent cardiovascular disease risk a nationwide population-based cohort study</t>
  </si>
  <si>
    <t>Lee F.</t>
  </si>
  <si>
    <t>Medicine (United States)</t>
  </si>
  <si>
    <t>SCOPUS_ID:84929029654</t>
  </si>
  <si>
    <t>10.1371/journal.pone.0028864</t>
  </si>
  <si>
    <t>PLoSOne.2011;6(12):e28864</t>
  </si>
  <si>
    <t>Assessing recent smoking status by measuring exhaled carbon monoxide levels</t>
  </si>
  <si>
    <t>Sandberg A.</t>
  </si>
  <si>
    <t>SCOPUS_ID:83455255758</t>
  </si>
  <si>
    <t>10.1186/1477-7517-8-21</t>
  </si>
  <si>
    <t>HarmReductJ.2011;8:21.</t>
  </si>
  <si>
    <t>Trends in beliefs about the harmfulness and use of stop-smoking medications and smokeless tobacco products among cigarettes smokers: Findings from the ITC four-country survey</t>
  </si>
  <si>
    <t>Harm Reduction Journal</t>
  </si>
  <si>
    <t>SCOPUS_ID:80052023141</t>
  </si>
  <si>
    <t>10.1016/j.amepre.2016.10.017</t>
  </si>
  <si>
    <t>AmJPrevMed.2017;52(3):339-46.</t>
  </si>
  <si>
    <t>Trends in E-Cigarette Awareness and Perceived Harmfulness in the U.S.</t>
  </si>
  <si>
    <t>Huerta T.</t>
  </si>
  <si>
    <t>SCOPUS_ID:85007162658</t>
  </si>
  <si>
    <t>10.1016/j.amepre.2016.08.039</t>
  </si>
  <si>
    <t>AmJPrevMed.2017;52(3):331-8.</t>
  </si>
  <si>
    <t>Changing Perceptions of Harm of E-Cigarettes Among U.S. Adults, 2012–2015</t>
  </si>
  <si>
    <t>Majeed B.</t>
  </si>
  <si>
    <t>SCOPUS_ID:84992726996</t>
  </si>
  <si>
    <t>10.1093/her/cyw059</t>
  </si>
  <si>
    <t>HealthEducRes.2017;32(1):22-32.</t>
  </si>
  <si>
    <t>Perceptions and use of electronic cigarettes in pregnancy</t>
  </si>
  <si>
    <t>McCubbin A.</t>
  </si>
  <si>
    <t>Health Education Research</t>
  </si>
  <si>
    <t>SCOPUS_ID:85014337046</t>
  </si>
  <si>
    <t>PrevChronicDis.2016;13:E175.</t>
  </si>
  <si>
    <t>US adults' perceptions of the harmful effects during pegnancy of using electronic vapor products versus smoking cigarettes, styles survey, 2015</t>
  </si>
  <si>
    <t>Nguyen KH, Tong VT, Marynak KL, King BA.</t>
  </si>
  <si>
    <t>10.1016/j.addbeh.2017.01.033</t>
  </si>
  <si>
    <t>AddictBehav.2017;70:7-13.</t>
  </si>
  <si>
    <t>Measuring youth beliefs about the harms of e-cigarettes and smokeless tobacco compared to cigarettes</t>
  </si>
  <si>
    <t>Persoskie A.</t>
  </si>
  <si>
    <t>SCOPUS_ID:85012237186</t>
  </si>
  <si>
    <t>10.1542/peds.2015-4306</t>
  </si>
  <si>
    <t>Pediatrics.2016;138(5):e20154306.</t>
  </si>
  <si>
    <t>Perceptions of e-Cigarettes and Noncigarette Tobacco Products Among US Youth</t>
  </si>
  <si>
    <t>SCOPUS_ID:84994824081</t>
  </si>
  <si>
    <t>London;2017.</t>
  </si>
  <si>
    <t>Open consultation: Tax treatment of heated tobacco products</t>
  </si>
  <si>
    <t>10.1136/thx.48.4.385</t>
  </si>
  <si>
    <t>Thorax.1993;48(4):385-7.</t>
  </si>
  <si>
    <t>Glycerol particle cigarettes: A less harmful option for chronic smokers</t>
  </si>
  <si>
    <t>Sutherland G.</t>
  </si>
  <si>
    <t>SCOPUS_ID:0027193412</t>
  </si>
  <si>
    <t>10.1007/s002130050719</t>
  </si>
  <si>
    <t>Psychopharmacology(Berl).1998;139(3):288-90.</t>
  </si>
  <si>
    <t>Nicotine availability from Eclipse tobacco-heating cigarette</t>
  </si>
  <si>
    <t>Stapleton J.</t>
  </si>
  <si>
    <t>SCOPUS_ID:0031689038</t>
  </si>
  <si>
    <t>GenevaWHO;2009.</t>
  </si>
  <si>
    <t>Tobacco industry interference with tobacco control.</t>
  </si>
  <si>
    <t>10.1093/ntr/ntw022</t>
  </si>
  <si>
    <t>NicotineTobRes.2016;18(7):1606-13.</t>
  </si>
  <si>
    <t>Evaluation of biomarkers of exposure in smokers switching to a carbon-heated tobacco product: A controlled, randomized, open-label 5-day exposure study</t>
  </si>
  <si>
    <t>Lüdicke F.</t>
  </si>
  <si>
    <t>SCOPUS_ID:84977083352</t>
  </si>
  <si>
    <t>NicotineTobRes.2017;19(2):168-75.</t>
  </si>
  <si>
    <t>Reduced exposure to harmful and potentially harmful smoke constituents with the Tobacco Heating System 2.1.</t>
  </si>
  <si>
    <t>Ludicke F, Baker G, Magnette J, Picavet P, Weitkunat R.</t>
  </si>
  <si>
    <t>10.1016/j.yrtph.2016.07.006</t>
  </si>
  <si>
    <t>RegulToxicolPharmacol.2016;81:S17-S26.</t>
  </si>
  <si>
    <t>Evaluation of the Tobacco Heating System 2.2. Part 1: Description of the system and the scientific assessment program</t>
  </si>
  <si>
    <t>Smith M.</t>
  </si>
  <si>
    <t>SCOPUS_ID:84979729685</t>
  </si>
  <si>
    <t>10.1016/j.yrtph.2016.09.014</t>
  </si>
  <si>
    <t>RegulToxicolPharm.2016;81:489-99.</t>
  </si>
  <si>
    <t>Assessment of the reduction in levels of exposure to harmful and potentially harmful constituents in Japanese subjects using a novel tobacco heating system compared with conventional cigarettes and smoking abstinence: A randomized controlled study in confinement</t>
  </si>
  <si>
    <t>Haziza C.</t>
  </si>
  <si>
    <t>SCOPUS_ID:84992694902</t>
  </si>
  <si>
    <t>RegulToxicolPharm.2016;81:S139-S50.</t>
  </si>
  <si>
    <t xml:space="preserve">valuation of the Tobacco Heating System 2.2. Part 8: 5-day randomized reduced exposure clinical study in Poland. </t>
  </si>
  <si>
    <t>Haziza C, de La Bourdonnaye G, Skiada D, Ancerewicz J, Baker G, Picavet P, et al.</t>
  </si>
  <si>
    <t>10.1001/jamainternmed.2017.1419</t>
  </si>
  <si>
    <t>JAMAInternMed.2017;177(7):1050-2.</t>
  </si>
  <si>
    <t>Heat-not-burn tobacco cigarettes: Smoke by any other name</t>
  </si>
  <si>
    <t>Auer R.</t>
  </si>
  <si>
    <t>SCOPUS_ID:85021073547</t>
  </si>
  <si>
    <t>10.1093/ntr/ntx138</t>
  </si>
  <si>
    <t>NicotineTobRes.2017;0(0):1-6.</t>
  </si>
  <si>
    <t>Nicotine delivery to the aerosol of a heat-not-burn tobacco product: Comparison with a tobacco cigarette and e-cigarettes</t>
  </si>
  <si>
    <t>SCOPUS_ID:85054305240</t>
  </si>
  <si>
    <t>RegulToxicolPharm.2016;80:91-101.</t>
  </si>
  <si>
    <t>Comparison of the impact of the Tobacco Heating System 2.2 and a cigarette on indoor air quality.</t>
  </si>
  <si>
    <t>Mitova MI, Campelos PB, Goujon-Ginglinger CG, Maeder S, Mottier N, Rouget EGR, et al</t>
  </si>
  <si>
    <t>JEnvironAnalChem.2015;02(05):1000163.</t>
  </si>
  <si>
    <t>Heated tobacco products create side-stream emissions: Implications for regulation.</t>
  </si>
  <si>
    <t>O’Connell G, Wilkinson P, Burseg KMM, Stotesbury SJ, Pritchard JD.</t>
  </si>
  <si>
    <t>10.7416/ai.2016.2089</t>
  </si>
  <si>
    <t>AnnIg.2016;28(2):109-12.</t>
  </si>
  <si>
    <t>Second-hand smoke exposure generated by new electronic devices (IQOS® and e-cigs) and traditional cigarettes: Submicron particle behaviour in human respiratory system</t>
  </si>
  <si>
    <t>Protano C.</t>
  </si>
  <si>
    <t>Annali di Igiene</t>
  </si>
  <si>
    <t>SCOPUS_ID:84978887842</t>
  </si>
  <si>
    <t>10.1080/02786826.2017.1300231</t>
  </si>
  <si>
    <t>AerosolSciTech.2017;51(6):674-84.</t>
  </si>
  <si>
    <t>Environmental pollution and emission factors of electronic cigarettes, heat-not-burn tobacco products, and conventional cigarettes</t>
  </si>
  <si>
    <t>Ruprecht A.</t>
  </si>
  <si>
    <t>Aerosol Science and Technology</t>
  </si>
  <si>
    <t>SCOPUS_ID:85015745235</t>
  </si>
  <si>
    <t>10.1016/j.yrtph.2016.10.001</t>
  </si>
  <si>
    <t>RegulToxicolPharm.2016;81:S27-S47.</t>
  </si>
  <si>
    <t>Evaluation of the Tobacco Heating System 2.2. Part 2: Chemical composition, genotoxicity, cytotoxicity, and physical properties of the aerosol</t>
  </si>
  <si>
    <t>Schaller J.</t>
  </si>
  <si>
    <t>SCOPUS_ID:85006942693</t>
  </si>
  <si>
    <t>10.1016/j.yrtph.2016.10.016</t>
  </si>
  <si>
    <t>RegulToxicolPharm.2016;81:S48-S58.</t>
  </si>
  <si>
    <t>Evaluation of the Tobacco Heating System 2.2. Part 3: Influence of the tobacco blend on the formation of harmful and potentially harmful constituents of the Tobacco Heating System 2.2 aerosol</t>
  </si>
  <si>
    <t>SCOPUS_ID:85006900457</t>
  </si>
  <si>
    <t>10.1016/j.drugalcdep.2016.10.005</t>
  </si>
  <si>
    <t>DrugAlcoholDepend.2016;169:33-40.</t>
  </si>
  <si>
    <t>Expanding clinical laboratory tobacco product evaluation methods to loose-leaf tobacco vaporizers</t>
  </si>
  <si>
    <t>SCOPUS_ID:84992128525</t>
  </si>
  <si>
    <t>10.1016/j.yrtph.2017.07.032</t>
  </si>
  <si>
    <t>RegulToxicolPharmacol.2017;89:193-9.</t>
  </si>
  <si>
    <t>Nicotine pharmacokinetic profiles of the Tobacco Heating System 2.2, cigarettes and nicotine gum in Japanese smokers</t>
  </si>
  <si>
    <t>Brossard P.</t>
  </si>
  <si>
    <t>SCOPUS_ID:85026634891</t>
  </si>
  <si>
    <t>10.1093/ntr/ntx028</t>
  </si>
  <si>
    <t>NicotineTobRes.2017:ntx028.</t>
  </si>
  <si>
    <t>Effects of switching to the menthol tobacco heating system 2.2, smoking abstinence, or continued cigarette smoking on clinically relevant risk markers: A randomized, controlled, open-label, multicenter study in sequential confinement and ambulatory settings (Part 2)</t>
  </si>
  <si>
    <t>SCOPUS_ID:85040629551</t>
  </si>
  <si>
    <t>NicotineTobRes.2017:ntw287.</t>
  </si>
  <si>
    <t xml:space="preserve">Effects of Switching to the Tobacco Heating System 2.2 Menthol, smoking abstinence, or continued cigarette smoking on biomarkers of exposure: A randomized, controlled, open-label, multicenter study in sequential confinement and ambulatory settings (part 1). </t>
  </si>
  <si>
    <t xml:space="preserve">Ludicke F, Picavet P, Baker G, Haziza C, Poux V, Lama N, et al. </t>
  </si>
  <si>
    <t>10.1002/rcr2.190</t>
  </si>
  <si>
    <t>RespCaseRep.2016;4(6):e00190.</t>
  </si>
  <si>
    <t>Acute eosinophilic pneumonia following heat-not-burn cigarette smoking</t>
  </si>
  <si>
    <t>Kamada T.</t>
  </si>
  <si>
    <t>Respirology Case Reports</t>
  </si>
  <si>
    <t>SCOPUS_ID:84995387900</t>
  </si>
  <si>
    <t>10.1136/tobaccocontrol-2012-050860</t>
  </si>
  <si>
    <t>TobControl.2013;22Suppl1:i14-i7.</t>
  </si>
  <si>
    <t>Reducing the nicotine content to make cigarettes less addictive</t>
  </si>
  <si>
    <t>SCOPUS_ID:84886582465</t>
  </si>
  <si>
    <t>NicotineTobRes.2002;4(2):149-59.</t>
  </si>
  <si>
    <t>Biochemical verification of tobacco use and cessation</t>
  </si>
  <si>
    <t>Society For Research on Nicotine and Tobacco</t>
  </si>
  <si>
    <t>10.1136/bmj.h681</t>
  </si>
  <si>
    <t>BMJBritMedJ.2015;350:h681</t>
  </si>
  <si>
    <t>Intention to treat analysis versus per protocol analysis of trial data</t>
  </si>
  <si>
    <t>Sedgwick P.</t>
  </si>
  <si>
    <t>SCOPUS_ID:84929492981</t>
  </si>
  <si>
    <t>TobRegulSci.Inpress.</t>
  </si>
  <si>
    <t>Awareness and use of ‘heat-not-burn’ tobacco products in Great Britain</t>
  </si>
  <si>
    <t xml:space="preserve">Brose LS, Simonavicius E, Cheeseman H. </t>
  </si>
  <si>
    <t>10.1016/j.addbeh.2012.03.004</t>
  </si>
  <si>
    <t>AddictBehav.2012;37(8):970-3.</t>
  </si>
  <si>
    <t>The electronic-cigarette: Effects on desire to smoke, withdrawal symptoms and cognition</t>
  </si>
  <si>
    <t>SCOPUS_ID:84861235123</t>
  </si>
  <si>
    <t>www.digitalunc.coalliance.org/fedora/repository/cogru:4161.</t>
  </si>
  <si>
    <t>Evaluation of the use of electric cigarettes in a rural smoking cessation program 2013</t>
  </si>
  <si>
    <t>Ely J</t>
  </si>
  <si>
    <t>JAddictResTher.2015;6(244):2.</t>
  </si>
  <si>
    <t>Adding e-cigarettes to specialist stop-smoking treatment: City of London pilot project.</t>
  </si>
  <si>
    <t>Hajek P, Corbin L, Ladmore D, Spearing E.</t>
  </si>
  <si>
    <t>JGenInternMed.2014;29:S480-S.</t>
  </si>
  <si>
    <t xml:space="preserve">Can e-cigarette help patients to reduce or stop smoking in primary care practice? </t>
  </si>
  <si>
    <t>Humair J-P, Tango R.</t>
  </si>
  <si>
    <t>10.3390/ijerph120707638</t>
  </si>
  <si>
    <t>IntJEnvResPubHe.2015;12(7):7638-46.</t>
  </si>
  <si>
    <t>Successful nicotine intake in medical assisted use of E-cigarettes: A pilot study</t>
  </si>
  <si>
    <t>Pacifici R.</t>
  </si>
  <si>
    <t>SCOPUS_ID:84939531203</t>
  </si>
  <si>
    <t>10.1007/s11739-013-0977-z</t>
  </si>
  <si>
    <t>InternEmergMed.2014;9(5):537-46.</t>
  </si>
  <si>
    <t>Effectiveness and tolerability of electronic cigarette in real-life: A 24-month prospective observational study</t>
  </si>
  <si>
    <t>SCOPUS_ID:84904720592</t>
  </si>
  <si>
    <t>OpenJPrevMed.2014;4(10):789.</t>
  </si>
  <si>
    <t>Attitudes toward e-cigarettes, reasons for initiating e-cigarette use, and changes in smoking behavior after initiation: a pilot longitudinal study of regular cigarette smokers</t>
  </si>
  <si>
    <t>Berg CJ, Barr DB, Stratton E, Escoffery C, Kegler M.</t>
  </si>
  <si>
    <t>10.1016/j.ypmed.2014.09.005</t>
  </si>
  <si>
    <t>PrevMed.2014;69:90-4.</t>
  </si>
  <si>
    <t>Profile of e-cigarette use and its relationship with cigarette quit attempts and abstinence in Kansas adults</t>
  </si>
  <si>
    <t>Christensen T.</t>
  </si>
  <si>
    <t>SCOPUS_ID:84907686459</t>
  </si>
  <si>
    <t>10.1111/add.12150</t>
  </si>
  <si>
    <t>Addiction.2013;108(6):1115-25</t>
  </si>
  <si>
    <t>Vaping' profiles and preferences: An online survey of electronic cigarette users</t>
  </si>
  <si>
    <t>SCOPUS_ID:84877673105</t>
  </si>
  <si>
    <t>10.1016/j.addbeh.2013.10.028</t>
  </si>
  <si>
    <t>AddictBehav.2014;39(2):491-4.</t>
  </si>
  <si>
    <t>A longitudinal study of electronic cigarette users</t>
  </si>
  <si>
    <t>SCOPUS_ID:84889097719</t>
  </si>
  <si>
    <t>CancerEpidemiolBiomarkersPrev.2015;24(4):762-.</t>
  </si>
  <si>
    <t>E-cigarette and traditional cigarette use among smokers during hospitalization and 6 months later.</t>
  </si>
  <si>
    <t>Harrington K, Cheong J, Hendricks S, Kohler C, Bailey W.</t>
  </si>
  <si>
    <t>10.1177/0194599815613279</t>
  </si>
  <si>
    <t>OtolaryngolHeadNeckSurg.2016;154(1):73-9.</t>
  </si>
  <si>
    <t>Smoking Cessation and Electronic Cigarette Use among Head and Neck Cancer Patients</t>
  </si>
  <si>
    <t>McQueen N.</t>
  </si>
  <si>
    <t>Otolaryngology - Head and Neck Surgery (United States)</t>
  </si>
  <si>
    <t>SCOPUS_ID:84954132911</t>
  </si>
  <si>
    <t>SocietyforResearchonNicotineandTobaccoAnnualMeeting;2015;Philadelphia,PA,USA.</t>
  </si>
  <si>
    <t xml:space="preserve">doption of e-cigarettes during tobacco dependence treatment is associated with poorer quit outcomes. </t>
  </si>
  <si>
    <t xml:space="preserve">Pavlov D, Ivanova A, Hussain S, Selby P, Zawertailo L, </t>
  </si>
  <si>
    <t>10.1371/journal.pone.0113013</t>
  </si>
  <si>
    <t>PloSone.2014;9(11):e113013.</t>
  </si>
  <si>
    <t>E-cigarette use among smokers with serious mental illness</t>
  </si>
  <si>
    <t>SCOPUS_ID:84912567358</t>
  </si>
  <si>
    <t>SocietyforResearchonNicotineandTobaccoAnnualMeeting;2015;Philadelphia,USA.</t>
  </si>
  <si>
    <t>E-cigarette use, smoking cessation, and change in smoking intensity in 2010/2011 TUS-CPS Longitudinal Cohort.</t>
  </si>
  <si>
    <t>Shi Y, Pierce J, White M, editors</t>
  </si>
  <si>
    <t>10.5811/westjem.2016.7.31354</t>
  </si>
  <si>
    <t>WestJEmergMed.2016;17(6):805-7.</t>
  </si>
  <si>
    <t>E-cigarette blast injury: Complex facial fractures and pneumocephalus</t>
  </si>
  <si>
    <t>Archambeau B.</t>
  </si>
  <si>
    <t>SCOPUS_ID:84995482310</t>
  </si>
  <si>
    <t>10.1111/edt.12293</t>
  </si>
  <si>
    <t>DentTraumatol.2017;33(2):149-52.</t>
  </si>
  <si>
    <t>Electronic cigarette explosion associated with extensive intraoral injuries</t>
  </si>
  <si>
    <t>Brooks J.</t>
  </si>
  <si>
    <t>Dental Traumatology</t>
  </si>
  <si>
    <t>SCOPUS_ID:84978152148</t>
  </si>
  <si>
    <t>Eplasty.2016;16:ic9.</t>
  </si>
  <si>
    <t xml:space="preserve"> Injuries caused by explosion of electronic cigarette devices</t>
  </si>
  <si>
    <t>Colaianni CA, Tapias LF, Cauley R, Sheridan R, Schulz JT, Goverman J</t>
  </si>
  <si>
    <t>10.7326/L16-0023</t>
  </si>
  <si>
    <t>AnnInternMed.2016;165(9):678-9.</t>
  </si>
  <si>
    <t>Injuries from an exploding e-cigarette: A case report</t>
  </si>
  <si>
    <t>Cason D.</t>
  </si>
  <si>
    <t>SCOPUS_ID:84994404306</t>
  </si>
  <si>
    <t>10.2106/JBJS.CC.16.00177</t>
  </si>
  <si>
    <t>JBJSCaseConnect.2017;7(2):e36.</t>
  </si>
  <si>
    <t>High-pressure injection injury caused by electronic cigarette explosion: A case report</t>
  </si>
  <si>
    <t>Foran I.</t>
  </si>
  <si>
    <t>JBJS Case Connector</t>
  </si>
  <si>
    <t>SCOPUS_ID:85020734720</t>
  </si>
  <si>
    <t>10.1017/cem.2017.32</t>
  </si>
  <si>
    <t>CanJEmergMed.2017:1-9.</t>
  </si>
  <si>
    <t>Burns associated with e-cigarette batteries: A case series and literature review</t>
  </si>
  <si>
    <t>Harshman J.</t>
  </si>
  <si>
    <t>SCOPUS_ID:85056955546</t>
  </si>
  <si>
    <t>10.1016/j.adaj.2016.03.018</t>
  </si>
  <si>
    <t>JAmDentAssoc.2016;147(11):891-6.</t>
  </si>
  <si>
    <t>Electronic cigarette explosions involving the oral cavity</t>
  </si>
  <si>
    <t>Harrison R.</t>
  </si>
  <si>
    <t>Journal of the American Dental Association</t>
  </si>
  <si>
    <t>SCOPUS_ID:84965081637</t>
  </si>
  <si>
    <t>IntJBurnsTrauma.2017;7(1):1-5.</t>
  </si>
  <si>
    <t>hermal injury patterns associated with electronic cigarettes</t>
  </si>
  <si>
    <t>Jiwani AZ, Williams JF, Rizzo JA, Chung KK, King BT, Cancio LC</t>
  </si>
  <si>
    <t>10.1136/bcr-2016-214964</t>
  </si>
  <si>
    <t>BMJCaseReports.2016;05:05.</t>
  </si>
  <si>
    <t>Front to back ocular injury from a vaping-related explosion</t>
  </si>
  <si>
    <t>Khairudin M.</t>
  </si>
  <si>
    <t>SCOPUS_ID:84964389276</t>
  </si>
  <si>
    <t>10.1097/SAP.0000000000000875</t>
  </si>
  <si>
    <t>AnnPlasSurg.2016;77(6):620-2.</t>
  </si>
  <si>
    <t>Blast injuries caused by vape devices 2 case reports</t>
  </si>
  <si>
    <t>Kite A.</t>
  </si>
  <si>
    <t>Annals of Plastic Surgery</t>
  </si>
  <si>
    <t>SCOPUS_ID:84979997659</t>
  </si>
  <si>
    <t>10.1016/j.ajem.2016.04.010</t>
  </si>
  <si>
    <t>AmJEmergMed.2016;34(11):2252.e1-.e3.</t>
  </si>
  <si>
    <t>Electronic cigarette explosion injuries</t>
  </si>
  <si>
    <t>Kumetz E.</t>
  </si>
  <si>
    <t>SCOPUS_ID:84964267427</t>
  </si>
  <si>
    <t>10.1016/j.jemermed.2016.08.010</t>
  </si>
  <si>
    <t>JEmergMed.2017;52(1):86-8.</t>
  </si>
  <si>
    <t>Electronic Cigarette Explosion Resulting in a C1 and C2 Fracture: A Case Report</t>
  </si>
  <si>
    <t>Norii T.</t>
  </si>
  <si>
    <t>SCOPUS_ID:85000415207</t>
  </si>
  <si>
    <t>JBurnCareRes.2016;37:S247.</t>
  </si>
  <si>
    <t>E-cigarette explosions in the USA: A case report and classification of injuries from the literature.</t>
  </si>
  <si>
    <t>Patterson SB, Beckett A, Lintner A, Brevard SB, Simmons JD, Kahn SA.</t>
  </si>
  <si>
    <t>10.1016/j.joms.2015.12.017</t>
  </si>
  <si>
    <t>JOralMaxilSurg.2016;74(6):1181-5.</t>
  </si>
  <si>
    <t>Oral trauma and tooth avulsion following explosion of E-cigarette</t>
  </si>
  <si>
    <t>Rogér J.</t>
  </si>
  <si>
    <t>Journal of Oral and Maxillofacial Surgery</t>
  </si>
  <si>
    <t>SCOPUS_ID:84958554932</t>
  </si>
  <si>
    <t>Burns&amp;Trauma.2016;4:35.</t>
  </si>
  <si>
    <t xml:space="preserve"> Burns resulting from spontaneous combustion of electronic cigarettes: a case series</t>
  </si>
  <si>
    <t>Sheckter C, Chattopadhyay A, Paro J, Karanas Y</t>
  </si>
  <si>
    <t>10.1016/j.jemermed.2017.03.031</t>
  </si>
  <si>
    <t>JEmergMed.2017;53:121-5.</t>
  </si>
  <si>
    <t>Full and Partial Thickness Burns from Spontaneous Combustion of E-Cigarette Lithium-Ion Batteries with Review of Literature</t>
  </si>
  <si>
    <t>Treitl D.</t>
  </si>
  <si>
    <t>SCOPUS_ID:85019066411</t>
  </si>
  <si>
    <t>2014,PublicHealthEngland:London</t>
  </si>
  <si>
    <t>Electronic cigarettes: A report commissioned by Public Health England.</t>
  </si>
  <si>
    <t>Britton, J. and I. Bogdanovica,</t>
  </si>
  <si>
    <t>2014:www.eur-lex.europa.eu.</t>
  </si>
  <si>
    <t>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t>
  </si>
  <si>
    <t xml:space="preserve">UK Government (2016a)
</t>
  </si>
  <si>
    <t>legislation.gov.uk</t>
  </si>
  <si>
    <t>The Tobacco and Related Products regulations 2016</t>
  </si>
  <si>
    <t>2018,PublicHealthEngland:London.</t>
  </si>
  <si>
    <t>Stop smoking interventions and services: NICE guideline.</t>
  </si>
  <si>
    <t>National Institute for Health and Care Excellence,</t>
  </si>
  <si>
    <t>2018,gov.uk:London.</t>
  </si>
  <si>
    <t xml:space="preserve"> Tobacco control delivery plan 2017 - 2022</t>
  </si>
  <si>
    <t>Department of Health and Social Care</t>
  </si>
  <si>
    <t>2018:London.</t>
  </si>
  <si>
    <t xml:space="preserve"> E-cigarettes: Seventh report of session 2017-19</t>
  </si>
  <si>
    <t xml:space="preserve">House of Commons Science and Technology Committee </t>
  </si>
  <si>
    <t>Department of Health and Social Care, The Government/official report</t>
  </si>
  <si>
    <t>The Government response to the science and technology committee's seventh report of the session 2017-19 on e-cigarettes.</t>
  </si>
  <si>
    <t>2017,CAP:London.</t>
  </si>
  <si>
    <t>E-cigarettes: health claims and public health advertisements. A consultation on CAP and BCAP's proposal to allow lawful ads to make health claims for e-cigarettes and how CAP proposes to regulate public health messages which refer to e-cigarettes</t>
  </si>
  <si>
    <t>CAP/BCAP:London.</t>
  </si>
  <si>
    <t>Claims about health in ads for e-cigarettes CAP and BCAP’s regulatory statement. 2018,</t>
  </si>
  <si>
    <t>2010,ASA:London.</t>
  </si>
  <si>
    <t>Health, beauty and slimming claims substantiation: Advertising guidance (non-broadcast)</t>
  </si>
  <si>
    <t>2018,NFCC:Birmingham.</t>
  </si>
  <si>
    <t>NFCC smoking, vaping and tobacco position statement</t>
  </si>
  <si>
    <t>National Fire Chiefs Council,</t>
  </si>
  <si>
    <t>NFCC:Birmingham.</t>
  </si>
  <si>
    <t>E-cigarette use in smokefree NHS settings 2018</t>
  </si>
  <si>
    <t>www.longtermplan.nhs.uk.</t>
  </si>
  <si>
    <t>The NHS Long term plan. 2019</t>
  </si>
  <si>
    <t>2018,ParliamentofthecommonwealthofAustralia:Canberra.</t>
  </si>
  <si>
    <t>Report on the inquiry into the use and marketing of electronic cigarettes and personal vaporisers in Australia.</t>
  </si>
  <si>
    <t>House of Representatives Standing Committee on Health Aged Care and Sport</t>
  </si>
  <si>
    <t>2018,ParliamentofAustralia:Canberra.</t>
  </si>
  <si>
    <t>Dissenting Report - Mr Trent Zimmerman MP and Mr Tim Wilson MP</t>
  </si>
  <si>
    <t>Zimmerman, T. and T. Wilson</t>
  </si>
  <si>
    <t>c.13,s.1;2018,c.9,s.2:Ottawa.</t>
  </si>
  <si>
    <t>tobacco and vaping products act, in Minister of Justice. 1997, c.13, s.1; 2018, c.9, s.2</t>
  </si>
  <si>
    <t>Governmennt of Canada</t>
  </si>
  <si>
    <t>Ministry of Health - Greece, Guidelines for the Implementation of Law 4419/2016 (Government/official report</t>
  </si>
  <si>
    <t>018,GeneralDirectorateofPublicHealth&amp;QualityofLife:Athens.</t>
  </si>
  <si>
    <t>Guidelines for the Implementation of Law 4419/2016 (Government/official report</t>
  </si>
  <si>
    <t>Ministry of Health (Greece)</t>
  </si>
  <si>
    <t>2018:Wellington.</t>
  </si>
  <si>
    <t>Regulatory Impact Statement: Regulation of e-cigarettes and emerging tobacco and nicotine-delivery products.</t>
  </si>
  <si>
    <t>Ministry of Health - New Zealand</t>
  </si>
  <si>
    <t>www.fda.gov.</t>
  </si>
  <si>
    <t>FDA takes new steps to address epidemic of youth e-cigarette use, including a historic action against more than 1,300 retailers and 5 major manufacturers for their roles perpetuating youth access.</t>
  </si>
  <si>
    <t>2018:www.fda.gov.</t>
  </si>
  <si>
    <t>Statement from FDA Commissioner Scott Gottlieb, M.D., on proposed new steps to protect youth by preventing access to flavored tobacco products and banning menthol in cigarettes</t>
  </si>
  <si>
    <t>2018,UKDataService:www.ons.gov.uk.</t>
  </si>
  <si>
    <t>pinions and lifestyle survey, tobacco consumption and e-cigarettes modules, January - February, April - May, July - August and October - November, 2017</t>
  </si>
  <si>
    <t>TobaccoControl(acceptedforpublication),2018.</t>
  </si>
  <si>
    <t>10.1542/peds.2016-2450</t>
  </si>
  <si>
    <t>Pediatrics,2017.139(2).</t>
  </si>
  <si>
    <t>E-cigarettes and national adolescent cigarette use: 2004-2014</t>
  </si>
  <si>
    <t>SCOPUS_ID:85010675279</t>
  </si>
  <si>
    <t>NicotineandTobaccoResearch,2018.20(8):p.949-953.</t>
  </si>
  <si>
    <t>Differences in adolescent e-cigarette and cigarette prevalence in two policy environments: South Korea and the United States</t>
  </si>
  <si>
    <t>Hong-Jun, C., L.M. Dutra, S.A. Glantz, and H.-J. Cho,</t>
  </si>
  <si>
    <t>10.1016/j.ypmed.2018.09.018</t>
  </si>
  <si>
    <t>PreventiveMedicine,2018.116:p.211-218.</t>
  </si>
  <si>
    <t>Patterns of awareness and use of electronic cigarettes in Mexico, a middle-income country that bans them: Results from a 2016 national survey</t>
  </si>
  <si>
    <t>Zavala-Arciniega L.</t>
  </si>
  <si>
    <t>SCOPUS_ID:85054320729</t>
  </si>
  <si>
    <t>2018.26(4):p.417-424.</t>
  </si>
  <si>
    <t>A study of electronic cigarette use among youth. Journal of Public Health (Germany)</t>
  </si>
  <si>
    <t>Ali, S., K. King, R. Vidourek, M. Ashley, and M. Rao</t>
  </si>
  <si>
    <t>10.1371/journal.pone.0177073</t>
  </si>
  <si>
    <t>PLoSONE,2017.12(5):p.e0177073.</t>
  </si>
  <si>
    <t>Trends in characteristics and multi-product use among adolescents who use electronic cigarettes, United States 2011-2015</t>
  </si>
  <si>
    <t>Chaffee B.</t>
  </si>
  <si>
    <t>SCOPUS_ID:85019081788</t>
  </si>
  <si>
    <t>10.1016/j.addbeh.2016.11.005</t>
  </si>
  <si>
    <t>AddictiveBehaviors,2017.Mar(66):p.48-54.</t>
  </si>
  <si>
    <t>Electronic cigarette and marijuana use among youth in the United States</t>
  </si>
  <si>
    <t>SCOPUS_ID:84996836171</t>
  </si>
  <si>
    <t>10.1542/peds.2016-2921</t>
  </si>
  <si>
    <t>Pediatrics,2017.139(2):p.e20162921.</t>
  </si>
  <si>
    <t>Adolescent risk behaviors and use of electronic vapor products and cigarettes</t>
  </si>
  <si>
    <t>Demissie Z.</t>
  </si>
  <si>
    <t>SCOPUS_ID:85014097696</t>
  </si>
  <si>
    <t>10.1016/j.addbeh.2016.12.003</t>
  </si>
  <si>
    <t>AddictiveBehaviours,2017.67:p.38-43.</t>
  </si>
  <si>
    <t>Emergence of electronic cigarette use in US adolescents and the link to traditional cigarette use</t>
  </si>
  <si>
    <t>Lanza S.</t>
  </si>
  <si>
    <t>SCOPUS_ID:85006166389</t>
  </si>
  <si>
    <t>10.1016/j.puhe.2017.02.005</t>
  </si>
  <si>
    <t>PublicHealth,2017.147:p.66-68.</t>
  </si>
  <si>
    <t>Prevalence of e-cigarette use among adolescents in 13 Eastern European towns and cities</t>
  </si>
  <si>
    <t>SCOPUS_ID:85015363298</t>
  </si>
  <si>
    <t>www.ons.gov.uk.</t>
  </si>
  <si>
    <t>Smoking habits in the UK and its constituent countries.</t>
  </si>
  <si>
    <t>10.1136/bmj.k4908</t>
  </si>
  <si>
    <t>BMJ,2018.363:p.k4908.</t>
  </si>
  <si>
    <t>FDA announces crackdown on e-cigarettes in bid to reduce teenage vaping</t>
  </si>
  <si>
    <t>Roehr B.</t>
  </si>
  <si>
    <t>SCOPUS_ID:85056803996</t>
  </si>
  <si>
    <t>2018,ASH:London.</t>
  </si>
  <si>
    <t>Use of e-cigarettes (vapourisers) among adults in Great Britain</t>
  </si>
  <si>
    <t>2010:www.ons.gov.uk.</t>
  </si>
  <si>
    <t>The national statistics socio-economic classification (NS-SEC).</t>
  </si>
  <si>
    <t>Office for National Statistics,</t>
  </si>
  <si>
    <t>NRS:www.nrs.co.uk.</t>
  </si>
  <si>
    <t>Social grade. 2016</t>
  </si>
  <si>
    <t>National Readership Survey</t>
  </si>
  <si>
    <t>10.1111/add.14446</t>
  </si>
  <si>
    <t>Addiction,2018.114(2):p.294-303.</t>
  </si>
  <si>
    <t>E-cigarette use in England 2014–17 as a function of socio-economic profile</t>
  </si>
  <si>
    <t>Kock L.</t>
  </si>
  <si>
    <t>SCOPUS_ID:85059293437</t>
  </si>
  <si>
    <t>2018,ActiononSmokingandHealth:London.</t>
  </si>
  <si>
    <t>Smoking in the home: New solutions for a smokefree generation.</t>
  </si>
  <si>
    <t>Buckley, K. and H. Cheeseman</t>
  </si>
  <si>
    <t>10.1016/j.ypmed.2017.07.014</t>
  </si>
  <si>
    <t>PreventiveMedicine,2017.104(2017):p.92-99.</t>
  </si>
  <si>
    <t>E-cigarette awareness, perceived harmfulness, and ever use among U.S. adults</t>
  </si>
  <si>
    <t>Pericot-Valverde I.</t>
  </si>
  <si>
    <t>SCOPUS_ID:85026367338</t>
  </si>
  <si>
    <t>10.15585/mmwr.mm6644a2</t>
  </si>
  <si>
    <t>MorbidityandMortalityWeeklyReport(MMWR),2017.66(44):p.1209-1215.</t>
  </si>
  <si>
    <t>Tobacco product use among adults -United States, 2015</t>
  </si>
  <si>
    <t>Phillips E.</t>
  </si>
  <si>
    <t>SCOPUS_ID:85033700287</t>
  </si>
  <si>
    <t>10.1093/ntr/ntx194</t>
  </si>
  <si>
    <t>NicotineandTobaccoResearch,2018.20(8):p.940-948.</t>
  </si>
  <si>
    <t>E-cigarette use among US adults: Population assessment of tobacco and health (PATH) study</t>
  </si>
  <si>
    <t>Rodu B.</t>
  </si>
  <si>
    <t>SCOPUS_ID:85055207217</t>
  </si>
  <si>
    <t>10.1016/j.amepre.2016.10.029</t>
  </si>
  <si>
    <t>AmericanJournalofPreventiveMedicine,2017.52(3):p.385-390.</t>
  </si>
  <si>
    <t>Recent Findings on the Prevalence of E-Cigarette Use Among Adults in the U.S.</t>
  </si>
  <si>
    <t>Wilson F.</t>
  </si>
  <si>
    <t>SCOPUS_ID:85007578343</t>
  </si>
  <si>
    <t>10.7326/M17-3440</t>
  </si>
  <si>
    <t>2016.AnnalsofInternalMedicine,2018.169(7):p.429-438.</t>
  </si>
  <si>
    <t>Prevalence and distribution of e-cigarette use among U.S. adults: Behavioral risk factor surveillance system, 2016</t>
  </si>
  <si>
    <t>Mirbolouk M.</t>
  </si>
  <si>
    <t>SCOPUS_ID:85054248678</t>
  </si>
  <si>
    <t>10.3390/ijerph14101200</t>
  </si>
  <si>
    <t>InternationalJournalofEnvironmentalResearchandPublicHealth,2017.14(10):p.1,200.</t>
  </si>
  <si>
    <t>The prevalence and characteristics of E-cigarette users in the U.S</t>
  </si>
  <si>
    <t>SCOPUS_ID:85031405662</t>
  </si>
  <si>
    <t>10.1093/ntr/nty013</t>
  </si>
  <si>
    <t>NicotineandTobaccoResearch,2018.21(1):p.71-80.</t>
  </si>
  <si>
    <t>Evaluating State-Level Differences in E-cigarette and Cigarette Use among Adults in the United States between 2012 and 2014: Findings from the national adult tobacco survey</t>
  </si>
  <si>
    <t>El-Shahawy O.</t>
  </si>
  <si>
    <t>SCOPUS_ID:85049335414</t>
  </si>
  <si>
    <t>JAMA,2018.319(19):p.2,039-2,041.</t>
  </si>
  <si>
    <t>Changes in electronic cigarette use among adults in the United States, 2014-2016</t>
  </si>
  <si>
    <t>Bao, W., G. Xu, J. Lu, L.G. Snetselaar, and R.B. Wallace,</t>
  </si>
  <si>
    <t>10.1177/1455072517736618</t>
  </si>
  <si>
    <t>NATNordiskalkohol&amp;narkotikatidskrift,2017.34(6):p.471-480.</t>
  </si>
  <si>
    <t>Determinants of electronic cigarette use among Finnish adults: Results from a population-based survey</t>
  </si>
  <si>
    <t>Ruokolainen O.</t>
  </si>
  <si>
    <t>NAD Nordic Studies on Alcohol and Drugs</t>
  </si>
  <si>
    <t>SCOPUS_ID:85040906084</t>
  </si>
  <si>
    <t>10.3238/arztebl.2018.0235</t>
  </si>
  <si>
    <t>DtschArzteblInt,2018.115(14):p.235-242.</t>
  </si>
  <si>
    <t>The use of tobacco, e-cigarettes, and methods to quit smoking in Germany - A representative study using 6 waves of data over 12 months (the DEBRA study)</t>
  </si>
  <si>
    <t>SCOPUS_ID:85045001251</t>
  </si>
  <si>
    <t>Bullépidémiolhebd,2018:p.14-15.</t>
  </si>
  <si>
    <t>a consommation de tabac en France: premiers résultats du baromètre santé 2017</t>
  </si>
  <si>
    <t>Pasquereau, A., R. Andler, R. Guignard, J. Richard, P. Arwidson, and V. Nguyen-Thanh</t>
  </si>
  <si>
    <t>Feeling the heat: The decline of stop smoking services in England:</t>
  </si>
  <si>
    <t>Action on Smoking and Health,</t>
  </si>
  <si>
    <t>www.smokinginengland.info/latest-statistics/.</t>
  </si>
  <si>
    <t>rends in electronic cigarette use in England. 2018</t>
  </si>
  <si>
    <t>West, R., E. Beard, and J. Brown</t>
  </si>
  <si>
    <t>www.rcplondon.ac.uk/sites/default/files/documents/passive-smoking-and-children.pdf</t>
  </si>
  <si>
    <t>Passive smoking and children. A report by the Tobacco Advisory Group of the Royal College of Physicians</t>
  </si>
  <si>
    <t>London:RCP,1992.</t>
  </si>
  <si>
    <t>Smoking and the young.</t>
  </si>
  <si>
    <t>10.1016/S0140-6736(13)60355-4</t>
  </si>
  <si>
    <t>Lancet2013;381:997–1020.</t>
  </si>
  <si>
    <t>UK health performance: Findings of the Global Burden of Disease Study 2010</t>
  </si>
  <si>
    <t>Murray C.</t>
  </si>
  <si>
    <t>SCOPUS_ID:84875382487</t>
  </si>
  <si>
    <t>10.1016/S0140-6736(06)68975-7</t>
  </si>
  <si>
    <t>Lancet2006;368:367–70.</t>
  </si>
  <si>
    <t>Social inequalities in male mortality, and in male mortality from smoking: indirect estimation from national death rates in England and Wales, Poland, and North America</t>
  </si>
  <si>
    <t>Jha P.</t>
  </si>
  <si>
    <t>Lancet</t>
  </si>
  <si>
    <t>SCOPUS_ID:33746271898</t>
  </si>
  <si>
    <t>10.1001/jama.2013.284692</t>
  </si>
  <si>
    <t>JAMA2014;311:183–92.</t>
  </si>
  <si>
    <t>Smoking prevalence and cigarette consumption in 187 countries, 1980-2012</t>
  </si>
  <si>
    <t>Ng M.</t>
  </si>
  <si>
    <t>SCOPUS_ID:84891932828</t>
  </si>
  <si>
    <t>https://www.who.int/tobacco/mpower/mpower_report_full_2008.pdf</t>
  </si>
  <si>
    <t>www.ash.org.uk/files/documents/ASH_962.pdf</t>
  </si>
  <si>
    <t>Smoking still kills. Protecting children, reducing inequalities.</t>
  </si>
  <si>
    <t>TobaccoControl.Lancet2015;385:966–76.</t>
  </si>
  <si>
    <t>Global trends and projections for tobacco use, 1990–2025: an analysis of smoking indicators from the WHO Comprehensive InformationSystems</t>
  </si>
  <si>
    <t>Bilano V, Gilmour S, Moffiet T et al</t>
  </si>
  <si>
    <t>www.ons.gov.uk/ons/dcp171778_418136.pdf</t>
  </si>
  <si>
    <t>Adult smoking habits in Great Britain – 2014</t>
  </si>
  <si>
    <t>www.hscic.gov.uk/catalogue/PUB17526/stat-smok-eng-2015-rep.pdf</t>
  </si>
  <si>
    <t>Statistics on smoking, England – 2015</t>
  </si>
  <si>
    <t>www.ons.gov.uk/ons/publications/rereference-tables.html?edition=tcm%3A77-368259</t>
  </si>
  <si>
    <t>Population estimates for UK, England and Wales, Scotland andNorthern Ireland, mid-2014</t>
  </si>
  <si>
    <t>www.nice.org.uk/nicemedia/live/14178/63996/63996.pdf</t>
  </si>
  <si>
    <t>Tobacco: harm-reduction approaches to smoking (PH45)</t>
  </si>
  <si>
    <t>www.ons.gov.uk/ons/dcp171778_386291.pdf</t>
  </si>
  <si>
    <t xml:space="preserve"> Adult smoking habits in Great Britain, 2013</t>
  </si>
  <si>
    <t>Office for National Statistics.</t>
  </si>
  <si>
    <t>Geneva:WHO,2015.www.who.int/entity/tobacco/global_report/2015/report/en/index.html</t>
  </si>
  <si>
    <t>Raising taxes on tobacco. WHO Report on the Global Tobacco Epidemic, 2015</t>
  </si>
  <si>
    <t>www.rcplondon.ac.uk/sites/default/files/smoking_and_mental_health_-_full_report_web.pdf</t>
  </si>
  <si>
    <t>Smoking and mental health</t>
  </si>
  <si>
    <t>AtlantaGA:USDeptofHealthandHumanServices,CentersforDiseaseControlandPrevention,NationalCenterforChronicDiseasePreventionandHealthPromotion,OfficeonSmokingandHealth,2011.</t>
  </si>
  <si>
    <t>How tobacco smoke causes disease: the biology and behavioral basis for smoking-attributable disease. A Report of the SurgeonGeneral</t>
  </si>
  <si>
    <t>Oxford:CancerTrialsSupportUnit,2012.www.ctsu.ox.ac.uk/~tobacco/C4308.pdf[Accessed6January2015].</t>
  </si>
  <si>
    <t xml:space="preserve">Mortality from smoking in developed countries: United Kingdom 1950–2005 </t>
  </si>
  <si>
    <t>Peto R, Lopez AD, Boreham J, Thun M</t>
  </si>
  <si>
    <t>10.1136/bmj.38370.496632.8F</t>
  </si>
  <si>
    <t>BMJ2005;330:812–17.</t>
  </si>
  <si>
    <t>Estimate of deaths attributable to passive smoking among UK adults: Database analysis</t>
  </si>
  <si>
    <t>Jamrozik K.</t>
  </si>
  <si>
    <t>SCOPUS_ID:17244374336</t>
  </si>
  <si>
    <t>www.ons.gov.uk/ons/dcp171776_328041.pdf</t>
  </si>
  <si>
    <t>Opinions and lifestyle survey, smoking habits amongst adults. London</t>
  </si>
  <si>
    <t>10.1136/thoraxjnl-2013-204379</t>
  </si>
  <si>
    <t>Thorax2014;69:873–5.</t>
  </si>
  <si>
    <t>Child uptake of smoking by area across the uk</t>
  </si>
  <si>
    <t>Hopkinson N.</t>
  </si>
  <si>
    <t>SCOPUS_ID:84905912088</t>
  </si>
  <si>
    <t>BMJ1976;i:1430–3</t>
  </si>
  <si>
    <t>Low-tar medium-nicotine cigarettes: a new approach to safer smoking.</t>
  </si>
  <si>
    <t>Russel MAH.</t>
  </si>
  <si>
    <t>Brussels:EuropeanCommission,2008.</t>
  </si>
  <si>
    <t>Health effects of smokeless tobacco products</t>
  </si>
  <si>
    <t>Scientific Committee on Emerging and Newly Identified Health Risks</t>
  </si>
  <si>
    <t>10.1016/j.drugpo.2014.08.003</t>
  </si>
  <si>
    <t>IntJDrugPolicy2014;26:569–74.</t>
  </si>
  <si>
    <t>The incentives created by a harm reduction approach to smoking cessation: Snus and smoking in Sweden and Finland</t>
  </si>
  <si>
    <t>Maki J.</t>
  </si>
  <si>
    <t>SCOPUS_ID:84930037163</t>
  </si>
  <si>
    <t>10.3390/ijerph111111705</t>
  </si>
  <si>
    <t>IntJEnvironResPublicHealth2014;11:11705–17.</t>
  </si>
  <si>
    <t>How has the availability of snus influenced cigarette smoking in Norway?</t>
  </si>
  <si>
    <t>Lund I.</t>
  </si>
  <si>
    <t>SCOPUS_ID:84963787265</t>
  </si>
  <si>
    <t>London:RCP,1962</t>
  </si>
  <si>
    <t>Smoking and health. A report on smoking in relation to lung cancer and other diseases</t>
  </si>
  <si>
    <t>Geneva:WHO,2013.www.who.int/tobacco/mpower/publications/mpower_2013.pdf?ua=1</t>
  </si>
  <si>
    <t>MPOWER in action. Defeating the global tobacco epidemic</t>
  </si>
  <si>
    <t>AustralianBureauofStatistics,2013.www.abs.gov.au/ausstats/abs@.nsf/Lookup/by%20Subject/4125.0~Jan%202013~Main%20Features~Smoking~3320</t>
  </si>
  <si>
    <t>Current smokers, age standardised, 18 years and older</t>
  </si>
  <si>
    <t>Autralian Bureau of Statistics</t>
  </si>
  <si>
    <t>www.hc-sc.gc.ca/hc-ps/tobac-tabac/research-recherche/stat/ctums-esutc_2012-eng.php#tab1</t>
  </si>
  <si>
    <t>Canadian Tobacco Use Monitoring Survey (CTUMS) 2012</t>
  </si>
  <si>
    <t>Lancet2012;380:1575–82.</t>
  </si>
  <si>
    <t>Tobacco control campaign in Uruguay: a populationbased trend analysis</t>
  </si>
  <si>
    <t>Abascal W, Esteves E, Goja B et al</t>
  </si>
  <si>
    <t>www.legislation.gov.uk/uksi/1992/3134/regulation/1/made</t>
  </si>
  <si>
    <t>The Tobacco for Oral Use (Safety) Regulations 1992</t>
  </si>
  <si>
    <t>The National Archives</t>
  </si>
  <si>
    <t>www.hscic.gov.uk/catalogue/PUB17879/smok-drin-drug-youn-peop-eng-2014-rep.pdf</t>
  </si>
  <si>
    <t>Smoking, drinking and drug use among young people in England in 2014</t>
  </si>
  <si>
    <t>www.isdscotland.org/Health-Topics/Public-Health/Publications/2014-11-25/SALSUS_2013_Smoking_Report.pdf</t>
  </si>
  <si>
    <t>Scottish Schools Adolescent Lifestyle and Substance Use Survey. Smoking among 13 and 15 year olds in Scotland 2013</t>
  </si>
  <si>
    <t>NHS National Services Scotland</t>
  </si>
  <si>
    <t>www.ash.org.uk/beyondsmokingkills[Accessed25February2016].</t>
  </si>
  <si>
    <t>Beyond smoking kills: Protecting children, reducing inequalities</t>
  </si>
  <si>
    <t>www.ons.gov.uk/ons/dcp171776_302558.pdf</t>
  </si>
  <si>
    <t>Smoking. In: General lifestyle survey overview – a report on the 2011 General Lifestyle Survey</t>
  </si>
  <si>
    <t>General Lifestyle Survey</t>
  </si>
  <si>
    <t>www.ons.gov.uk/ons/rel/ghs/general-lifestyle-survey/2011/technical-appendix-e-individual.pdf</t>
  </si>
  <si>
    <t>echnical Appendix E – Individual Questionnaire 2011</t>
  </si>
  <si>
    <t>London:DH,1998.</t>
  </si>
  <si>
    <t>Smoking kills. A White Paper on Tobacco</t>
  </si>
  <si>
    <t>London:DH,2011.</t>
  </si>
  <si>
    <t>Healthy lives, healthy people: a tobacco control plan for England.</t>
  </si>
  <si>
    <t>www.europeancancerleagues.org/images/TobaccoControl/TCS_2013_in_Europe_13–03–14_final_1.pdf</t>
  </si>
  <si>
    <t>The tobacco control scale 2013 in Europe. Brussels: Association of European Cancer Leagues</t>
  </si>
  <si>
    <t>Joosens L, Raw M.</t>
  </si>
  <si>
    <t>London:HSCIC,2013.</t>
  </si>
  <si>
    <t>Statistics on smoking: England, 2013.</t>
  </si>
  <si>
    <t>10.1111/add.12159</t>
  </si>
  <si>
    <t>Addiction2013;108:1317–26.</t>
  </si>
  <si>
    <t>Understanding tobacco industry pricing strategy and whether it undermines tobacco tax policy: The example of the UK cigarette market</t>
  </si>
  <si>
    <t>Gilmore A.</t>
  </si>
  <si>
    <t>SCOPUS_ID:84878908890</t>
  </si>
  <si>
    <t>www.the-tma.org.uk/wp-content/uploads/2015/01/AIT_EU_MAP_MASTER_CIGARETTES4.jpg</t>
  </si>
  <si>
    <t xml:space="preserve"> Cigarette prices across Europe</t>
  </si>
  <si>
    <t>Tobacco Manufacturers’ Association</t>
  </si>
  <si>
    <t>www.worldbank.org/en/topic/health/brief/tobacco</t>
  </si>
  <si>
    <t>Tobacco (online)</t>
  </si>
  <si>
    <t>HMRevenue&amp;Customs,2010.</t>
  </si>
  <si>
    <t>Econometric analysis of cigarette consumption in the UK. London</t>
  </si>
  <si>
    <t>Czubek M, Johal S</t>
  </si>
  <si>
    <t>10.1136/bmjopen-2015-007697</t>
  </si>
  <si>
    <t>BMJOpen2015;5:e007697.</t>
  </si>
  <si>
    <t>The relation between cigarette price and hand-rolling tobacco consumption in the UK: An ecological study</t>
  </si>
  <si>
    <t>Rothwell L.</t>
  </si>
  <si>
    <t>SCOPUS_ID:84937205795</t>
  </si>
  <si>
    <t>10.1056/NEJMra1308383</t>
  </si>
  <si>
    <t>NEnglJMed2014;370:60–8.</t>
  </si>
  <si>
    <t>Global effects of smoking, of quitting, and of taxing tobacco</t>
  </si>
  <si>
    <t>SCOPUS_ID:84892179075</t>
  </si>
  <si>
    <t>Geneva:WorldHealthOrganization,IARC,2008.</t>
  </si>
  <si>
    <t>Methods for evaluating tobacco control policies. In: IARC handbooks of cancer prevention</t>
  </si>
  <si>
    <t>Brussels:BelgianFederationagainstCancer,2004.</t>
  </si>
  <si>
    <t>The taxation on tobacco products in a national and European context</t>
  </si>
  <si>
    <t>Joosens L</t>
  </si>
  <si>
    <t>London:HMRC,2000.</t>
  </si>
  <si>
    <t xml:space="preserve"> Tackling tobacco smuggling</t>
  </si>
  <si>
    <t>London:HMRC,UKBA,2011.</t>
  </si>
  <si>
    <t xml:space="preserve"> Tackling tobacco smuggling – building on our success</t>
  </si>
  <si>
    <t>HM Revenue &amp; Customs and UK Border Agency</t>
  </si>
  <si>
    <t>AnnOccupHygiene2009;54:272–80.</t>
  </si>
  <si>
    <t>UK smoke-free legislation: changes in PM2.5 concentrations in bars in Scotland, England, and Wales</t>
  </si>
  <si>
    <t>Semple S, van Tongeren M, Galea KS et al</t>
  </si>
  <si>
    <t>10.1093/pubmed/fds025</t>
  </si>
  <si>
    <t>JPublicHealth2012;34:599–608.</t>
  </si>
  <si>
    <t>Socioeconomic inequalities in childhood exposure to secondhand smoke before and after smoke-free legislation in three UK countries</t>
  </si>
  <si>
    <t>SCOPUS_ID:84870156977</t>
  </si>
  <si>
    <t>Pediatrics2013;131:495–501.</t>
  </si>
  <si>
    <t>Hospital admissions for childhood asthma after smokefree legislation in England.</t>
  </si>
  <si>
    <t>Millett C, Lee J, Laverty A et al</t>
  </si>
  <si>
    <t>Lancet2014;383:1549–60.</t>
  </si>
  <si>
    <t>Effect of smoke-free legislation on perinatal and child health: a systematic review and meta-analysis.</t>
  </si>
  <si>
    <t>Been J, Nurmatov U, Cox B et al.</t>
  </si>
  <si>
    <t>10.1136/bmj.c2161</t>
  </si>
  <si>
    <t>BMJ2010;340:c2161.</t>
  </si>
  <si>
    <t>Short term impact of smoke-free legislation in England: Retrospective analysis of hospital admissions for myocardial infarction</t>
  </si>
  <si>
    <t>SCOPUS_ID:77953767973</t>
  </si>
  <si>
    <t>10.1161/CIRCULATIONAHA.112.121301</t>
  </si>
  <si>
    <t>Circulation2012;126:2177–83.</t>
  </si>
  <si>
    <t>Association between smoke-free legislation and hospitalizations for cardiac, cerebrovascular, and respiratory diseases: A meta-analysis</t>
  </si>
  <si>
    <t>Tan C.</t>
  </si>
  <si>
    <t>SCOPUS_ID:84868097076</t>
  </si>
  <si>
    <t>10.1371/journal.pone.0026188</t>
  </si>
  <si>
    <t>PLoSOne2011;6(11).</t>
  </si>
  <si>
    <t>Impact of Scottish Smoke-Free legislation on smoking quit attempts and prevalence</t>
  </si>
  <si>
    <t>Mackay D.</t>
  </si>
  <si>
    <t>SCOPUS_ID:81155134536</t>
  </si>
  <si>
    <t>10.1371/journal.pone.0020933</t>
  </si>
  <si>
    <t>PLoSOne2011;6:e20933.</t>
  </si>
  <si>
    <t>Effect of smoke-free legislation on adult smoking behaviour in England in the 18 months following implementation</t>
  </si>
  <si>
    <t>SCOPUS_ID:79958806378</t>
  </si>
  <si>
    <t>10.1093/ntr/ntr093</t>
  </si>
  <si>
    <t>NicotineTobaccoRes2011;13:903–10.</t>
  </si>
  <si>
    <t>Socioeconomic patterning in changes in child exposure to secondhand smoke after implementation of smoke-free legislation in Wales</t>
  </si>
  <si>
    <t>SCOPUS_ID:80053519504</t>
  </si>
  <si>
    <t>London:HSCIC,2013.www.hscic.gov.uk/catalogue/PUB11334.</t>
  </si>
  <si>
    <t>Smoking, drinking and drug use among young people in England in 2012</t>
  </si>
  <si>
    <t>Information Centre for Health &amp; Social Care</t>
  </si>
  <si>
    <t>Lancet2010;376:1261–71.</t>
  </si>
  <si>
    <t xml:space="preserve"> Use of mass media campaigns to change health behaviour.</t>
  </si>
  <si>
    <t>Wakefield MA, Loken B, Hornik RC</t>
  </si>
  <si>
    <t>10.2105/AJPH.2007.128991</t>
  </si>
  <si>
    <t>AmJPublicHealth2008;98:1443–50.</t>
  </si>
  <si>
    <t>Impact of tobacco control policies and mass media campaigns on monthly adult smoking prevalence</t>
  </si>
  <si>
    <t>Wakefield M.</t>
  </si>
  <si>
    <t>SCOPUS_ID:48749105078</t>
  </si>
  <si>
    <t>London:NICE,2007.</t>
  </si>
  <si>
    <t>A review of the effectiveness of mass media interventions which both encourage quit attempts and reinforce current and recent attempts to quit smoking</t>
  </si>
  <si>
    <t>National Institute for Health and Clinical Excellence.</t>
  </si>
  <si>
    <t>Bethesda,MD:USDepartmentofHealthandHumanServices,NationalInstitutesofHealth,NationalCancerInstitute,1998.</t>
  </si>
  <si>
    <t>The role of the media in promoting and reducing tobacco use. NCI Tobacco Control Monograph Series</t>
  </si>
  <si>
    <t>National Cancer Institute</t>
  </si>
  <si>
    <t>10.1093/her/cyl048</t>
  </si>
  <si>
    <t>HealthEducRes2006;21:348–54.</t>
  </si>
  <si>
    <t>Anti-tobacco television advertising and indicators of smoking cessation in adults: A cohort study</t>
  </si>
  <si>
    <t>SCOPUS_ID:33745639194</t>
  </si>
  <si>
    <t>10.1136/tobaccocontrol-2011-050345</t>
  </si>
  <si>
    <t>TobControl2012;21:127–38.</t>
  </si>
  <si>
    <t>Mass media campaigns to promote smoking cessation among adults: An integrative review</t>
  </si>
  <si>
    <t>SCOPUS_ID:84857252761</t>
  </si>
  <si>
    <t>Addiction2013;108:2001–8.</t>
  </si>
  <si>
    <t>haracterizing tobacco control mass media campaigns in England</t>
  </si>
  <si>
    <t>Langley T, Lewis S, McNeill A et al</t>
  </si>
  <si>
    <t>Changing behaviour, improving outcomes: a new social marketing strategy for public health</t>
  </si>
  <si>
    <t>10.1111/j.1360-0443.2012.03958.x</t>
  </si>
  <si>
    <t>Addiction2012;107:2043–50.</t>
  </si>
  <si>
    <t>The impact of media campaigns on smoking cessation activity: A structural vector autoregression analysis</t>
  </si>
  <si>
    <t>Langley T.</t>
  </si>
  <si>
    <t>SCOPUS_ID:84867194134</t>
  </si>
  <si>
    <t>10.1111/add.12448</t>
  </si>
  <si>
    <t>Addiction2014;109:995–1002.</t>
  </si>
  <si>
    <t>The freeze on mass media campaigns in England: A natural experiment of the impact of tobacco control campaigns on quitting behaviour</t>
  </si>
  <si>
    <t>SCOPUS_ID:84899959769</t>
  </si>
  <si>
    <t>10.1111/add.12501</t>
  </si>
  <si>
    <t>Addiction2014;109:986–94.</t>
  </si>
  <si>
    <t>Effectiveness of tobacco control television advertising in changing tobacco use in England: A population-based cross-sectional study</t>
  </si>
  <si>
    <t>SCOPUS_ID:84899965062</t>
  </si>
  <si>
    <t>10.1016/j.ypmed.2014.08.030</t>
  </si>
  <si>
    <t>PrevMed2014;69:43–8.</t>
  </si>
  <si>
    <t>How does the emotive content of televised anti-smoking mass media campaigns influence monthly calls to the NHS Stop Smoking helpline in England?</t>
  </si>
  <si>
    <t>Richardson S.</t>
  </si>
  <si>
    <t>SCOPUS_ID:84907520725</t>
  </si>
  <si>
    <t>10.1016/j.drugalcdep.2013.11.003</t>
  </si>
  <si>
    <t>DrugAlcoholDepend2014;135:52–8.</t>
  </si>
  <si>
    <t>How effective and cost-effective was the national mass media smoking cessation campaign 'Stoptober'?</t>
  </si>
  <si>
    <t>SCOPUS_ID:84891827936</t>
  </si>
  <si>
    <t>10.1183/09059180.00011005</t>
  </si>
  <si>
    <t>EurRespirRev2008;17:199–204.</t>
  </si>
  <si>
    <t>Clinical and public health significance of treatments to aid smoking cessation</t>
  </si>
  <si>
    <t>European Respiratory Review</t>
  </si>
  <si>
    <t>SCOPUS_ID:59949090955</t>
  </si>
  <si>
    <t>10.1016/j.drugalcdep.2009.03.015</t>
  </si>
  <si>
    <t>DrugAlcoholDepend2009;104:S115–20.</t>
  </si>
  <si>
    <t>Is socioeconomic status associated with awareness of and receptivity to the truth&lt;sup&gt;®&lt;/sup&gt; Campaign?</t>
  </si>
  <si>
    <t>Vallone D.</t>
  </si>
  <si>
    <t>SCOPUS_ID:68849115804</t>
  </si>
  <si>
    <t>10.2105/AJPH.2007.117499</t>
  </si>
  <si>
    <t>AmJPublicHealth2008;98:916–24.</t>
  </si>
  <si>
    <t>Smoking-cessation media campaigns and their effectiveness among socioeconomically advantaged and disadvantaged populations</t>
  </si>
  <si>
    <t>SCOPUS_ID:43049161196</t>
  </si>
  <si>
    <t>10.1136/tc.2010.037630</t>
  </si>
  <si>
    <t>TobControl2011;20:327–3.</t>
  </si>
  <si>
    <t>Health warning messages on tobacco products: A review</t>
  </si>
  <si>
    <t>SCOPUS_ID:84860390142</t>
  </si>
  <si>
    <t>10.1093/ntr/nts202</t>
  </si>
  <si>
    <t>NicotineTobRes2013;15:817–31.</t>
  </si>
  <si>
    <t>Tobacco packaging and mass media campaigns: Research needs for articles 11 and 12 of the who framework convention on tobacco control</t>
  </si>
  <si>
    <t>SCOPUS_ID:84875598422</t>
  </si>
  <si>
    <t>PreparedforHealthCanada.Toronto,Canada:EnvironicsResearchGroup,2007.</t>
  </si>
  <si>
    <t xml:space="preserve">The health effects of tobacco and health warning messages on cigarette packages – survey of adults and adult smokers: wave 12 surveys. </t>
  </si>
  <si>
    <t xml:space="preserve">Environics Research Group. </t>
  </si>
  <si>
    <t>Toronto,Canada:EnvironicsResearchGroup,1999.</t>
  </si>
  <si>
    <t xml:space="preserve">Canadian adult and youth opinions on the sizing of health warning messages. </t>
  </si>
  <si>
    <t>Environics Research Group.</t>
  </si>
  <si>
    <t>Environics,FocusCanada,2001–3,2001.</t>
  </si>
  <si>
    <t>Canadian Cancer Society evaluation of new warnings on cigarette packages.</t>
  </si>
  <si>
    <t>Canadian Cancer Society</t>
  </si>
  <si>
    <t>10.1136/tc.2005.012294</t>
  </si>
  <si>
    <t>TobControl2006;15(Suppliii):19–25.</t>
  </si>
  <si>
    <t>Effectiveness of cigarette warning labels in informing smokers about the risks of smoking: Findings from the International Tobacco Control (ITC) Four Country Survey</t>
  </si>
  <si>
    <t>SCOPUS_ID:33746852676</t>
  </si>
  <si>
    <t>10.2202/1538-0653.1304</t>
  </si>
  <si>
    <t>TopicsEconAnalPolicy2004;4(30).</t>
  </si>
  <si>
    <t>Global health warnings on tobacco packaging: Evidence from the Canadian experiment</t>
  </si>
  <si>
    <t>Gospodinov N.</t>
  </si>
  <si>
    <t>Topics in Economic Analysis and Policy</t>
  </si>
  <si>
    <t>SCOPUS_ID:13444291751</t>
  </si>
  <si>
    <t>www.wipo.int/wipolex/en/details.jsp?id=7882</t>
  </si>
  <si>
    <t>Council Directive of 3 October 1989 89/552/EEC on the coordination of certain provisions laid down by law, regulation or administrative action in Member States concerning the pursuit of television broadcasting activities</t>
  </si>
  <si>
    <t>Council Directive</t>
  </si>
  <si>
    <t>Brussels:InternationalUnionagainstCancer,2000.</t>
  </si>
  <si>
    <t xml:space="preserve"> The effectiveness of banning advertising of tobacco products</t>
  </si>
  <si>
    <t>Joosens, L</t>
  </si>
  <si>
    <t>WashingtonDC:WorldBank,1999.</t>
  </si>
  <si>
    <t>Curbing the epidemic: governments and the economics of tobacco control.</t>
  </si>
  <si>
    <t>Jha P, Chaloupka F</t>
  </si>
  <si>
    <t>10.1136/tc.2010.038141</t>
  </si>
  <si>
    <t>TobControl2011;20:137–43.</t>
  </si>
  <si>
    <t>Evaluation of the removal of point-of-sale tobacco displays in Ireland</t>
  </si>
  <si>
    <t>SCOPUS_ID:79952159559</t>
  </si>
  <si>
    <t>www.kcl.ac.uk/health/10035-TSO-2901853-Chantler-Review-ACCESSIBLE.PDF</t>
  </si>
  <si>
    <t>Standardised packaging of tobacco: Report of the independent review undertaken by Cyril Chantler</t>
  </si>
  <si>
    <t>Chantler C</t>
  </si>
  <si>
    <t>London:CRUK,2014.</t>
  </si>
  <si>
    <t>YouGov/Cancer Research survey results</t>
  </si>
  <si>
    <t>Cancer Research UK</t>
  </si>
  <si>
    <t>TobControl2015;24:ii58–65.</t>
  </si>
  <si>
    <t>You’re made to feel like a dirty filthy smoker when you’re not, cigar smoking is another thing all together.’ Responses of Australian cigar and cigarillo smokers to plain packaging</t>
  </si>
  <si>
    <t>Miller C, Ettridge K, Wakefield M.</t>
  </si>
  <si>
    <t>10.1136/tobaccocontrol-2014-052050</t>
  </si>
  <si>
    <t>TobControl2015;24:17–25.</t>
  </si>
  <si>
    <t>Australian adult smokers’ responses to plain packaging with larger graphic health warnings 1 year after implementation: Results from a national cross-sectional tracking survey</t>
  </si>
  <si>
    <t>SCOPUS_ID:84930144485</t>
  </si>
  <si>
    <t>10.1136/tobaccocontrol-2014-052058</t>
  </si>
  <si>
    <t>TobControl2015;24:26–32.</t>
  </si>
  <si>
    <t>Short-term changes in quitting-related cognitions and behaviours after the implementation of plain packaging with larger health warnings: Findings from a national cohort study with Australian adult smokers</t>
  </si>
  <si>
    <t>SCOPUS_ID:84930156098</t>
  </si>
  <si>
    <t>TobPrevCessation2015;1:6.</t>
  </si>
  <si>
    <t>Refuting tobacco-industry funded research: empirical data shows decline in smoking prevalence following introduction of plain packaging in Australia.</t>
  </si>
  <si>
    <t>Diethelm P, Farley T.</t>
  </si>
  <si>
    <t>TobControl2015;24:ii76–81.</t>
  </si>
  <si>
    <t xml:space="preserve">Use of illicit tobacco following introduction of standardised packaging of tobacco products in Australia: results from a national crosssectional survey. </t>
  </si>
  <si>
    <t>Scollo M, Zacher M, Durkin S et al</t>
  </si>
  <si>
    <t>10.1136/tobaccocontrol-2012-050650</t>
  </si>
  <si>
    <t>TobControl2014;23:257–63.</t>
  </si>
  <si>
    <t>Tobacco imagery on prime time UK television</t>
  </si>
  <si>
    <t>SCOPUS_ID:84898907102</t>
  </si>
  <si>
    <t>BMCPublicHealth2009;9:107.</t>
  </si>
  <si>
    <t xml:space="preserve">Enforcement of underage sales laws as a predictor of daily smoking among adolescents – a national study. </t>
  </si>
  <si>
    <t>Di Franza J, Savageua J, Fletcher K.</t>
  </si>
  <si>
    <t>10.3390/ijerph6041485</t>
  </si>
  <si>
    <t>JEnvironResPublicHealth2009;6:1485–514.</t>
  </si>
  <si>
    <t>Preventing smoking in young people: A systematic review of the impact of access interventions</t>
  </si>
  <si>
    <t>Richardson L.</t>
  </si>
  <si>
    <t>SCOPUS_ID:67649227426</t>
  </si>
  <si>
    <t>10.1111/j.1360-0443.2009.02686.x</t>
  </si>
  <si>
    <t>Addiction2009;04/01/190008:11:00</t>
  </si>
  <si>
    <t>Association between tobacco control policies and smoking behaviour among adolescents in 29 European countries</t>
  </si>
  <si>
    <t>Hublet A.</t>
  </si>
  <si>
    <t>SCOPUS_ID:70349862204</t>
  </si>
  <si>
    <t>www.hscic.gov.uk/searchcatalogue?productid=1303&amp;q=title%3a%22Smoking%2c+Drinking+and+Drug+Use+among+Young+People+in+England%22&amp;sort=Relevance&amp;size=10&amp;page=1#top</t>
  </si>
  <si>
    <t>Smoking, drinking and drug use among young people in England in 2006</t>
  </si>
  <si>
    <t>London:HSCIC,2011.</t>
  </si>
  <si>
    <t>Smoking, drinking and drug use among young people in England in 2010</t>
  </si>
  <si>
    <t>Edinburgh:NHSNationalServicesScotland,2014</t>
  </si>
  <si>
    <t>Smoking among 13 and 15 year olds in Scotland 2013.</t>
  </si>
  <si>
    <t>Dodds B, Wood L, Bainbridge R, Grant I, Robb S</t>
  </si>
  <si>
    <t>10.1093/ntr/ntt095</t>
  </si>
  <si>
    <t>NicotineTobRes2013;15:2053–9.</t>
  </si>
  <si>
    <t>A qualitative study of how young scottish smokers living in disadvantaged communities get their cigarettes</t>
  </si>
  <si>
    <t>Donaghy E.</t>
  </si>
  <si>
    <t>SCOPUS_ID:84887524719</t>
  </si>
  <si>
    <t>London:NICE,2008.</t>
  </si>
  <si>
    <t>Smoking cessation services. NICE guidelines [PH10].</t>
  </si>
  <si>
    <t>National Institute for Health and Care Excellence.</t>
  </si>
  <si>
    <t>10.1093/pubmed/fdp074</t>
  </si>
  <si>
    <t>JPublicHealth2012;32:71–82.</t>
  </si>
  <si>
    <t>The effectiveness of NHS smoking cessation services: A systematic review</t>
  </si>
  <si>
    <t>Journal of Public Health</t>
  </si>
  <si>
    <t>SCOPUS_ID:77649329517</t>
  </si>
  <si>
    <t>10.3310/hta19950</t>
  </si>
  <si>
    <t>HealthTecholAssess2015;19:95.</t>
  </si>
  <si>
    <t>Evaluating long-term outcomes of NHS stop smoking services (ELONS): A prospective cohort study</t>
  </si>
  <si>
    <t>Dobbie F.</t>
  </si>
  <si>
    <t>Health Technology Assessment</t>
  </si>
  <si>
    <t>SCOPUS_ID:84947763445</t>
  </si>
  <si>
    <t>10.1136/bmj.e1696</t>
  </si>
  <si>
    <t>BMJ2012;344:e1696.</t>
  </si>
  <si>
    <t>Effect of offering different levels of support and free nicotine replacement therapy via an English national telephone quitline: Randomised controlled trial</t>
  </si>
  <si>
    <t>Ferguson J.</t>
  </si>
  <si>
    <t>SCOPUS_ID:84860316577</t>
  </si>
  <si>
    <t>10.1136/tc.2004.008649</t>
  </si>
  <si>
    <t>TobControl2005;14:166–71.</t>
  </si>
  <si>
    <t>Impact of UK policy initiatives on use of medicines to aid smoking cessation</t>
  </si>
  <si>
    <t>SCOPUS_ID:20444493280</t>
  </si>
  <si>
    <t>London:HSCIC,2014.www.hscic.gov.uk/article/2021/Website-15174&amp;q=stop+smoking&amp;sort=Relevance&amp;size=10&amp;page=1&amp;area=both#top</t>
  </si>
  <si>
    <t>tatistics on NHS Stop Smoking Services,England – April 2013 to March 2014</t>
  </si>
  <si>
    <t>10.1136/bmj.38407.755521.F7</t>
  </si>
  <si>
    <t>BMJ2005;330:760.</t>
  </si>
  <si>
    <t>NHS smoking cessation services and smoking prevalence: Observational study</t>
  </si>
  <si>
    <t>Milne E.</t>
  </si>
  <si>
    <t>SCOPUS_ID:20144387728</t>
  </si>
  <si>
    <t>10.1136/tc.2007.021626</t>
  </si>
  <si>
    <t>TobControl2007;16:400–4.</t>
  </si>
  <si>
    <t>Assessing the impact of smoking cessation services on reducing health inequalities in England: Observational study</t>
  </si>
  <si>
    <t>SCOPUS_ID:37349098745</t>
  </si>
  <si>
    <t>ondon:HSCIC,2014.</t>
  </si>
  <si>
    <t>Smoking, drinking and drug use among young people in England – 2013.</t>
  </si>
  <si>
    <t>March272015.Edinburgh:ASHScotland.</t>
  </si>
  <si>
    <t>Creating a generation free from tobacco: how far have we come and where to next? Powerpoint presentation to University of Aberdeen Global Health Seminar</t>
  </si>
  <si>
    <t>Duffy, S</t>
  </si>
  <si>
    <t>www.cancerresearchuk.org/cancer-info/cancerstats/causes/tobacco-statistics</t>
  </si>
  <si>
    <t>obacco statistics (online)</t>
  </si>
  <si>
    <t>NEnglJMed2010;362:2295–303.</t>
  </si>
  <si>
    <t>Nicotine addiction</t>
  </si>
  <si>
    <t>Benowitz NL</t>
  </si>
  <si>
    <t>10.1021/tx0340596</t>
  </si>
  <si>
    <t>ChemResToxicol2003;16:1014–18.</t>
  </si>
  <si>
    <t>Percent free base nicotine in the tobacco smoke particulate matter of selected commercial and reference cigarettes</t>
  </si>
  <si>
    <t>SCOPUS_ID:0041360577</t>
  </si>
  <si>
    <t>10.2105/AJPH.2007.121657</t>
  </si>
  <si>
    <t>AmJPublicHealth2008;98:1184–94.</t>
  </si>
  <si>
    <t>The secret and soul of Marlboro: Phillip Morris and the origins, spread, and denial of nicotine freebasing</t>
  </si>
  <si>
    <t>Stevenson T.</t>
  </si>
  <si>
    <t>SCOPUS_ID:45549098702</t>
  </si>
  <si>
    <t>10.1136/tc.7.4.369</t>
  </si>
  <si>
    <t>TobControl1998;7:369–75.</t>
  </si>
  <si>
    <t>Filter ventilation and nicotine content of tobacco in cigarettes from Canada, the United Kingdom, and the United States</t>
  </si>
  <si>
    <t>Kozlowski L.</t>
  </si>
  <si>
    <t>SCOPUS_ID:0032241624</t>
  </si>
  <si>
    <t>10.1016/j.tips.2004.12.007</t>
  </si>
  <si>
    <t>TrendsPharmacolSci2005;26:82–7.</t>
  </si>
  <si>
    <t>Why does the rapid delivery of drugs to the brain promote addiction?</t>
  </si>
  <si>
    <t>Samaha A.</t>
  </si>
  <si>
    <t>SCOPUS_ID:12844275106</t>
  </si>
  <si>
    <t>ProcNatlAcadSciUSA2010;107:5190–5.</t>
  </si>
  <si>
    <t>Kinetics of brain nicotine accumulation in dependent and nondependent smokers assessed with PET and cigarettes containing 11C-nicotine.</t>
  </si>
  <si>
    <t>Rose JE, Mukhin AG, Lokitz SJ et al</t>
  </si>
  <si>
    <t>10.1124/pr.57.1.3</t>
  </si>
  <si>
    <t>PharmacolRev2005;57:79–115.</t>
  </si>
  <si>
    <t>Metabolism and disposition kinetics of nicotine</t>
  </si>
  <si>
    <t>Hukkanen J.</t>
  </si>
  <si>
    <t>Pharmacological Reviews</t>
  </si>
  <si>
    <t>SCOPUS_ID:14144253640</t>
  </si>
  <si>
    <t>10.1016/j.clpt.2006.08.011</t>
  </si>
  <si>
    <t>ClinPharmacolTher2006;80:457–67.</t>
  </si>
  <si>
    <t>CYP2A6 genotype and the metabolism and disposition kinetics of nicotine</t>
  </si>
  <si>
    <t>SCOPUS_ID:33750518486</t>
  </si>
  <si>
    <t>10.1016/j.clpt.2004.02.011</t>
  </si>
  <si>
    <t>ClinPharmacolTher2004;76:64–72.</t>
  </si>
  <si>
    <t>Nicotine metabolite ratio as an index of cytochrome P450 2A6 metabolic activity</t>
  </si>
  <si>
    <t>Dempsey D.</t>
  </si>
  <si>
    <t>SCOPUS_ID:3042563552</t>
  </si>
  <si>
    <t>Cambridge,MA:MITPress,2013,65–96.</t>
  </si>
  <si>
    <t>Nicotine metabolism as an intermediate phenotype</t>
  </si>
  <si>
    <t>Chenoweth MJ, Tyndale RF</t>
  </si>
  <si>
    <t>10.1097/00008571-200409000-00006</t>
  </si>
  <si>
    <t>Pharmacogenetics2004;14:615–26.</t>
  </si>
  <si>
    <t>Ethnic variation in CYP2A6 and association of genetically slow nicotine metabolism and smoking in adult Caucasians</t>
  </si>
  <si>
    <t>Schoedel K.</t>
  </si>
  <si>
    <t>Pharmacogenetics</t>
  </si>
  <si>
    <t>SCOPUS_ID:4644255903</t>
  </si>
  <si>
    <t>10.1158/1055-9965.EPI-14-0427</t>
  </si>
  <si>
    <t>CancerEpidemiolBiomarkersPrev2014;23:1773–82.</t>
  </si>
  <si>
    <t>Known and novel sources of variability in the nicotine metabolite ratio in a large sample of treatment-seeking smokers</t>
  </si>
  <si>
    <t>SCOPUS_ID:84907175878</t>
  </si>
  <si>
    <t>10.1038/clpt.2009.19</t>
  </si>
  <si>
    <t>ClinPharmacolTher2009;85:635–43.</t>
  </si>
  <si>
    <t>Association of nicotine metabolite ratio and CYP2A6 genotype with smoking cessation treatment in African-American light smokers</t>
  </si>
  <si>
    <t>Ho M.</t>
  </si>
  <si>
    <t>SCOPUS_ID:67349284846</t>
  </si>
  <si>
    <t>10.1038/clpt.2008.57</t>
  </si>
  <si>
    <t>ClinPharmacolTher2008;84:320–5.</t>
  </si>
  <si>
    <t>Toward personalized therapy for smoking cessation: A randomized placebo-controlled trial of bupropion</t>
  </si>
  <si>
    <t>Patterson F.</t>
  </si>
  <si>
    <t>SCOPUS_ID:48949107504</t>
  </si>
  <si>
    <t>10.1016/j.clpt.2006.02.006</t>
  </si>
  <si>
    <t>ClinPharmacolTher2006;79:600–8.</t>
  </si>
  <si>
    <t>Nicotine metabolite ratio predicts efficacy of transdermal nicotine for smoking cessation</t>
  </si>
  <si>
    <t>Lerman C.</t>
  </si>
  <si>
    <t>SCOPUS_ID:33744519035</t>
  </si>
  <si>
    <t>10.1016/j.pbb.2008.10.016</t>
  </si>
  <si>
    <t>PharmacolBiochemBehav2009;92:6–11.</t>
  </si>
  <si>
    <t>Nicotine metabolic rate predicts successful smoking cessation with transdermal nicotine: A validation study</t>
  </si>
  <si>
    <t>Schnoll R.</t>
  </si>
  <si>
    <t>SCOPUS_ID:58549112185</t>
  </si>
  <si>
    <t>10.1093/jnci/djr237</t>
  </si>
  <si>
    <t>JNatlCancerInst2011;103:1342–6.</t>
  </si>
  <si>
    <t>Relationship between CYP2A6 and CHRNA5-CHRNA3-CHRNB4 variation and smoking behaviors and lung cancer risk</t>
  </si>
  <si>
    <t>Wassenaar C.</t>
  </si>
  <si>
    <t>SCOPUS_ID:80052681515</t>
  </si>
  <si>
    <t>10.1016/j.clpt.2006.05.012</t>
  </si>
  <si>
    <t>ClinPharmacolTher2006;80:282–97.</t>
  </si>
  <si>
    <t>Comprehensive evaluation of variability in nicotine metabolism and CYP2A6 polymorphic alleles in four ethnic populations</t>
  </si>
  <si>
    <t>Nakajima M.</t>
  </si>
  <si>
    <t>SCOPUS_ID:33748151442</t>
  </si>
  <si>
    <t>10.1016/j.ejps.2004.04.012</t>
  </si>
  <si>
    <t>EurJPharmSci2004;22:419–25</t>
  </si>
  <si>
    <t>Metabolic profile of nicotine in subjects whose CYP2A6 gene is deleted</t>
  </si>
  <si>
    <t>Yamanaka H.</t>
  </si>
  <si>
    <t>European Journal of Pharmaceutical Sciences</t>
  </si>
  <si>
    <t>SCOPUS_ID:3242664997</t>
  </si>
  <si>
    <t>10.1097/FPC.0b013e32835c3b48</t>
  </si>
  <si>
    <t>PharmacogenetGenomics2013;23:62–8.</t>
  </si>
  <si>
    <t>Effects upon in-vivo nicotine metabolism reveal functional variation in FMO3 associated with cigarette consumption</t>
  </si>
  <si>
    <t>Bloom A.</t>
  </si>
  <si>
    <t>SCOPUS_ID:84873098717</t>
  </si>
  <si>
    <t>10.1158/1055-9965.EPI-14-0804</t>
  </si>
  <si>
    <t>CancerEpidemiolBiomarkersPrev2015;24:94–104.</t>
  </si>
  <si>
    <t>UGT1A and UGT2B genetic variation alters nicotine and nitrosamine glucuronidation in European and African American smokers</t>
  </si>
  <si>
    <t>SCOPUS_ID:84921038715</t>
  </si>
  <si>
    <t>10.1038/nrc2590</t>
  </si>
  <si>
    <t>NatRevCancer2009;9:195–205.</t>
  </si>
  <si>
    <t>Is cancer triggered by altered signalling of nicotinic acetylcholine receptors?</t>
  </si>
  <si>
    <t>Schuller H.</t>
  </si>
  <si>
    <t>Nature Reviews Cancer</t>
  </si>
  <si>
    <t>SCOPUS_ID:60749101452</t>
  </si>
  <si>
    <t>10.1016/j.drugalcdep.2009.06.003</t>
  </si>
  <si>
    <t>DrugAlcoholDepend2009;104(Suppl1):S64–9.</t>
  </si>
  <si>
    <t>Nicotine dependence and genetic variation in the nicotinic receptors</t>
  </si>
  <si>
    <t>Bierut L.</t>
  </si>
  <si>
    <t>SCOPUS_ID:68849113985</t>
  </si>
  <si>
    <t>10.1016/S0301-0082(99)00045-3</t>
  </si>
  <si>
    <t>ProgNeurobiol2000;61:75–111.</t>
  </si>
  <si>
    <t>Neuronal nicotinic receptors in the human brain</t>
  </si>
  <si>
    <t>Paterson D.</t>
  </si>
  <si>
    <t>Progress in Neurobiology</t>
  </si>
  <si>
    <t>SCOPUS_ID:0033964077</t>
  </si>
  <si>
    <t>www.acnp.org/citations/GN401000009/</t>
  </si>
  <si>
    <t>Neuronal nicotinic acetylcholine receptors: Novel targets for CNS therapeutics. Psychopharmacology: fourth generation of progress</t>
  </si>
  <si>
    <t>Decker MW, Sullivan JP, Arneric SP, Williams M.</t>
  </si>
  <si>
    <t>Nature1998;391:173–7.</t>
  </si>
  <si>
    <t>Acetylcholine receptors containing the beta2 subunit are involved in the reinforcing properties of nicotine</t>
  </si>
  <si>
    <t>Picciotto MR, Zoli M, Rimondini R et al</t>
  </si>
  <si>
    <t>10.1038/npp.2011.197</t>
  </si>
  <si>
    <t>Neuropsychopharmacology2012;37:306–7.</t>
  </si>
  <si>
    <t>Habenular signaling in nicotine reinforcement</t>
  </si>
  <si>
    <t>Fowler C.</t>
  </si>
  <si>
    <t>SCOPUS_ID:84856089239</t>
  </si>
  <si>
    <t>10.1007/s00213-010-1848-1</t>
  </si>
  <si>
    <t>Psychopharmacology2010;210:453–69.</t>
  </si>
  <si>
    <t>Meta-analysis of the acute effects of nicotine and smoking on human performance</t>
  </si>
  <si>
    <t>Heishman S.</t>
  </si>
  <si>
    <t>SCOPUS_ID:77955663393</t>
  </si>
  <si>
    <t>10.1007/BF02245088</t>
  </si>
  <si>
    <t>Psychopharmacology1995;117:2–10;discussion14–20.</t>
  </si>
  <si>
    <t>The scientific case that nicotine is addictive</t>
  </si>
  <si>
    <t>Stolerman I.</t>
  </si>
  <si>
    <t>SCOPUS_ID:0028966054</t>
  </si>
  <si>
    <t>10.1159/000049362</t>
  </si>
  <si>
    <t>Respiration2002;69:7–11.</t>
  </si>
  <si>
    <t>The neurobiology of tobacco dependence: A commentary</t>
  </si>
  <si>
    <t>Balfour D.</t>
  </si>
  <si>
    <t>Respiration</t>
  </si>
  <si>
    <t>SCOPUS_ID:0036181504</t>
  </si>
  <si>
    <t>10.1016/j.amjmed.2008.01.015</t>
  </si>
  <si>
    <t>AmJMed2008;121(4Suppl1):S3–10.</t>
  </si>
  <si>
    <t>Neurobiology of Nicotine Addiction: Implications for Smoking Cessation Treatment</t>
  </si>
  <si>
    <t>American Journal of Medicine</t>
  </si>
  <si>
    <t>SCOPUS_ID:40849141241</t>
  </si>
  <si>
    <t>ArchToxicol2014;88:5–7.</t>
  </si>
  <si>
    <t>10.1158/1940-6207.CAPR-11-0453</t>
  </si>
  <si>
    <t>CancerPrevRes2011;4:1719–23.</t>
  </si>
  <si>
    <t>Long-term nicotine replacement therapy: Cancer risk in context</t>
  </si>
  <si>
    <t>Shields P.</t>
  </si>
  <si>
    <t>Cancer Prevention Research</t>
  </si>
  <si>
    <t>SCOPUS_ID:81555222631</t>
  </si>
  <si>
    <t>10.1136/tc.2005.011387</t>
  </si>
  <si>
    <t>TobControl2005;14:416–21.</t>
  </si>
  <si>
    <t>Use of nicotine replacement therapy and the risk of acute myocardial infarction, stroke, and death</t>
  </si>
  <si>
    <t>Hubbard R.</t>
  </si>
  <si>
    <t>SCOPUS_ID:28744451634</t>
  </si>
  <si>
    <t>10.1093/ntr/ntn004</t>
  </si>
  <si>
    <t>NicotineTobRes2009;11:99–105.</t>
  </si>
  <si>
    <t>Evidence for endogenous formation of N′-nitrosonornicotine in some long-term nicotine patch users</t>
  </si>
  <si>
    <t>Stepanov I.</t>
  </si>
  <si>
    <t>SCOPUS_ID:64049113200</t>
  </si>
  <si>
    <t>NatRevCancer2003;3:733–44.</t>
  </si>
  <si>
    <t>Erratum: Tabacco carcinogens, their biomarkers and tobacco-induced cancer (Nature Reviews Cancer (2003) 3 (733-744))</t>
  </si>
  <si>
    <t>SCOPUS_ID:0347753696</t>
  </si>
  <si>
    <t>10.1158/1940-6207.CAPR-11-0365</t>
  </si>
  <si>
    <t>CancerPrevRes2011;4:1743–51.</t>
  </si>
  <si>
    <t>Nicotine does not enhance tumorigenesis in mutant K-Ras-driven mouse models of lung cancer</t>
  </si>
  <si>
    <t>Maier C.</t>
  </si>
  <si>
    <t>SCOPUS_ID:81555210889</t>
  </si>
  <si>
    <t>10.1016/j.phrs.2009.06.005</t>
  </si>
  <si>
    <t>PharmacolRes2009;60:361–8.</t>
  </si>
  <si>
    <t>Is nicotine a key player or spectator in the induction and progression of cardiovascular disorders?</t>
  </si>
  <si>
    <t>Balakumar P.</t>
  </si>
  <si>
    <t>Pharmacological Research</t>
  </si>
  <si>
    <t>SCOPUS_ID:69549129395</t>
  </si>
  <si>
    <t>10.1093/toxsci/kfn012</t>
  </si>
  <si>
    <t>ToxicolSci2008;103:362–70.</t>
  </si>
  <si>
    <t>Increased pancreatic beta-cell apoptosis following fetal and neonatal exposure to nicotine is mediated via the mitochondria</t>
  </si>
  <si>
    <t>SCOPUS_ID:43349101355</t>
  </si>
  <si>
    <t>Chest1996;109:438–45.</t>
  </si>
  <si>
    <t xml:space="preserve">Lung Health Study Research Group. Safety of nicotine polacrilex gum used by 3,094 participants in the Lung Health Study. </t>
  </si>
  <si>
    <t>Murray RP, Bailey WC, Daniels K et al.</t>
  </si>
  <si>
    <t>10.1001/jamainternmed.2014.8313</t>
  </si>
  <si>
    <t>JAMAInternMed2015;175:504–11.</t>
  </si>
  <si>
    <t>Long-term nicotine replacement therapy: A randomized clinical trial</t>
  </si>
  <si>
    <t>SCOPUS_ID:84928200598</t>
  </si>
  <si>
    <t>London:MHRA,2010.</t>
  </si>
  <si>
    <t>The use of nicotine replacement therapy to reduce harm in smokers</t>
  </si>
  <si>
    <t>10.1101/cshperspect.a012120</t>
  </si>
  <si>
    <t>ColdSpringHarbPerspectMed2012;2:a012120.</t>
  </si>
  <si>
    <t>Short- and long-term consequences of nicotine exposure during adolescence for prefrontal cortex neuronal network function</t>
  </si>
  <si>
    <t>Goriounova N.</t>
  </si>
  <si>
    <t>Cold Spring Harbor Perspectives in Medicine</t>
  </si>
  <si>
    <t>SCOPUS_ID:84870764687</t>
  </si>
  <si>
    <t>10.1038/nrn1298</t>
  </si>
  <si>
    <t>NatRevNeurosci2004;5:55–65.</t>
  </si>
  <si>
    <t>The neurobiology of nicotine addiction: Bridging the gap from molecules to behaviour</t>
  </si>
  <si>
    <t>Laviolette S.</t>
  </si>
  <si>
    <t>Nature Reviews Neuroscience</t>
  </si>
  <si>
    <t>SCOPUS_ID:0346655318</t>
  </si>
  <si>
    <t>10.1136/tc.2009.035584</t>
  </si>
  <si>
    <t>TobControl2010;19:e1–10.</t>
  </si>
  <si>
    <t>Nicotine reduction revisited: Science and future directions</t>
  </si>
  <si>
    <t>Hatsukami D.</t>
  </si>
  <si>
    <t>SCOPUS_ID:77958611317</t>
  </si>
  <si>
    <t>10.1038/sj.npp.1300987</t>
  </si>
  <si>
    <t>Neuropsychopharmacology2006;31:1704–13.</t>
  </si>
  <si>
    <t>Monoamine oxidase inhibitors allow locomotor and rewarding responses to nicotine</t>
  </si>
  <si>
    <t>Villégier A.</t>
  </si>
  <si>
    <t>SCOPUS_ID:33746284203</t>
  </si>
  <si>
    <t>10.1523/JNEUROSCI.2139-05.2005</t>
  </si>
  <si>
    <t>JNeurosci2005;25:8593–600.</t>
  </si>
  <si>
    <t>Monoamine oxidase inhibition dramatically increases the motivation to self-administer nicotine in rats</t>
  </si>
  <si>
    <t>Guillem K.</t>
  </si>
  <si>
    <t>SCOPUS_ID:25444488490</t>
  </si>
  <si>
    <t>Philip Morris International (1992)</t>
  </si>
  <si>
    <t>Reportproducedin2010bytheScientific</t>
  </si>
  <si>
    <t>Tobacco Industry Documents: Philip Morris; Bates Number: 2021423427-3461</t>
  </si>
  <si>
    <t>Philip Morris</t>
  </si>
  <si>
    <t>10.1158/1055-9965.EPI-09-0948</t>
  </si>
  <si>
    <t>CancerEpidemiolBiomarkersPrev2009;18:3241–62.</t>
  </si>
  <si>
    <t>Abuse liability assessment of tobacco products including potential reduced exposure products</t>
  </si>
  <si>
    <t>Carter L.</t>
  </si>
  <si>
    <t>SCOPUS_ID:73349083942</t>
  </si>
  <si>
    <t>10.1124/jpet.104.066902</t>
  </si>
  <si>
    <t>JPharmacolExpTherapeut2004;310:1208–15.</t>
  </si>
  <si>
    <t>Mentholated cigarette smoking inhibits nicotine metabolism</t>
  </si>
  <si>
    <t>SCOPUS_ID:4243146212</t>
  </si>
  <si>
    <t>Brussels:SCENIHR,2010.</t>
  </si>
  <si>
    <t>Addictiveness and attractiveness of tobacco additives.</t>
  </si>
  <si>
    <t>10.1080/14622200500259820</t>
  </si>
  <si>
    <t>NicotineTobRes2005;7:761–71.</t>
  </si>
  <si>
    <t>Industry research on the use and effects of levulinic acid: A case study in cigarette additives</t>
  </si>
  <si>
    <t>Keithly L.</t>
  </si>
  <si>
    <t>SCOPUS_ID:28244455053</t>
  </si>
  <si>
    <t>JAMA1998;280:1173–81.</t>
  </si>
  <si>
    <t xml:space="preserve">Prying open the door to the tobacco industry’s secrets about nicotine: the Minnesota Tobacco Trial. </t>
  </si>
  <si>
    <t>Hurt RD, Robertson CR</t>
  </si>
  <si>
    <t>CancerEpidemiolBiomarkersPrev2003;12:468–71.</t>
  </si>
  <si>
    <t>Individual differences in nicotine intake per cigarette</t>
  </si>
  <si>
    <t>SCOPUS_ID:0038623558</t>
  </si>
  <si>
    <t>PatientRelatOutcomeMeas2011;2:111–17.</t>
  </si>
  <si>
    <t>Nicotine replacement therapies: patient safety and persistence.</t>
  </si>
  <si>
    <t>Ferguson SG, Shiffman S, Gitchell JG</t>
  </si>
  <si>
    <t>10.1016/j.clinthera.2010.06.008</t>
  </si>
  <si>
    <t>ClinTher2010;32:1140–8.</t>
  </si>
  <si>
    <t>Pharmacokinetic comparison of two nicotine transdermal systems, a 21-mg/24-hour patch and a 25-mg/16-hour patch: A randomized, open-label, single-dose, two-way crossover study in adult smokers</t>
  </si>
  <si>
    <t>DeVeaugh-Geiss A.</t>
  </si>
  <si>
    <t>Clinical Therapeutics</t>
  </si>
  <si>
    <t>SCOPUS_ID:77954638974</t>
  </si>
  <si>
    <t>10.2146/ajhp130543</t>
  </si>
  <si>
    <t>AmJHealthSystPharm2014;71:634–8.</t>
  </si>
  <si>
    <t>High-dose transdermal nicotine replacement for tobacco cessation</t>
  </si>
  <si>
    <t>Brokowski L.</t>
  </si>
  <si>
    <t>American Journal of Health-System Pharmacy</t>
  </si>
  <si>
    <t>SCOPUS_ID:84907199052</t>
  </si>
  <si>
    <t>10.1001/archinte.159.17.2033</t>
  </si>
  <si>
    <t>ArchInternMed1999;159:2033–8.</t>
  </si>
  <si>
    <t>Randomized comparative trial of nicotine polacrilex, a transdermal patch, nasal spray, and an inhaler</t>
  </si>
  <si>
    <t>Archives of Internal Medicine</t>
  </si>
  <si>
    <t>SCOPUS_ID:0033610278</t>
  </si>
  <si>
    <t>10.1016/j.ypmed.2006.10.005</t>
  </si>
  <si>
    <t>PrevMed2007;44:230–4.</t>
  </si>
  <si>
    <t>Dependence potential of nicotine replacement treatments: Effects of product type, patient characteristics, and cost to user</t>
  </si>
  <si>
    <t>SCOPUS_ID:33847335100</t>
  </si>
  <si>
    <t>10.1016/j.pbb.2015.06.010</t>
  </si>
  <si>
    <t>PharmacolBiochemBehav2015;136:1–6.</t>
  </si>
  <si>
    <t>Nicotine delivery and pharmacologic response from Verve, an oral nicotine delivery product</t>
  </si>
  <si>
    <t>Koszowski B.</t>
  </si>
  <si>
    <t>SCOPUS_ID:84934767948</t>
  </si>
  <si>
    <t>10.1007/s002280000223</t>
  </si>
  <si>
    <t>EurJClinPharmacol2001;56:813–9.</t>
  </si>
  <si>
    <t>Pharmacokinetic investigation of a nicotine sublingual tablet</t>
  </si>
  <si>
    <t>Molander L.</t>
  </si>
  <si>
    <t>SCOPUS_ID:0035236110</t>
  </si>
  <si>
    <t>10.1093/ntr/ntr139</t>
  </si>
  <si>
    <t>NicotineTobRes2011;13:1176–82.</t>
  </si>
  <si>
    <t>Single-dose pharmacokinetics of nicotine when given with a Novel mouth spray for nicotine replacement therapy</t>
  </si>
  <si>
    <t>Kraiczi H.</t>
  </si>
  <si>
    <t>SCOPUS_ID:82455218996</t>
  </si>
  <si>
    <t>10.1001/jama.1988.03410110101035</t>
  </si>
  <si>
    <t>JAMA1988;260:1593–6.</t>
  </si>
  <si>
    <t>Long-term Use of Nicotine Chewing Gum: Occurrence, Determinants, and Effect on Weight Gain</t>
  </si>
  <si>
    <t>SCOPUS_ID:0023750404</t>
  </si>
  <si>
    <t>JPharmacolExpTher1998;287:958–62.</t>
  </si>
  <si>
    <t>Suppression of nicotine intake during ad libitum cigarette smoking by high-dose transdermal nicotine</t>
  </si>
  <si>
    <t>SCOPUS_ID:0032253783</t>
  </si>
  <si>
    <t>NicotineTobRes2002;4(Suppl2):S73–9.</t>
  </si>
  <si>
    <t>Nicotine concentrations with concurrent use of cigarettes and nicotine replacement: A review</t>
  </si>
  <si>
    <t>Fagerstrom K.</t>
  </si>
  <si>
    <t>SCOPUS_ID:0036961531</t>
  </si>
  <si>
    <t>BMJ2000;321:329–33.</t>
  </si>
  <si>
    <t>Smoking reduction with oral nicotine inhalers: Double blind, randomised clinical trial of efficacy and safety</t>
  </si>
  <si>
    <t>Bolliger C.</t>
  </si>
  <si>
    <t>SCOPUS_ID:0034609218</t>
  </si>
  <si>
    <t>Addiction2008;103:557–63.</t>
  </si>
  <si>
    <t>Nicotine patch therapy prior to quitting smoking: a metaanalysis</t>
  </si>
  <si>
    <t>Shiffman S, Ferguson SG.</t>
  </si>
  <si>
    <t>10.1136/tobaccocontrol-2011-050007</t>
  </si>
  <si>
    <t>TobControl2013;22:118–22.</t>
  </si>
  <si>
    <t>Association between use of nicotine replacement therapy for harm reduction and smoking cessation: A prospective study of English smokers</t>
  </si>
  <si>
    <t>SCOPUS_ID:84874201156</t>
  </si>
  <si>
    <t>www.ncbi.nlm.nih.gov/books/NBK53017</t>
  </si>
  <si>
    <t>National Center for Chronic Disease Prevention and Health Promotion, Office on Smoking and Health. How tobacco smoke causes disease: the biology and behavioral basis for smoking-attributable disease. A Report of the Surgeon General.</t>
  </si>
  <si>
    <t>10.1056/NEJMc1502242#SA1</t>
  </si>
  <si>
    <t>NEnglJMed2015;372:1575.</t>
  </si>
  <si>
    <t>More on hidden formaldehyde in e-cigarette aerosols</t>
  </si>
  <si>
    <t>Nitzkin J.</t>
  </si>
  <si>
    <t>SCOPUS_ID:85047584650</t>
  </si>
  <si>
    <t>10.1136/tobaccocontrol-2013-051470</t>
  </si>
  <si>
    <t>TobControl2014;23(Suppl2):ii36–40.</t>
  </si>
  <si>
    <t>Electronic cigarettes: Human health effects</t>
  </si>
  <si>
    <t>Callahan-Lyon P.</t>
  </si>
  <si>
    <t>SCOPUS_ID:84899640614</t>
  </si>
  <si>
    <t>10.1055/s-0028-1101277</t>
  </si>
  <si>
    <t>SeminRespirCritCareMed2008;29:670–9.</t>
  </si>
  <si>
    <t>Exposures and idiopathic lung disease</t>
  </si>
  <si>
    <t>Taskar V.</t>
  </si>
  <si>
    <t>Seminars in Respiratory and Critical Care Medicine</t>
  </si>
  <si>
    <t>SCOPUS_ID:61849177506</t>
  </si>
  <si>
    <t>10.1001/archinte.164.20.2206</t>
  </si>
  <si>
    <t>ArchInternMed2004;164:2206–16.</t>
  </si>
  <si>
    <t>Cigarette smoking and infection</t>
  </si>
  <si>
    <t>Arcavi L.</t>
  </si>
  <si>
    <t>SCOPUS_ID:7544249739</t>
  </si>
  <si>
    <t>10.1007/s11606-009-0907-y</t>
  </si>
  <si>
    <t>JGenInternMed2009;24:457–63.</t>
  </si>
  <si>
    <t>The effects of smoking cessation on the risk of chronic obstructive pulmonary disease exacerbations</t>
  </si>
  <si>
    <t>Au D.</t>
  </si>
  <si>
    <t>SCOPUS_ID:67649958168</t>
  </si>
  <si>
    <t>10.1080/10408449991349230</t>
  </si>
  <si>
    <t>CritRevToxicol1999;29:331–65.</t>
  </si>
  <si>
    <t>A review of the comparative mammalian toxicity of ethylene glycol and propylene glycol</t>
  </si>
  <si>
    <t>LaKind J.</t>
  </si>
  <si>
    <t>Critical Reviews in Toxicology</t>
  </si>
  <si>
    <t>SCOPUS_ID:0032799429</t>
  </si>
  <si>
    <t>10.1016/0278-6915(89)90016-1</t>
  </si>
  <si>
    <t>FoodChemToxicol1989;27:573–83.</t>
  </si>
  <si>
    <t>Subchronic nose-only inhalation study of propylene glycol in Sprague-Dawley rats</t>
  </si>
  <si>
    <t>Suber R.</t>
  </si>
  <si>
    <t>SCOPUS_ID:0024440171</t>
  </si>
  <si>
    <t>www.ecigarette-research.com/web/index.php/2013-04-07-09-50-07/2014/157-glycerol(archivedat:www.webcitation.org/6arGjkSNT</t>
  </si>
  <si>
    <t xml:space="preserve"> Doctors, open your textbooks: glycerol CANNOT cause lipoid pneumonia (but other things can</t>
  </si>
  <si>
    <t>Farsalinos KE</t>
  </si>
  <si>
    <t>10.1371/journal.pone.0116732</t>
  </si>
  <si>
    <t>PloSOne2015;10:e0116732.</t>
  </si>
  <si>
    <t>Vapors produced by electronic cigarettes and E-juices with flavorings induce toxicity, oxidative stress, and inflammatory response in lung epithelial cells and in mouse lung</t>
  </si>
  <si>
    <t>Lerner C.</t>
  </si>
  <si>
    <t>SCOPUS_ID:84922717584</t>
  </si>
  <si>
    <t>10.1093/jat/bku013</t>
  </si>
  <si>
    <t>JAnalToxicol2014;38:204–11.</t>
  </si>
  <si>
    <t>Toxic metal concentrations in mainstream smoke from cigarettes available in the USA</t>
  </si>
  <si>
    <t>Pappas R.</t>
  </si>
  <si>
    <t>SCOPUS_ID:84898620442</t>
  </si>
  <si>
    <t>10.1161/CIR.0b013e3181dbece1</t>
  </si>
  <si>
    <t>Circulation2010;121:2331–78.</t>
  </si>
  <si>
    <t>Particulate matter air pollution and cardiovascular disease: An update to the scientific statement from the american heart association</t>
  </si>
  <si>
    <t>Brook R.</t>
  </si>
  <si>
    <t>SCOPUS_ID:77953229216</t>
  </si>
  <si>
    <t>10.1007/s11882-014-0463-3</t>
  </si>
  <si>
    <t>CurrAllergyAsthmaRep2014;14:463.</t>
  </si>
  <si>
    <t>Systemic Contact Dermatitis to Foods: Nickel, BOP, and More</t>
  </si>
  <si>
    <t>Fabbro S.</t>
  </si>
  <si>
    <t>Current Allergy and Asthma Reports</t>
  </si>
  <si>
    <t>SCOPUS_ID:84907802381</t>
  </si>
  <si>
    <t>NicotineTobRes2013;16:655–62.</t>
  </si>
  <si>
    <t>Secondhand exposure to vapors from electronic cigarettes</t>
  </si>
  <si>
    <t>Czogala J.</t>
  </si>
  <si>
    <t>SCOPUS_ID:84900018875</t>
  </si>
  <si>
    <t>10.1093/ntr/ntp027</t>
  </si>
  <si>
    <t>NicotineTobRes2009;11:342–7.</t>
  </si>
  <si>
    <t>A pilot study of nicotine delivery to smokers from a metered-dose inhaler</t>
  </si>
  <si>
    <t>Caldwell B.</t>
  </si>
  <si>
    <t>SCOPUS_ID:65549098830</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</si>
  <si>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</si>
  <si>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www.pmi.com/eng/media_center/press_releases/Pages/201105261249.aspx</t>
  </si>
  <si>
    <t>Philip Morris International (PMI) enters into a patent purchase agreement of new technology with the potential to reduce the harm of smoking (online)</t>
  </si>
  <si>
    <t>10.1016/j.tips.2010.12.008</t>
  </si>
  <si>
    <t>TrendsPharmacolSci2011;32:281–9.</t>
  </si>
  <si>
    <t>Treatment of nicotine addiction: Present therapeutic options and pipeline developments</t>
  </si>
  <si>
    <t>SCOPUS_ID:79952588795</t>
  </si>
  <si>
    <t>www.aradigm.com/products_1600.html(archivedat:www.webcitation.org/6b8wTmlFx)</t>
  </si>
  <si>
    <t>ARD-1600 – (Nicotine) Tobacco smoking cessation therapy</t>
  </si>
  <si>
    <t>Aradigm Corporation</t>
  </si>
  <si>
    <t>Pharmaceutical website</t>
  </si>
  <si>
    <t>www.smokinginengland.info</t>
  </si>
  <si>
    <t>Smoking in England</t>
  </si>
  <si>
    <t>Addiction2014;109:491–9.</t>
  </si>
  <si>
    <t>Real-world' effectiveness of smoking cessation treatments: A population study</t>
  </si>
  <si>
    <t>SCOPUS_ID:84893833166</t>
  </si>
  <si>
    <t>TobControl2003;12:21–7.</t>
  </si>
  <si>
    <t>A meta-analysis of the efficacy of over-thecounter nicotine replacement.</t>
  </si>
  <si>
    <t>Hughes JR, Shiffman S, Callas P, Zhang J</t>
  </si>
  <si>
    <t>10.1093/aje/kwu292</t>
  </si>
  <si>
    <t>AmJEpidemiol2015;181:513–20.</t>
  </si>
  <si>
    <t>Duration of nicotine replacement therapy use and smoking cessation: A population-based longitudinal study</t>
  </si>
  <si>
    <t>Zhang B.</t>
  </si>
  <si>
    <t>SCOPUS_ID:84926674008</t>
  </si>
  <si>
    <t>10.1093/ntr/ntu019</t>
  </si>
  <si>
    <t>NicotineTobRes2014;16:1050–5.</t>
  </si>
  <si>
    <t>Characterization of long-term users of nicotine replacement therapy: Evidence from a national survey</t>
  </si>
  <si>
    <t>Silla K.</t>
  </si>
  <si>
    <t>SCOPUS_ID:84904337636</t>
  </si>
  <si>
    <t>10.1016/S0091-3057(00)00301-4</t>
  </si>
  <si>
    <t>PharmacolBiochemBehav2000;67:71–81.</t>
  </si>
  <si>
    <t>Dissociating nicotine and nonnicotine components of cigarette smoking</t>
  </si>
  <si>
    <t>SCOPUS_ID:0033672094</t>
  </si>
  <si>
    <t>10.1111/j.1360-0443.2005.01030.x</t>
  </si>
  <si>
    <t>Addiction2005;100:550–9.</t>
  </si>
  <si>
    <t>Tobacco abstinence symptom suppression: The role played by the smoking-related stimuli that are delivered by denicotinized cigarettes</t>
  </si>
  <si>
    <t>Buchhalter A.</t>
  </si>
  <si>
    <t>SCOPUS_ID:17244380405</t>
  </si>
  <si>
    <t>10.1002/14651858.CD006103.pub7</t>
  </si>
  <si>
    <t>CochraneDatabaseofSystRev2012;4:CD006103.</t>
  </si>
  <si>
    <t>Nicotine receptor partial agonists for smoking cessation</t>
  </si>
  <si>
    <t>Cahill K.</t>
  </si>
  <si>
    <t>SCOPUS_ID:84965099454</t>
  </si>
  <si>
    <t>10.1002/14651858.CD000031.pub4</t>
  </si>
  <si>
    <t>CochraneDatabaseofSystRev2014;1:CD000031.</t>
  </si>
  <si>
    <t>Antidepressants for smoking cessation</t>
  </si>
  <si>
    <t>Hughes J.</t>
  </si>
  <si>
    <t>SCOPUS_ID:85041535338</t>
  </si>
  <si>
    <t>10.1002/14651858.CD001292.pub3</t>
  </si>
  <si>
    <t>CochraneDatabaseofSystRev2005;2:CD001292.</t>
  </si>
  <si>
    <t>Individual behavioural counselling for smoking cessation</t>
  </si>
  <si>
    <t>Lancaster T.</t>
  </si>
  <si>
    <t>SCOPUS_ID:85016499545</t>
  </si>
  <si>
    <t>Addiction2016;inpress.</t>
  </si>
  <si>
    <t xml:space="preserve">Estimating the population impact of e-cigarettes on smoking cessation and smoking prevalence in England. </t>
  </si>
  <si>
    <t>West RBJ, Shahab L.</t>
  </si>
  <si>
    <t>10.1136/bmj.38723.573866.AE</t>
  </si>
  <si>
    <t>BMJ(ClinRes)2006;332:458–60.</t>
  </si>
  <si>
    <t>"Catastrophic" pathways to smoking cessation: Findings from national survey</t>
  </si>
  <si>
    <t>SCOPUS_ID:33644781486</t>
  </si>
  <si>
    <t>10.1136/tc.2008.025650</t>
  </si>
  <si>
    <t>TobControl2008;17:410–5.</t>
  </si>
  <si>
    <t>Sociodemographic differences in triggers to quit smoking: Findings from a national survey</t>
  </si>
  <si>
    <t>SCOPUS_ID:57149106986</t>
  </si>
  <si>
    <t>TheLancetUKPolicyMatters2012;29March.</t>
  </si>
  <si>
    <t>QIPP Programme (Quality, Innovation, Productivity and Prevention)</t>
  </si>
  <si>
    <t>Quality, Innovation, Productivity and Prevention</t>
  </si>
  <si>
    <t>10.1080/08870446.2012.685739</t>
  </si>
  <si>
    <t>PsycholHealth2012;27:1118–33.</t>
  </si>
  <si>
    <t>Mediation analysis of the association between use of NRT for smoking reduction and attempts to stop smoking</t>
  </si>
  <si>
    <t>Psychology and Health</t>
  </si>
  <si>
    <t>SCOPUS_ID:84864708176</t>
  </si>
  <si>
    <t xml:space="preserve">The Scottish Government (2015)
</t>
  </si>
  <si>
    <t>The Scottish health survey 2014.</t>
  </si>
  <si>
    <t>The Scottish Government/official report</t>
  </si>
  <si>
    <t>www.ash.org.uk/files/documents/ASH_891.pdf</t>
  </si>
  <si>
    <t>Use of electronic cigarettes (vapourisers) among adults in Great Britain.</t>
  </si>
  <si>
    <t>Action on Smoking and Health.</t>
  </si>
  <si>
    <t>10.2105/AJPH.2015.302764</t>
  </si>
  <si>
    <t>AmJPublicHealth2015;105:1967–72.</t>
  </si>
  <si>
    <t>Smoking norms and the regulation of E-cigarettes</t>
  </si>
  <si>
    <t>Voigt K.</t>
  </si>
  <si>
    <t>SCOPUS_ID:84941341229</t>
  </si>
  <si>
    <t>10.1111/j.1360-0443.2011.03493.x</t>
  </si>
  <si>
    <t>Addiction2011;106:1819–26.</t>
  </si>
  <si>
    <t>Cost effectiveness of interventions to reduce relapse to smoking following smoking cessation</t>
  </si>
  <si>
    <t>Taylor M.</t>
  </si>
  <si>
    <t>SCOPUS_ID:80052758884</t>
  </si>
  <si>
    <t>10.1097/EDE.0b013e3181c9f941</t>
  </si>
  <si>
    <t>Epidemiology2010;21:240–2</t>
  </si>
  <si>
    <t>Maternal passive smoking and risk of cleft lip with or without cleft palate</t>
  </si>
  <si>
    <t>Li Z.</t>
  </si>
  <si>
    <t>SCOPUS_ID:77249083198</t>
  </si>
  <si>
    <t>10.1136/adc.2007.133553</t>
  </si>
  <si>
    <t>ArchDisChildFetalNeonatalEd2008;93:F351–61.</t>
  </si>
  <si>
    <t>Environmental tobacco smoke and fetal health: Systematic review and meta-analysis</t>
  </si>
  <si>
    <t>Archives of Disease in Childhood: Fetal and Neonatal Edition</t>
  </si>
  <si>
    <t>SCOPUS_ID:41849133098</t>
  </si>
  <si>
    <t>Belvin C, Britton J, Holmes J, Langley T. Parental smoking and child poverty in the UK: an
analysis of national survey data. BMC Public Health 2015;15:507</t>
  </si>
  <si>
    <t>10.1186/s12889-015-1797-z</t>
  </si>
  <si>
    <t>BMCPublicHealth2015;15:507</t>
  </si>
  <si>
    <t>Parental smoking and child poverty in the UK: An analysis of national survey data Health behavior, health promotion and society</t>
  </si>
  <si>
    <t>Belvin C.</t>
  </si>
  <si>
    <t>SCOPUS_ID:84930628750</t>
  </si>
  <si>
    <t>10.3310/hta18540</t>
  </si>
  <si>
    <t>HealthTechnolAssess2014;18(54):1–128.</t>
  </si>
  <si>
    <t>The SNAP trial: A randomised placebo-controlled trial of nicotine replacement therapy in pregnancy - Clinical effectiveness and safety until 2 years after delivery, with economic evaluation</t>
  </si>
  <si>
    <t>SCOPUS_ID:84907320419</t>
  </si>
  <si>
    <t>MedicinesComplete.London:PharmaceuticalPress,2015.</t>
  </si>
  <si>
    <t xml:space="preserve">Nicotine replacement therapy. </t>
  </si>
  <si>
    <t>British National Formulary.</t>
  </si>
  <si>
    <t>www.smokinginengland.info/sts-documents</t>
  </si>
  <si>
    <t>Smoking Toolkit Study. Monthly tracking of key performance indicators, 2015</t>
  </si>
  <si>
    <t>Smoking in England.</t>
  </si>
  <si>
    <t>York:YorkHealthEconomicsConsortium,2013.</t>
  </si>
  <si>
    <t xml:space="preserve">An economic evaluation of different interventions to promote tobacco harm reduction final report. </t>
  </si>
  <si>
    <t>Taylor M, Lewis L</t>
  </si>
  <si>
    <t>www.cieh.org/WorkArea/DownloadAsset.aspx?id=57851</t>
  </si>
  <si>
    <t xml:space="preserve"> Will you permit or prohibit electronic cigarette use on your premises?</t>
  </si>
  <si>
    <t>Chartered Institute of Environmental Health,</t>
  </si>
  <si>
    <t>dinburgh:NHSNationalServicesScotland,2014.</t>
  </si>
  <si>
    <t>Smoking among 13 and 15 year olds in Scotland 2013</t>
  </si>
  <si>
    <t xml:space="preserve">Scottish Schools Adolescent Lifestyle and Substance Use Survey </t>
  </si>
  <si>
    <t>www.smokinginengland.info/downloadfile/?type=latest-stats&amp;src=11</t>
  </si>
  <si>
    <t>Trends in electronic cigarette use in England, 2015</t>
  </si>
  <si>
    <t>West R, Beard E, Brown J</t>
  </si>
  <si>
    <t>TobRegulSci2015;1:129–41.</t>
  </si>
  <si>
    <t>Markov modeling to estimate the population impact of emerging tobacco products: a proof-of-concept study</t>
  </si>
  <si>
    <t>Cobb CO, Villanti AC, Graham AL et al</t>
  </si>
  <si>
    <t>Goldman Sachs. The search for creative destruction. An excerpt from the August 7 2013 report (online). 24 March 2014.www.goldmansachs.com/s/2013annualreport/assets/do013annualreport/assets/downloads/GMS015_07_CreativeDestruction.pdf
[Accessed 22 October 2015].</t>
  </si>
  <si>
    <t>www.goldmansachs.com/s/2013annualreport/assets/do013annualreport/assets/downloads/GMS015_07_CreativeDestruction.pdf</t>
  </si>
  <si>
    <t>The search for creative destruction. An excerpt from the August 7 2013 report</t>
  </si>
  <si>
    <t>Goldman Sachs.</t>
  </si>
  <si>
    <t>www.economist.com/news/business/21586867-regulators-wrestle-e-smokes-tobaccoindustry-changing-fast-kodak-moment</t>
  </si>
  <si>
    <t>Electronic cigarettes: Kodak moment</t>
  </si>
  <si>
    <t>Economist</t>
  </si>
  <si>
    <t>British American Tobacco Annual Report 2014: delivering today, investing in tomrrow</t>
  </si>
  <si>
    <t>www.pmi.com/eng/research_and_development/pages/tobacco_harm_reduction.aspx#</t>
  </si>
  <si>
    <t>Cited in Philip Morris International: Tobacco harm reduction</t>
  </si>
  <si>
    <t>Stimson G</t>
  </si>
  <si>
    <t xml:space="preserve">Smithers R. Electronic cigarettes and sports nutrition products lead grocery sales boost. Guardian, 30 December, 2014. www.theguardian.com/business/2014/dec/30/electroniccigarettes-sports-nutrition-supermarkets-sales-rise-uk [Accessed 22 October 2015].
</t>
  </si>
  <si>
    <t xml:space="preserve">Smithers, R (2014)
</t>
  </si>
  <si>
    <t>www.theguardian.com/business/2014/dec/30/electroniccigarettes-sports-nutrition-supermarkets-sales-rise-uk</t>
  </si>
  <si>
    <t>Electronic cigarettes and sports nutrition products lead grocery sales boost.</t>
  </si>
  <si>
    <t>Smithers R</t>
  </si>
  <si>
    <t>www.euromonitor.com/vapour-devices-in-the-unitedkingdom/report</t>
  </si>
  <si>
    <t>Vapour devices in the United Kingdom</t>
  </si>
  <si>
    <t>www.slideshare.net/Euromonitor/tobacco-in-2015-newresearch-insights</t>
  </si>
  <si>
    <t>Tobacco 2015: New insights and system refresher.</t>
  </si>
  <si>
    <t>Euromonitor.</t>
  </si>
  <si>
    <t>www.telegraph.co.uk/finance/newsbysector/retailandconsumer/11692435/Vaping-takes-off-as-electroniccigarette-sales-break-through-6bn.html</t>
  </si>
  <si>
    <t>Vaping takes off as electronic cigarette sales break through $6bn</t>
  </si>
  <si>
    <t xml:space="preserve">Davidson L. </t>
  </si>
  <si>
    <t>www.dailymail.co.uk/news/article-2135984/If-beat-em-join-em-U-S-Tobacco-giantLorillard-buys-electroniccigarette-company-Blu-Ecig-135m-deal.html</t>
  </si>
  <si>
    <t>If you can’t beat ’em, join ’em: U.S. tobacco giant Lorillard buys electronic cigarette company Blu Ecig in $135m deal.</t>
  </si>
  <si>
    <t>Parsons C</t>
  </si>
  <si>
    <t>www.bat.com/group/sites/UK__9D9KCY.nsf/vwPagesWebLive/DO8FLL93?opendocument</t>
  </si>
  <si>
    <t xml:space="preserve"> British American Tobacco establishes stand-alone company</t>
  </si>
  <si>
    <t>www.forbes.com/sites/briansolomon/2014/07/15/reynolds-lorillarddump-blu-electroniccigarettes-in-27-billion-merger</t>
  </si>
  <si>
    <t>Reynolds, Lorillard dump Blu electronic cigarettes in $27 billion merger.</t>
  </si>
  <si>
    <t>Solomon B</t>
  </si>
  <si>
    <t>BMJ2015;350:h2133</t>
  </si>
  <si>
    <t>Tobacco industry is investing in electronic cigarette types least likely to help smokers quit.</t>
  </si>
  <si>
    <t>Torjesen I</t>
  </si>
  <si>
    <t>www.reportlinker.com/p02794301/NewProduct-Developments-in-Other-Tobacco-Products-and-Vapour-Devices.html</t>
  </si>
  <si>
    <t xml:space="preserve"> New product developments in other tobacco products and vapour devices</t>
  </si>
  <si>
    <t>Opinion27July2015.</t>
  </si>
  <si>
    <t>A tale of two joint ventures – Goodbye snus, hello e-vapour? O</t>
  </si>
  <si>
    <t>Hedley D</t>
  </si>
  <si>
    <t>Euromonitorvideocast,27July2015.</t>
  </si>
  <si>
    <t>Will growth in vapour products last?</t>
  </si>
  <si>
    <t>www.ft.com/cms/s/0/69e76fbe-95a1-11e3-9fd6-00144feab7de.html#axzz3inxr7KQN[Accessed15August2015].</t>
  </si>
  <si>
    <t>Tobacco company ads back on UK TV after 20 years.</t>
  </si>
  <si>
    <t>Robinson D.</t>
  </si>
  <si>
    <t>www.telegraph.co.uk/news/health/11216824/Advert-to-show-electroniccigarette-vaping-for-first-time.html</t>
  </si>
  <si>
    <t>Advert to show electronic cigarette vaping for first time.</t>
  </si>
  <si>
    <t xml:space="preserve">The Telegraph </t>
  </si>
  <si>
    <t>www.scotsman.com/news/health/celtic-rangers-urgedto-cut-ties-with-electroniccigarettes-1-3148988</t>
  </si>
  <si>
    <t>Celtic &amp; Rangers urged to cut ties with electronic cigarettes.</t>
  </si>
  <si>
    <t>Buckland L</t>
  </si>
  <si>
    <t>www.betterretailing.com/philip-morris-bat-unveil-gantry-solutions</t>
  </si>
  <si>
    <t>Philip Morris and BAT unveil gantry solutions.</t>
  </si>
  <si>
    <t>Lambert S.</t>
  </si>
  <si>
    <t>www.marketingmagazine.co.uk/article/1281851/wolves-sheeps-clothing-big-tobacco-itstakeover-electroniccigarette-market</t>
  </si>
  <si>
    <t>Wolves in sheep’s clothing? Big Tobacco and its takeover of the electronic cigarette market,</t>
  </si>
  <si>
    <t>Marketing Magazine</t>
  </si>
  <si>
    <t>www.bbc.co.uk/news/health-30595394</t>
  </si>
  <si>
    <t>Three electronic cigarette TV adverts banned,</t>
  </si>
  <si>
    <t xml:space="preserve">BBC News </t>
  </si>
  <si>
    <t>www.clivebates.com/?p=2257</t>
  </si>
  <si>
    <t>Turning the tables on public health – let’s talk about the risks ‘they’ create</t>
  </si>
  <si>
    <t>LancetRespirMed2013;1(6):429–31.</t>
  </si>
  <si>
    <t>Should electronic cigarettes be regulated as a medicinal device?</t>
  </si>
  <si>
    <t>Hajek P, Foulds J, Houezec JL, Sweanor D, Yach D.</t>
  </si>
  <si>
    <t>10.1136/tobaccocontrol-2011-050418</t>
  </si>
  <si>
    <t>TobControl2012;21:274–80.</t>
  </si>
  <si>
    <t>Tobacco control, global health policy and development: Towards policy coherence in global governance</t>
  </si>
  <si>
    <t>Collin J.</t>
  </si>
  <si>
    <t>SCOPUS_ID:84857344056</t>
  </si>
  <si>
    <t>Clearing the smoke: assessing the science base for tobacco harm reduction</t>
  </si>
  <si>
    <t>Bondurant S, Wallace R, Shetty P, Stratton K,</t>
  </si>
  <si>
    <t>www.rcplondon.ac.uk/nicotine-without-smoke</t>
  </si>
  <si>
    <t>Letter to Paul Burstow Esq MP, minister for public health]</t>
  </si>
  <si>
    <t>Imperial Tobacco</t>
  </si>
  <si>
    <t>Imperial Tobacco. Imperial Tobacco’s Response to the Government/official report</t>
  </si>
  <si>
    <t>www.rcplondon.ac.uk/nicotinewithout-smoke</t>
  </si>
  <si>
    <t>Imperial Tobacco’s Response to the Government/official report</t>
  </si>
  <si>
    <t>10.1136/tobaccocontrol-2013-051050</t>
  </si>
  <si>
    <t>TobControl2014;2:479–83</t>
  </si>
  <si>
    <t>Seeking out ‘easy targets’? tobacco companies, Health inequalities and public policy</t>
  </si>
  <si>
    <t>Clifford D.</t>
  </si>
  <si>
    <t>SCOPUS_ID:84908087367</t>
  </si>
  <si>
    <t>www.tobaccotactics.org/index.php/Nicoventures</t>
  </si>
  <si>
    <t>Nicoventures</t>
  </si>
  <si>
    <t>Tobacco Tactics</t>
  </si>
  <si>
    <t xml:space="preserve">Philip Morris International. Tobacco harm reduction (online). www.pmi.com/eng/research_and_development/pages/ tobacco_harm_reduction.aspx# [Accessed 15 August 2015].
</t>
  </si>
  <si>
    <t xml:space="preserve">Philip Morris International (ND)
</t>
  </si>
  <si>
    <t xml:space="preserve">Tobacco harm reduction </t>
  </si>
  <si>
    <t>Philip Morris Internationak</t>
  </si>
  <si>
    <t>10.1002/9781118816530.ch2</t>
  </si>
  <si>
    <t>SocPolicyAdmin2013;47:382–98.</t>
  </si>
  <si>
    <t>Understanding the Influence of Evidence in Public Health Policy: What Can We Learn From the 'Tobacco Wars'?</t>
  </si>
  <si>
    <t>Smith K.</t>
  </si>
  <si>
    <t>Evidence and Evaluation in Social Policy</t>
  </si>
  <si>
    <t>SCOPUS_ID:85017553662</t>
  </si>
  <si>
    <t>Gornall J. Why electronic cigarettes are dividing the public health community? BMJ
2015;350:h3317.</t>
  </si>
  <si>
    <t>BMJ2015;350:h3317.</t>
  </si>
  <si>
    <t>Why electronic cigarettes are dividing the public health community?</t>
  </si>
  <si>
    <t>GlobalForumonNicotine,Warsaw,27June2014.</t>
  </si>
  <si>
    <t>Nicotine and public health. Michael Russell Oration</t>
  </si>
  <si>
    <t>Hajek P</t>
  </si>
  <si>
    <t>10.1136/tobaccocontrol-2014-051933</t>
  </si>
  <si>
    <t>TobControl2015;23:369–70.</t>
  </si>
  <si>
    <t>Duelling letters: Which one would you sign?</t>
  </si>
  <si>
    <t>Gartner C.</t>
  </si>
  <si>
    <t>SCOPUS_ID:84906084165</t>
  </si>
  <si>
    <t xml:space="preserve"> ‘Resist urge to control electronic cigarettes’</t>
  </si>
  <si>
    <t>Dreaper J</t>
  </si>
  <si>
    <t>www.theguardian.com/world/2014/may/29/who-suppresscontrol-electroniccigarettes-uk-health-tobacco</t>
  </si>
  <si>
    <t xml:space="preserve"> WHO urged not to ‘suppress and control’ electronic cigarettes.</t>
  </si>
  <si>
    <t>Press Association</t>
  </si>
  <si>
    <t>/group/sites/UK9D9KCY.nsf/vwPagesWebLive/DO9KJJX5?opendocument</t>
  </si>
  <si>
    <t>British American Tobacco calls for tobacco harm reduction to be adopted as a progressive public health policy</t>
  </si>
  <si>
    <t>www.who.int/tobacco/framework/public_hearings/F0840080.pdf</t>
  </si>
  <si>
    <t>British American Tobacco’s submission to the WHO’s Framework Convention on Tobacco Control</t>
  </si>
  <si>
    <t>IntJDrugPolicy2015;26:536–542</t>
  </si>
  <si>
    <t>Nicorette reborn? Electronic cigarettes in light of the history of nicotine replacement technology.</t>
  </si>
  <si>
    <t>Elam M</t>
  </si>
  <si>
    <t>vwPagesWebLive/DO9BDM7A/$FILE/Winning_in_Tobacco.pdf?openelemen</t>
  </si>
  <si>
    <t>Winning in tobacco: BAT Investor Day 2013, presentation</t>
  </si>
  <si>
    <t>Levy JM</t>
  </si>
  <si>
    <t>www.who.int/fctc/treaty_instruments/adopted/guidel_2011/en</t>
  </si>
  <si>
    <t>WHO Framework Convention on Tobacco Control. Guidelines for implementation of the WHO FCTC.</t>
  </si>
  <si>
    <t>CounterfactualConsultingandAdvocacy,February2015(online).www.clivebates.com/documents/vapebriefingv3.docx</t>
  </si>
  <si>
    <t>E-cigarettes, vaping and public health: a summary for policymakers</t>
  </si>
  <si>
    <t>Her Majesty’s Government/official report</t>
  </si>
  <si>
    <t>www.legislation.gov.uk/ukpga/2014/6/pdfs/ukpga_20140006_en.pdf</t>
  </si>
  <si>
    <t>Children and Families Act 2014. Chapter 6 (online)</t>
  </si>
  <si>
    <t>Children and Families Act</t>
  </si>
  <si>
    <t>www.bsigroup.com/en-GB/standards/Information-about-standards/different-types-of-standards</t>
  </si>
  <si>
    <t xml:space="preserve"> Different types of standards</t>
  </si>
  <si>
    <t>British Standards Institution</t>
  </si>
  <si>
    <t>www.bbc.co.uk/news/live/uk-wales-politics-35803117</t>
  </si>
  <si>
    <t xml:space="preserve"> A public health law which includes a ban on e-cigarette has been rejected.</t>
  </si>
  <si>
    <t>London:MHRACommittee,2005.</t>
  </si>
  <si>
    <t>Report of the Committee on Safety of Medicines Working Group on Nicotine Replacement Therapy.</t>
  </si>
  <si>
    <t>https://www.gov.uk/government/uploads/system/uploads/attachment_data/file/376398/Blue_Guide.pdf</t>
  </si>
  <si>
    <t>The blue guide. Advertising and promotion of medicines in the UK, 3rd edn, 1st revision</t>
  </si>
  <si>
    <t>Public consultation (MLX 364). The regulation of nicotine containing products (NCPs).</t>
  </si>
  <si>
    <t>www.bookpdfdoc.download/Court-of-Justice-of-the-European-Union-PRESS-RELEASE-No-154-15.html</t>
  </si>
  <si>
    <t xml:space="preserve"> Press release No 154/15 Luxembourg</t>
  </si>
  <si>
    <t>www.scottish.parliament.uk/parliamentarybusiness/Bills/89934.aspx</t>
  </si>
  <si>
    <t xml:space="preserve"> Health (Tobacco, Nicotine etc. and Care) (Scotland) Bil</t>
  </si>
  <si>
    <t>Health (Tobacco, Nicotine etc. and Care) (Scotland) Bill</t>
  </si>
  <si>
    <t>www.clivebates.com/?p=1546</t>
  </si>
  <si>
    <t xml:space="preserve"> The case for regulating e-cigarettes as medicines – a line by line examination</t>
  </si>
  <si>
    <t>The counterfactual</t>
  </si>
  <si>
    <t>ec.europa.eu/growth/singlemarket/european-standards/harmonised-standards/index_en.htm</t>
  </si>
  <si>
    <t xml:space="preserve">Harmonised standards </t>
  </si>
  <si>
    <t>NICEguidelines[PH1].London:NICE,2006.</t>
  </si>
  <si>
    <t>Smoking: brief interventions and referrals</t>
  </si>
  <si>
    <t>NICEguidelines[PH26].London:NICE,2010.</t>
  </si>
  <si>
    <t>Smoking: stopping in pregnancy and after childbirth</t>
  </si>
  <si>
    <t>www.asktheeu.org/en/request/fiscalis_project_group_on_electr[Accessed25February2016].</t>
  </si>
  <si>
    <t>Fiscalis Project Group on Electronic Cigarettes, 2015</t>
  </si>
  <si>
    <t>asktheEU.</t>
  </si>
  <si>
    <t>PresentedtoParliamentarybytheSecretaryofStateforHealth.PresentedtoParliamentbytheSecretaryofStateforHealthandtheSecretariesofStateforScotland,WalesandNorthernIrelandbyCommandofHerMajesty.London:HMSO,1998.</t>
  </si>
  <si>
    <t>The Stationary Office</t>
  </si>
  <si>
    <t>10.1016/S0140-6736(12)60826-5</t>
  </si>
  <si>
    <t>Lancet2012;380:9853.</t>
  </si>
  <si>
    <t>Tobacco control campaign in Uruguay: A population-based trend analysis</t>
  </si>
  <si>
    <t>Abascal W.</t>
  </si>
  <si>
    <t>SCOPUS_ID:84868210813</t>
  </si>
  <si>
    <t>ExecutiveSummary.London:DepartmentofHealth,2004.www.nhshistory.net/choosing%20health%20summary.pdf</t>
  </si>
  <si>
    <t>Choosing health, making healthy choices easier</t>
  </si>
  <si>
    <t>London:DepartmentofHealth,2010.</t>
  </si>
  <si>
    <t>A smokefree future: a comprehensive tobacco control strategy for England</t>
  </si>
  <si>
    <t>www.ecigarettepolitics.com/electronic-cigarettes-global-legal-status.html</t>
  </si>
  <si>
    <t>E-cigarette laws worldwide</t>
  </si>
  <si>
    <t>E-cigarette politics.</t>
  </si>
  <si>
    <t>www.airpuf.com/electronic-cigarette-cyprus</t>
  </si>
  <si>
    <t xml:space="preserve"> Electronic cigarette Cyprus – e-cigarette legal status in Cyprus</t>
  </si>
  <si>
    <t>airPUF</t>
  </si>
  <si>
    <t>MMWRMorbidMortalWklyRep2015;64:1233–40.</t>
  </si>
  <si>
    <t>Current cigarette smoking among adults - United States, 2005-2014</t>
  </si>
  <si>
    <t>SCOPUS_ID:84947437747</t>
  </si>
  <si>
    <t>JAdolescHealth2014;55:588–91.</t>
  </si>
  <si>
    <t>10.1016/j.jhealeco.2015.10.003</t>
  </si>
  <si>
    <t>JHealthEcon2015;44:300–8.</t>
  </si>
  <si>
    <t>How does electronic cigarette access affect adolescent smoking?</t>
  </si>
  <si>
    <t>Friedman A.</t>
  </si>
  <si>
    <t>Journal of Health Economics</t>
  </si>
  <si>
    <t>SCOPUS_ID:84946714277</t>
  </si>
  <si>
    <t>www.who.int/fctc/protocol/guidelines/adopted/article_14/en/index.html</t>
  </si>
  <si>
    <t>FCTC/COP4(8). Guidelines for implementation of Article 14 of the WHO Framework Convention on Tobacco Control (demand reduction measures concerning tobacco dependence and cessation)</t>
  </si>
  <si>
    <t>www.fctc.org/images/stories/policy_brief.pdf</t>
  </si>
  <si>
    <t xml:space="preserve">FCA Policy briefing electronic nicotine delivery system </t>
  </si>
  <si>
    <t>Framework Convention Alliance</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</si>
  <si>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</si>
  <si>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Geneva:WHOFrameworkConventiononTobaccoControl,2008.www.who.int/fctc/guidelines/article_5_3.pdf</t>
  </si>
  <si>
    <t>Guidelines for implementation of Article 5.3 of the WHO Framework Convention on Tobacco Control on the protection of public health policies with respect to tobacco control from commercial and other vested interests of the tobacco industry</t>
  </si>
  <si>
    <t>Mortality from smoking in developed countries 1950-2020</t>
  </si>
  <si>
    <t>Peto R, Lopez A, Boreham J, et al</t>
  </si>
  <si>
    <t>10.1371/journal.pone.0007524</t>
  </si>
  <si>
    <t>PLoSONE4(10):e7524,</t>
  </si>
  <si>
    <t>Nicotine promotes tumor growth and metastasis in mouse models of lung cancer</t>
  </si>
  <si>
    <t>Davis R.</t>
  </si>
  <si>
    <t>SCOPUS_ID:70449433017</t>
  </si>
  <si>
    <t>10.1093/toxsci/kfm060</t>
  </si>
  <si>
    <t>ToxicolSci.97(2):279-87</t>
  </si>
  <si>
    <t>Nicotine promotes colon tumor growth and angiogenesis through β-adrenergic activation</t>
  </si>
  <si>
    <t>Wong H.</t>
  </si>
  <si>
    <t>SCOPUS_ID:34447562804</t>
  </si>
  <si>
    <t>10.1038/89961</t>
  </si>
  <si>
    <t>NatureMedicine.7:833–839</t>
  </si>
  <si>
    <t>Nicotine stimulates angiogenesis and promotes tumor growth and atherosclerosis</t>
  </si>
  <si>
    <t>Heeschen C.</t>
  </si>
  <si>
    <t>Nature Medicine</t>
  </si>
  <si>
    <t>SCOPUS_ID:0034922748</t>
  </si>
  <si>
    <t>10.1002/ijc.23894</t>
  </si>
  <si>
    <t>IntJCancer.124(1):36-45</t>
  </si>
  <si>
    <t>Nicotine induces cell proliferation, invasion and epithelial-mesenchymal transition in a variety of human cancer cell lines</t>
  </si>
  <si>
    <t>Dasgupta P.</t>
  </si>
  <si>
    <t>SCOPUS_ID:58149390632</t>
  </si>
  <si>
    <t>10.1289/ehp.1103680</t>
  </si>
  <si>
    <t>CotinineanalysisfromtheHealthSurveyforEngland.EnvironHealthPerspect,120(3)425-430</t>
  </si>
  <si>
    <t>Did smokefree legislation in England reduce exposure to secondhand smoke among nonsmoking adults? Cotinine analysis from the Health Survey for England</t>
  </si>
  <si>
    <t>SCOPUS_ID:84857737851</t>
  </si>
  <si>
    <t>TobaccoControl,21(1)18-23</t>
  </si>
  <si>
    <t>)Impact of smoke-free legislation on children's exposure to secondhand smoke: cotinine data from the Health Survey for England.</t>
  </si>
  <si>
    <t xml:space="preserve">Jarvis et al </t>
  </si>
  <si>
    <t>Lyon:InternationalAgencyforResearchonCancer</t>
  </si>
  <si>
    <t xml:space="preserve"> IARC monographs on the evaluation of carcinogenic risks to humans. Volume 109. Outdoor air pollution</t>
  </si>
  <si>
    <t>Intenational Agency for Research on Cancer</t>
  </si>
  <si>
    <t>(2001/37/EC)</t>
  </si>
  <si>
    <t>Block, amend, delay: tobacco industry efforts to influence the European Union’s Tobacco Products Directive</t>
  </si>
  <si>
    <t>Mandel, S Gilmore, A, Collin, J et al</t>
  </si>
  <si>
    <t>TheLancet,Volume382,PageS14,29November2013</t>
  </si>
  <si>
    <t>Understanding corporations to inform public health policy: the example of tobacco industry interests in harm reduction and reduced risk products.</t>
  </si>
  <si>
    <t>Gilmore, A and Peeters, S</t>
  </si>
  <si>
    <t>Geneva,Switzerland:WHO;2009.ReportNo.:WHOTechnicalReportSeries955.</t>
  </si>
  <si>
    <t>World Health Organization Study Group on Tobacco Product Regulation. Report on the scientific basis of tobacco product regulation: third report of a WHO study group</t>
  </si>
  <si>
    <t xml:space="preserve">World Health Organization </t>
  </si>
  <si>
    <t>White V, Bariola E. Australian secondary school students’ use of tobacco, alcohol, and over-the-counter and illicit substances in 2011. Melbourne: Centre for Behavioural Research in Cancer, Cancer Council Victoria; 2012 Dec. Sponsored by Drug Strategy Branch Australian Government/official report</t>
  </si>
  <si>
    <t>Melbourne:CentreforBehaviouralResearchinCancer,CancerCouncilVictoria;2012Dec.SponsoredbyDrugStrategyBranchAustralianGovernment/official report</t>
  </si>
  <si>
    <t>Australian secondary school students’ use of tobacco, alcohol, and over-the-counter and illicit substances in 2011.</t>
  </si>
  <si>
    <t>White V, Bariola E</t>
  </si>
  <si>
    <t>WHO;2009.</t>
  </si>
  <si>
    <t>The History of the WHO Framework Convention on Tobacco Control.France:</t>
  </si>
  <si>
    <t>World Health Organization.</t>
  </si>
  <si>
    <t>Seoul,RepublicofKorea:ConferenceofthePartiestotheWHOFrameworkConventiononTobaccoControl,fifthsession;2012.ReportNo.:FCTC/COP/5/13.</t>
  </si>
  <si>
    <t>Electronic nicotine delivery systems,including electronic cigarettes</t>
  </si>
  <si>
    <t>2006 (Vic) r 65.</t>
  </si>
  <si>
    <t>Drugs, Poisons and Controlled Substances Regulations</t>
  </si>
  <si>
    <t>Poisons and Therapeutic Goods Regulation</t>
  </si>
  <si>
    <t>Health (Drugs and Poisons) Regulation</t>
  </si>
  <si>
    <t>Controlled Substances (Poisons) Regulations</t>
  </si>
  <si>
    <t>Poisons Act. 1964</t>
  </si>
  <si>
    <t>Poisons Act (1971)</t>
  </si>
  <si>
    <t>Poisons Regulations (2008)</t>
  </si>
  <si>
    <t>Medicines, Poisons and Therapeutic Goods Act</t>
  </si>
  <si>
    <t>Therapeutic Goods Act</t>
  </si>
  <si>
    <t>Standard for the Uniform Scheduling of Medicines and Poisons, commonly referred to as the 'Poisons Standard'.</t>
  </si>
  <si>
    <t>Poisons Standard</t>
  </si>
  <si>
    <t>Canberra:DepartmentofHealth;2010.</t>
  </si>
  <si>
    <t>Scheduling Policy Framework for Medicines and Chemicals</t>
  </si>
  <si>
    <t>National Coordinating Committee on Therapeutic Goods.</t>
  </si>
  <si>
    <t>Poisons Standard.</t>
  </si>
  <si>
    <t>Tobacco Products Regulation Act</t>
  </si>
  <si>
    <t>Tobacco Products Control Act</t>
  </si>
  <si>
    <t>Customs Act</t>
  </si>
  <si>
    <t>Customs (Prohibited Imports) Regulations</t>
  </si>
  <si>
    <t>Brussels,Belgium:EuropeanCommission;2012.ReportNo.:2012/0366(COD).</t>
  </si>
  <si>
    <t>Proposal for a directive of the European Parliament and of the Council</t>
  </si>
  <si>
    <t>EuropeanParliament;2014.ReportNo.:P7_TA-PROV(2014)0160,Art20.5.</t>
  </si>
  <si>
    <t>Texts Adopted Part III at the sitting of Wednesday 26 February 2014</t>
  </si>
  <si>
    <t>European Parliament</t>
  </si>
  <si>
    <t>London,UnitedKingdom:MedicinesandHealthcareProductsRegulatoryAgency;2013</t>
  </si>
  <si>
    <t>The Regulation of Nicotine Containing Products: Questions and Answers</t>
  </si>
  <si>
    <t>Smoke-free Environments Act</t>
  </si>
  <si>
    <t>Tobacco Act</t>
  </si>
  <si>
    <t>10.1002/14651858.CD005231.pub3</t>
  </si>
  <si>
    <t>CochraneDatabaseofSystematicReviews,no.10,2016.</t>
  </si>
  <si>
    <t>Interventions to reduce harm from continued tobacco use</t>
  </si>
  <si>
    <t>Lindson-Hawley N.</t>
  </si>
  <si>
    <t>SCOPUS_ID:84991204431</t>
  </si>
  <si>
    <t>EuropeanAddictionResearch,vol.20,no.5,pp.218-225,2014.</t>
  </si>
  <si>
    <t>The Lancet (2015)</t>
  </si>
  <si>
    <t>TheLancet,vol.386,p.829,2015.</t>
  </si>
  <si>
    <t xml:space="preserve"> “Public Health England’s Evidence-Based Confusion</t>
  </si>
  <si>
    <t>BMJ,vol.351,2015.</t>
  </si>
  <si>
    <t>10.1136/thoraxjnl-2015-207895</t>
  </si>
  <si>
    <t>Thorax,vol.71,no.4,pp.376-377,2016.</t>
  </si>
  <si>
    <t>Cherry-flavoured electronic cigarettes expose users to the inhalation irritant, Benzaldehyde</t>
  </si>
  <si>
    <t>SCOPUS_ID:84958653298</t>
  </si>
  <si>
    <t>10.1080/08958378.2016.1246628</t>
  </si>
  <si>
    <t>InhalationToxicology,vol.28,no.14,pp.658-669,2016.</t>
  </si>
  <si>
    <t>Development and characterization of electronic-cigarette exposure generation system (Ecig-EGS) for the physico-chemical and toxicological assessment of electronic cigarette emissions</t>
  </si>
  <si>
    <t>Zhao J.</t>
  </si>
  <si>
    <t>SCOPUS_ID:84994806220</t>
  </si>
  <si>
    <t>U.S.EnvironmentalProtectionAgency,WashingtonDC,2009.</t>
  </si>
  <si>
    <t xml:space="preserve"> “Integrated Science Assessment for Particulate Matter (Final Report)” </t>
  </si>
  <si>
    <t>Environmental Protection Agency,</t>
  </si>
  <si>
    <t>ClinicalToxicology,vol.52,no.Supp,pp.336-337,2014</t>
  </si>
  <si>
    <t>“Surveillance of Hazardous Exposures to Electronic Cigarettes in Italy”</t>
  </si>
  <si>
    <t>F. Davanzo, L. Settimi, G. Milanesi, F. Giordano, F. M. Sesana, A. Celentano, E. Urbani, G. Panzavolta, L. Cossa, A. Tomoiaga, A. Travaglia and V. Dimasi,</t>
  </si>
  <si>
    <t>ClinicalToxicology,vol.53,no.4,2015.</t>
  </si>
  <si>
    <t>“Nicotine Poisoning Related to the Use of E-cigarettes”</t>
  </si>
  <si>
    <t>S. W. Lindberg, N. Ebbehoej, J. Bang and L. B. Christensen</t>
  </si>
  <si>
    <t>ClinicalToxicology,vol.52,no.Supp,p.337,2014.</t>
  </si>
  <si>
    <t>“Calls Concerning Electronic Cigarettes to the Finnish Poison Information Centre”</t>
  </si>
  <si>
    <t>S. Pajarre-Sorsa, M. Saukkonen and K. Hoppu,</t>
  </si>
  <si>
    <t>ClinicalToxicology,vol.52,no.Supp,pp.338-339,2014.</t>
  </si>
  <si>
    <t>“E-cigarette Liquid Refills – a Safe Beverage? Analysis of Enquiries to the UK National Poisons Information Service from 2007 to 2013”</t>
  </si>
  <si>
    <t>E. Thomas, R. A. Spears, G. Alldridge, C. V. Krishna, J. P. Thompson, M. Eddleston, J. A. Vale and S. H. L. Thomas,</t>
  </si>
  <si>
    <t>10.1136/tobaccocontrol-2015-052235</t>
  </si>
  <si>
    <t>TobaccoControl,vol.25,no.2,p.242,2016.</t>
  </si>
  <si>
    <t>Electronic cigarettes: Analysis of FDA adverse experience reports in non-users</t>
  </si>
  <si>
    <t>Durmowicz E.</t>
  </si>
  <si>
    <t>SCOPUS_ID:84959138535</t>
  </si>
  <si>
    <t>10.1515/ijamh-2016-0033</t>
  </si>
  <si>
    <t>IntJAdolescMedHealth,2016.</t>
  </si>
  <si>
    <t>Is vaping a gateway to smoking: A review of the longitudinal studies</t>
  </si>
  <si>
    <t>Chatterjee K.</t>
  </si>
  <si>
    <t>International Journal of Adolescent Medicine and Health</t>
  </si>
  <si>
    <t>SCOPUS_ID:85049063653</t>
  </si>
  <si>
    <t>Pediatrics.2016;138(1):e20160379.</t>
  </si>
  <si>
    <t>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</si>
  <si>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</si>
  <si>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</si>
  <si>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</si>
  <si>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</si>
  <si>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</si>
  <si>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</si>
  <si>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10.1186/s12971-014-0023-6</t>
  </si>
  <si>
    <t>TobaccoInducedDiseases,vol.12,no.1,p.23,2014.</t>
  </si>
  <si>
    <t>Electronic cigarettes: Overview of chemical composition and exposure estimation</t>
  </si>
  <si>
    <t>Hahn J.</t>
  </si>
  <si>
    <t>SCOPUS_ID:84989182900</t>
  </si>
  <si>
    <t>10.1371/journal.pone.0149251</t>
  </si>
  <si>
    <t>PLoSOne,vol.11,no.2,2016.</t>
  </si>
  <si>
    <t>Comparison of the performance of cartomizer style electronic cigarettes from major tobacco and independent manufacturers</t>
  </si>
  <si>
    <t>SCOPUS_ID:84960893793</t>
  </si>
  <si>
    <t>StLouis,MO,2009.</t>
  </si>
  <si>
    <t>Evaluation of E-cigarettes” U.S. Food and Drug Administration</t>
  </si>
  <si>
    <t>U.S. Food and Drug Administration,</t>
  </si>
  <si>
    <t>10.1021/acs.analchem.6b01241</t>
  </si>
  <si>
    <t>AnalyticalChemistry,vol.88,no.12,pp.6500-6508,2016.</t>
  </si>
  <si>
    <t>Optimization of a Differential Ion Mobility Spectrometry-Tandem Mass Spectrometry Method for High-Throughput Analysis of Nicotine and Related Compounds: Application to Electronic Cigarette Refill Liquids</t>
  </si>
  <si>
    <t>Regueiro J.</t>
  </si>
  <si>
    <t>Analytical Chemistry</t>
  </si>
  <si>
    <t>SCOPUS_ID:84975842634</t>
  </si>
  <si>
    <t>Australian Institute of Health and Welfare (2014a)</t>
  </si>
  <si>
    <t>2013.Canberra;2014.ReportNo.:Cat.no.PHE183.</t>
  </si>
  <si>
    <t>National Drug Strategy Household Survey detailed report</t>
  </si>
  <si>
    <t>Australian Institute for Health and Welfare</t>
  </si>
  <si>
    <t>10.5694/mja15.00652</t>
  </si>
  <si>
    <t>TheMedicaljournalofAustralia.2015;203(8):326</t>
  </si>
  <si>
    <t>Prevalence of e-cigarette users in New South Wales</t>
  </si>
  <si>
    <t>Harrold T.</t>
  </si>
  <si>
    <t>The Medical journal of Australia</t>
  </si>
  <si>
    <t>SCOPUS_ID:84959073082</t>
  </si>
  <si>
    <t>NewZealand;2016</t>
  </si>
  <si>
    <t>PRELIMINARY ANALYSIS OF E-CIGARETTE QUESTIONS FROM HLS 2016.</t>
  </si>
  <si>
    <t>Health Promotion Agency.</t>
  </si>
  <si>
    <t>Statistics on Smoking - England 2016. 2016.</t>
  </si>
  <si>
    <t>Health and Social Care Information Centre.</t>
  </si>
  <si>
    <t>Public Health Consequences of E-Cigarettes</t>
  </si>
  <si>
    <t>National Academies of Sciences, Engeineering and Medicine</t>
  </si>
  <si>
    <t>10.1136/tobaccocontrol-2016-053096</t>
  </si>
  <si>
    <t>Tobaccocontrol.2016;25(Suppl1):i90-i5</t>
  </si>
  <si>
    <t>Long-term E-cigarette use and smoking cessation: A longitudinal study with US population</t>
  </si>
  <si>
    <t>Zhuang Y.</t>
  </si>
  <si>
    <t>SCOPUS_ID:85021243702</t>
  </si>
  <si>
    <t>10.1136/tobaccocontrol-2015-052822</t>
  </si>
  <si>
    <t>Tobaccocontrol.2017;26(3):284-92;</t>
  </si>
  <si>
    <t>Cohort study of electronic cigarette use: Effectiveness and safety at 24 months</t>
  </si>
  <si>
    <t>SCOPUS_ID:85017355643</t>
  </si>
  <si>
    <t>10.3390/ijerph14040382</t>
  </si>
  <si>
    <t>Internationaljournalofenvironmentalresearchandpublichealth.2017;14(4):382.</t>
  </si>
  <si>
    <t>A comparative health risk assessment of electronic cigarettes and conventional cigarettes</t>
  </si>
  <si>
    <t>Chen J.</t>
  </si>
  <si>
    <t>SCOPUS_ID:85017269124</t>
  </si>
  <si>
    <t>10.1016/j.pmedr.2016.06.002</t>
  </si>
  <si>
    <t>Preventivemedicinereports.2016;4:169-78</t>
  </si>
  <si>
    <t>Potential health effects of electronic cigarettes: A systematic review of case reports</t>
  </si>
  <si>
    <t>Hua M.</t>
  </si>
  <si>
    <t>SCOPUS_ID:84974845926</t>
  </si>
  <si>
    <t>10.1158/1055-9965.EPI-17-0358</t>
  </si>
  <si>
    <t>CancerEpidemiologyandPreventionBiomarkers.2017:cebp.0358.2017</t>
  </si>
  <si>
    <t>A review of pulmonary toxicity of electronic cigarettes in the context of smoking: A focus on inflammation</t>
  </si>
  <si>
    <t>SCOPUS_ID:85026846106</t>
  </si>
  <si>
    <t>10.1136/tc.2006.016246</t>
  </si>
  <si>
    <t>Tobaccocontrol.2006;15(6):472-80</t>
  </si>
  <si>
    <t>Health consequences of reduced daily cigarette consumption</t>
  </si>
  <si>
    <t>Tverdal A.</t>
  </si>
  <si>
    <t>SCOPUS_ID:33845569738</t>
  </si>
  <si>
    <t>10.2174/1570159X15666171016164430</t>
  </si>
  <si>
    <t>Currentneuropharmacology.2017</t>
  </si>
  <si>
    <t>E-cigarettes: Impact of e-liquid components and device characteristics on nicotine exposure</t>
  </si>
  <si>
    <t>De Vito E.</t>
  </si>
  <si>
    <t>Current Neuropharmacology</t>
  </si>
  <si>
    <t>SCOPUS_ID:85048980674</t>
  </si>
  <si>
    <t>HellenicJournalofCardiology.2016;57(1):1-6;</t>
  </si>
  <si>
    <t>Efficacy and safety of electronic cigarettes for smoking cessation: A critical approach</t>
  </si>
  <si>
    <t>SCOPUS_ID:84957673984</t>
  </si>
  <si>
    <t>A systematic review of the health risks from passive exposure to electronic cigarette vapour.</t>
  </si>
  <si>
    <t>Hessa IM, Lachireddya K, Capona A</t>
  </si>
  <si>
    <t xml:space="preserve">NHMRC CEO Statement: Electronic cigarettes (e-cigarettes) </t>
  </si>
  <si>
    <t>National Health and Medical Research Council</t>
  </si>
  <si>
    <t>10.1515/reveh-2016-0059</t>
  </si>
  <si>
    <t>Reviewsonenvironmentalhealth.2017</t>
  </si>
  <si>
    <t>Electronic cigarettes and indoor air quality: A review of studies using human volunteers</t>
  </si>
  <si>
    <t>Zainol Abidin N.</t>
  </si>
  <si>
    <t>Reviews on Environmental Health</t>
  </si>
  <si>
    <t>SCOPUS_ID:85029664934</t>
  </si>
  <si>
    <t>10.1136/tobaccocontrol-2015-052683</t>
  </si>
  <si>
    <t>obaccocontrol.2017;26(1):46-52.;;</t>
  </si>
  <si>
    <t>Labelling of electronic cigarettes: Regulations and current practice</t>
  </si>
  <si>
    <t>Buonocore F.</t>
  </si>
  <si>
    <t>SCOPUS_ID:84957899968</t>
  </si>
  <si>
    <t xml:space="preserve">Summary of Results: Laboratory Analysis of Electronic Cigarettes Conducted </t>
  </si>
  <si>
    <t>Food and Drug Administration</t>
  </si>
  <si>
    <t>Sydney,Australia,23October2013</t>
  </si>
  <si>
    <t xml:space="preserve"> NSW Health Alert - Warning on e-liquids</t>
  </si>
  <si>
    <t>New South Wales Health</t>
  </si>
  <si>
    <t>E – Cigarettes, Oxygen Therapy, Burns and Fire Risk</t>
  </si>
  <si>
    <t xml:space="preserve"> E-Cigarette Fire Risks and Reported Incidents</t>
  </si>
  <si>
    <t>Fire and Rescue New Soth Wales</t>
  </si>
  <si>
    <t>Tobaccoregulatoryscience.2017;3(4):516-24</t>
  </si>
  <si>
    <t>Internet-based Advertising Claims and Consumer Reasons for Using Electronic Cigarettes by Device Type in the US.</t>
  </si>
  <si>
    <t>Pulvers K, Sun JY, Zhuang Y-L, Holguin G, Zhu S-H.</t>
  </si>
  <si>
    <t>CentersforDiseaseControlandPrevention,;2017</t>
  </si>
  <si>
    <t>Direct Marketing Promotion and Electronic Cigarette Use Among US Adults, National Adult Tobacco Survey, 2013–2014</t>
  </si>
  <si>
    <t>10.5888/pcd14.170073</t>
  </si>
  <si>
    <t>Direct Marketing Promotion and Electronic Cigarette Use Among US Adults, National Adult Tobacco Survey, 2013-2014</t>
  </si>
  <si>
    <t>Preventing chronic disease</t>
  </si>
  <si>
    <t>SCOPUS_ID:85047418574</t>
  </si>
  <si>
    <t>BMJ(Clinicalresearched).2013;347;</t>
  </si>
  <si>
    <t>TheNewYorkTimes.29August2013;</t>
  </si>
  <si>
    <t xml:space="preserve"> E-Cigarette makers’ ads echo tobacco’s heyday.</t>
  </si>
  <si>
    <t>Elliot S</t>
  </si>
  <si>
    <t>WashingtonPost.15January2014.</t>
  </si>
  <si>
    <t>Senators have a bone to pick with Leonardo DiCaprio, Julia Louis-Dreyfus</t>
  </si>
  <si>
    <t>Heil E.</t>
  </si>
  <si>
    <t>10.1177/1359105317693912</t>
  </si>
  <si>
    <t>JournalofHealthPsychology.2017:1359105317693912</t>
  </si>
  <si>
    <t>Celebrity-endorsed e-cigarette brand Instagram advertisements: Effects on young adults’ attitudes towards e-cigarettes and smoking intentions</t>
  </si>
  <si>
    <t>Phua J.</t>
  </si>
  <si>
    <t>Journal of Health Psychology</t>
  </si>
  <si>
    <t>SCOPUS_ID:85042220473</t>
  </si>
  <si>
    <t>10.1136/tobaccocontrol-2016-053539</t>
  </si>
  <si>
    <t>Tobaccocontrol.2017:tobaccocontrol-2016-053539</t>
  </si>
  <si>
    <t>Do electronic cigarettes increase cigarette smoking in UK adolescents? Evidence from a 12-month prospective study</t>
  </si>
  <si>
    <t>Conner M.</t>
  </si>
  <si>
    <t>SCOPUS_ID:85046765096</t>
  </si>
  <si>
    <t>10.1016/j.ypmed.2017.07.017</t>
  </si>
  <si>
    <t>Preventivemedicine.2017;103:14-9.</t>
  </si>
  <si>
    <t>Susceptibility to cigarette smoking among middle and high school e-cigarette users in Canada</t>
  </si>
  <si>
    <t>SCOPUS_ID:85026385643</t>
  </si>
  <si>
    <t>10.1001/archpedi.161.7.704</t>
  </si>
  <si>
    <t>Archivesofpediatrics&amp;adolescentmedicine.2007;161(7):704-10;</t>
  </si>
  <si>
    <t>Symptoms of tobacco dependence after brief intermittent use: The development and assessment of nicotine dependence in youth-2 study</t>
  </si>
  <si>
    <t>Archives of Pediatrics and Adolescent Medicine</t>
  </si>
  <si>
    <t>SCOPUS_ID:34347384628</t>
  </si>
  <si>
    <t>10.1016/j.amepre.2014.04.013</t>
  </si>
  <si>
    <t>Americanjournalofpreventivemedicine.2014;47(2):S4-S14</t>
  </si>
  <si>
    <t>Symptoms of tobacco dependence among middle and high school tobacco users: Results from the 2012 national youth tobacco survey</t>
  </si>
  <si>
    <t>SCOPUS_ID:84904572420</t>
  </si>
  <si>
    <t>10.1186/s12916-015-0370-z</t>
  </si>
  <si>
    <t>BMCmedicine.2015;13(1):1</t>
  </si>
  <si>
    <t>Regulation profiles of e-cigarettes in the United States: A critical review with qualitative synthesis</t>
  </si>
  <si>
    <t>Tremblay M.</t>
  </si>
  <si>
    <t>SCOPUS_ID:84933525713</t>
  </si>
  <si>
    <t xml:space="preserve">Therapeutic Goods Act (1989) </t>
  </si>
  <si>
    <t>Therapeutic Goods Ac</t>
  </si>
  <si>
    <t>Report on the Inquiry into the Use and Marketing of Electronic Cigarettes and Personal Vaporisers in Australia</t>
  </si>
  <si>
    <t xml:space="preserve">House Standing Committee on Health and Ageing </t>
  </si>
  <si>
    <t>Public Health (Tobacco) Act</t>
  </si>
  <si>
    <t xml:space="preserve">Electronic cigarettes and sports nutrition products lead grocery sales boost. </t>
  </si>
  <si>
    <t xml:space="preserve">Smithers R. </t>
  </si>
  <si>
    <t>Public Health (Tobacco) Amendment (E-cigarettes) Act (2015)</t>
  </si>
  <si>
    <t xml:space="preserve">Smoke-free Environment Amendment Bill (2018) </t>
  </si>
  <si>
    <t xml:space="preserve">Tobacco Amendment Bill (VIC) (2016)
</t>
  </si>
  <si>
    <t xml:space="preserve">Tobacco Products Control Act (WA) (2006)
</t>
  </si>
  <si>
    <t xml:space="preserve">Tobacco Control Act (NT)(2002)
</t>
  </si>
  <si>
    <t>10.1111/1753-6405.12446</t>
  </si>
  <si>
    <t>Cancers in Australia in 2010 attributable to tobacco smoke</t>
  </si>
  <si>
    <t>Pandeya N.</t>
  </si>
  <si>
    <t>SCOPUS_ID:84943153615</t>
  </si>
  <si>
    <t>Australia’s health 2014.</t>
  </si>
  <si>
    <t>Australia’s health 2014</t>
  </si>
  <si>
    <t>Burden of disease and injury in Australia in the new millennium: Measuring health loss from diseases, injuries and risk factors</t>
  </si>
  <si>
    <t>Begg S.</t>
  </si>
  <si>
    <t>SCOPUS_ID:40449096981</t>
  </si>
  <si>
    <t>The cost of tobacco, alcohol and illicit drugs abuse in Australian society in 2004/5.</t>
  </si>
  <si>
    <t>Collins, DJ., &amp; Lapsley HM.</t>
  </si>
  <si>
    <t>National Tobacco Strategy 2012-18</t>
  </si>
  <si>
    <t>Intergovernmental Committee on Drugs</t>
  </si>
  <si>
    <t>Australian drug trends 2010: findings from the illicit drug reporting system (IDRS)</t>
  </si>
  <si>
    <t>Stafford J, Burns LA.</t>
  </si>
  <si>
    <t>10.1136/jech.57.10.798</t>
  </si>
  <si>
    <t>Socioeconomic status and tobacco expenditure among Australian households: Results from the 1998-99 Household Expenditure Survey</t>
  </si>
  <si>
    <t>Siahpush M.</t>
  </si>
  <si>
    <t>SCOPUS_ID:0141991287</t>
  </si>
  <si>
    <t>The health consequences of smoking: A report of the Surgeon General</t>
  </si>
  <si>
    <t>Office of the Surgeon General (US), and Office on Smoking and Health (US)</t>
  </si>
  <si>
    <t>10.1002/14651858.CD004307.pub5</t>
  </si>
  <si>
    <t>Incentives for smoking cessation</t>
  </si>
  <si>
    <t>SCOPUS_ID:84939248982</t>
  </si>
  <si>
    <t>www.cancer.org/child-and-teen-tobacco-use-pdf</t>
  </si>
  <si>
    <t>Child and teen tobacco use statement</t>
  </si>
  <si>
    <t>American Cancer Society</t>
  </si>
  <si>
    <t>The Health and Welfare of Australia’s Aboriginal and Torres Strait Islander Peoples</t>
  </si>
  <si>
    <t>Aboriginal and Torres Strait Islander Health Performance Framework 2012 Report</t>
  </si>
  <si>
    <t>Australian Health Ministers Advisory Council</t>
  </si>
  <si>
    <t>Indigenous Tobacco Control in Australia: Everybody’s Business, National Indigenous Tobacco Control Research Roundtable Report</t>
  </si>
  <si>
    <t>Centre for Excellence in Indigenous Tobacco Control</t>
  </si>
  <si>
    <t>10.1016/S0306-4603(03)00086-8</t>
  </si>
  <si>
    <t>Size, consistency, and stability of stage effects for smoking cessation</t>
  </si>
  <si>
    <t>SCOPUS_ID:0345118969</t>
  </si>
  <si>
    <t>10.1111/j.1360-0443.2004.00540.x</t>
  </si>
  <si>
    <t>Shape of the relapse curve and long-term abstinence among untreated smokers</t>
  </si>
  <si>
    <t>SCOPUS_ID:0942301180</t>
  </si>
  <si>
    <t>10.1016/S0168-8510(09)70004-1</t>
  </si>
  <si>
    <t>Smoking cessation: How compelling is the evidence? A review</t>
  </si>
  <si>
    <t>Tønnesen P.</t>
  </si>
  <si>
    <t>Health Policy</t>
  </si>
  <si>
    <t>SCOPUS_ID:69549153411</t>
  </si>
  <si>
    <t>RACGP Cessation guidelines</t>
  </si>
  <si>
    <t>The Royal Australian College of General Practitioners</t>
  </si>
  <si>
    <t>10.1002/14651858.CD000165.pub4</t>
  </si>
  <si>
    <t>Physician advice for smoking cessation</t>
  </si>
  <si>
    <t>SCOPUS_ID:84880302528</t>
  </si>
  <si>
    <t>Smoking in the movies: Countering the public health impact. Position Statement</t>
  </si>
  <si>
    <t>10.1111/j.1360-0443.2008.02145.x</t>
  </si>
  <si>
    <t>The case for the plain packaging of tobacco products</t>
  </si>
  <si>
    <t>Freeman B.</t>
  </si>
  <si>
    <t>SCOPUS_ID:40749155430</t>
  </si>
  <si>
    <t>ACCC resolves 'light' and 'mild' cigarette issue with B.A.T. and Philip Morris</t>
  </si>
  <si>
    <t>Tobacco Smoke and Involuntary Smoking: Summary of Data Reported and Evaluation: The International Agency for Research on Cancer</t>
  </si>
  <si>
    <t>The economics of global tobacco control</t>
  </si>
  <si>
    <t>SCOPUS_ID:0034609262</t>
  </si>
  <si>
    <t>10.1001/jama.2013.285347</t>
  </si>
  <si>
    <t>Promise and peril of e-cigarettes can disruptive technology make cigarettes obsolete?</t>
  </si>
  <si>
    <t>SCOPUS_ID:84891950998</t>
  </si>
  <si>
    <t>10.1016/S0091-3057(02)00739-6</t>
  </si>
  <si>
    <t>Psychophysiological effects of nicotine abstinence and behavioral challenges in habitual smokers</t>
  </si>
  <si>
    <t>Al'Absi M.</t>
  </si>
  <si>
    <t>SCOPUS_ID:0036011315</t>
  </si>
  <si>
    <t>10.18001/TRS.2.3.1</t>
  </si>
  <si>
    <t>Smoke and Vapor: Exploring the Terminology Landscape among Electronic Cigarette Users</t>
  </si>
  <si>
    <t>Alexander JP, Coleman BN, Johnson SE, Tesseman GK, Tworek C, Dickinson DM.</t>
  </si>
  <si>
    <t>Tobacco Regulatory Science</t>
  </si>
  <si>
    <t>http://nyti.ms/1zNA4da</t>
  </si>
  <si>
    <t>China’s e-cigarette boom lacks oversight for safety</t>
  </si>
  <si>
    <t>Barboza D.</t>
  </si>
  <si>
    <t>10.1056/NEJM198307213090303</t>
  </si>
  <si>
    <t>NewEnglandJournalofMedicine</t>
  </si>
  <si>
    <t>Smokers of Low-Yield Cigarettes Do Not Consume Less Nicotine</t>
  </si>
  <si>
    <t>Benowttz N.</t>
  </si>
  <si>
    <t>SCOPUS_ID:0020639873</t>
  </si>
  <si>
    <t>10.17226/11795</t>
  </si>
  <si>
    <t>Ending the tobacco problem: A blueprint for the nation</t>
  </si>
  <si>
    <t>Bonnie R.</t>
  </si>
  <si>
    <t>Ending the Tobacco Problem: A Blueprint for the Nation</t>
  </si>
  <si>
    <t>SCOPUS_ID:84988892647</t>
  </si>
  <si>
    <t>10.1136/thoraxjnl-2013-203973</t>
  </si>
  <si>
    <t>Electronic cigarettes.</t>
  </si>
  <si>
    <t>SCOPUS_ID:84884558394</t>
  </si>
  <si>
    <t>Cigarette Advertising, Health Information and Regulation Before 1970</t>
  </si>
  <si>
    <t>Calfee JE</t>
  </si>
  <si>
    <t>10.1016/j.drugpo.2015.03.001</t>
  </si>
  <si>
    <t>What to consider when regulating electronic cigarettes: Pros, cons and unintended consequences</t>
  </si>
  <si>
    <t>SCOPUS_ID:84930048291</t>
  </si>
  <si>
    <t>10.1136/tc.2005.012856</t>
  </si>
  <si>
    <t>New tobacco products: Do smokers like them?</t>
  </si>
  <si>
    <t>SCOPUS_ID:31944452693</t>
  </si>
  <si>
    <t>http://www.cdc.gov/tobacco/stateandcommunity/pdfs/ends-key-facts2015.pdf</t>
  </si>
  <si>
    <t>Electronic Nicotine Delivery Systems: Key Facts,</t>
  </si>
  <si>
    <t>Flavored tobacco product use among middle and high school students—United States, 2014</t>
  </si>
  <si>
    <t>Tobacco use among middle and high school students—United States, 2011–2014</t>
  </si>
  <si>
    <t>Tobacco use among middle and high school students—United States, 2011–2015</t>
  </si>
  <si>
    <t>10.1136/bmj.f3840</t>
  </si>
  <si>
    <t>Should electronic cigarettes be as freely available as tobacco cigarettes? No</t>
  </si>
  <si>
    <t>SCOPUS_ID:84879366396</t>
  </si>
  <si>
    <t>10.1093/ntr/nts145</t>
  </si>
  <si>
    <t>FDA summary of adverse events on electronic cigarettes</t>
  </si>
  <si>
    <t>Chen I.</t>
  </si>
  <si>
    <t>SCOPUS_ID:84872840542</t>
  </si>
  <si>
    <t>Child Nicotine Poisoning Prevention Act of 2015,</t>
  </si>
  <si>
    <t>10.2105/AJPH.2011.300525</t>
  </si>
  <si>
    <t>Young adults' favorable perceptions of snus, dissolvable tobacco products, and electronic cigarettes: Findings from a focus group study</t>
  </si>
  <si>
    <t>SCOPUS_ID:84867490093</t>
  </si>
  <si>
    <t>10.1111/add.12176</t>
  </si>
  <si>
    <t>Commentary on Dawkins etal. (2013): The current legislation on nicotine causes millions of deaths-it has to change</t>
  </si>
  <si>
    <t>SCOPUS_ID:84877664431</t>
  </si>
  <si>
    <t>10.1159/000369791</t>
  </si>
  <si>
    <t>Electronic cigarettes and cannabis: An exploratory study</t>
  </si>
  <si>
    <t>SCOPUS_ID:84921866864</t>
  </si>
  <si>
    <t>Family Smoking Prevention and Tobacco Control Act</t>
  </si>
  <si>
    <t>10.1177/2042098614524430</t>
  </si>
  <si>
    <t>Safety evaluation and risk assessment of electronic cigarettes as tobacco cigarette substitutes: A systematic review</t>
  </si>
  <si>
    <t>Therapeutic Advances in Drug Safety</t>
  </si>
  <si>
    <t>SCOPUS_ID:84896962498</t>
  </si>
  <si>
    <t>FDA v. Brown &amp; Williamson Tobacco Corp</t>
  </si>
  <si>
    <t>Regulations restricting the sale and distribution of cigarettes and smokeless tobacco to protect children and adolescents</t>
  </si>
  <si>
    <t>US Department of Health and Human Services and Food and Drug Administration</t>
  </si>
  <si>
    <t>10.1093/ntr/ntu282</t>
  </si>
  <si>
    <t>E-Cigarette market trends in traditional U.S. retail channels, 2012-2013</t>
  </si>
  <si>
    <t>Giovenco D.</t>
  </si>
  <si>
    <t>SCOPUS_ID:84942822147</t>
  </si>
  <si>
    <t>Supreme Court rules that FDA cannot regulate tobacco industry.</t>
  </si>
  <si>
    <t>Gottleib S.</t>
  </si>
  <si>
    <t>SCOPUS_ID:0034171328</t>
  </si>
  <si>
    <t>10.1016/j.pbb.2014.02.011</t>
  </si>
  <si>
    <t>Differential effects of non-nicotine tobacco constituent compounds on nicotine self-administration in rats</t>
  </si>
  <si>
    <t>Hall B.</t>
  </si>
  <si>
    <t>SCOPUS_ID:84896505540</t>
  </si>
  <si>
    <t>10.2196/jmir.3622</t>
  </si>
  <si>
    <t>Tweeting for and against public health policy: Response to the Chicago Department of Public Health's electronic cigarette Twitter campaign</t>
  </si>
  <si>
    <t>Harris J.</t>
  </si>
  <si>
    <t>Journal of Medical Internet Research</t>
  </si>
  <si>
    <t>SCOPUS_ID:84910125211</t>
  </si>
  <si>
    <t>Regulatory strategies to reduce tobacco addiction in youth</t>
  </si>
  <si>
    <t>Henningfield J.</t>
  </si>
  <si>
    <t>SCOPUS_ID:0842303376</t>
  </si>
  <si>
    <t>10.1136/bmj.283.6285.187</t>
  </si>
  <si>
    <t>Puff volume increases when low-nicotine cigarettes are smoked</t>
  </si>
  <si>
    <t>Herning R.</t>
  </si>
  <si>
    <t>SCOPUS_ID:0019401851</t>
  </si>
  <si>
    <t>http://legacy.library.ucsf.edu/tid/ajd94a99</t>
  </si>
  <si>
    <t>Memo from Daniel Horn to Surgeon General William Stewart regarding meeting of June 1, 1966, on tar-nicotine content of cigarettes</t>
  </si>
  <si>
    <t>Horn D</t>
  </si>
  <si>
    <t>10.1080/14622200701188919</t>
  </si>
  <si>
    <t>Effects of abstinence from tobacco: Valid symptoms and time course</t>
  </si>
  <si>
    <t>SCOPUS_ID:33947182514</t>
  </si>
  <si>
    <t>http://www.jti.com/media/news-releases/jti-acquires-ploom-intel-lectual-property-rights-ploom-inc</t>
  </si>
  <si>
    <t>JTI acquires “Ploom” intellectual property rights from Ploom, Inc., 2015;</t>
  </si>
  <si>
    <t>Japan Tobacco Inc</t>
  </si>
  <si>
    <t>10.1093/jnci/93.2.134</t>
  </si>
  <si>
    <t>Nicotine yield from machine-smoked cigarettes and nicotine intakes in smokers: Evidence from a representative population survey</t>
  </si>
  <si>
    <t>SCOPUS_ID:0035900925</t>
  </si>
  <si>
    <t>Nicotine&amp;TobaccoResearch2015;17(7):847–54.</t>
  </si>
  <si>
    <t>Reasons for electronic cigarette experi- mentation and discontinuation among adolescents and young adults.</t>
  </si>
  <si>
    <t>Kong G, Morean ME, Cavallo DA, Camenga DR, Krishnan- Sarin S.</t>
  </si>
  <si>
    <t>TobaccoControl2014.</t>
  </si>
  <si>
    <t>Tobacco industry use of flavours to recruit new users of little cigars and ciga- rillos</t>
  </si>
  <si>
    <t>Kostygina G, Glantz SA, Ling PM.</t>
  </si>
  <si>
    <t>Nicotine&amp;TobaccoResearch2015;17(7):810–8.</t>
  </si>
  <si>
    <t>E-cigarette use among high school and middle school adolescents in Connecticu</t>
  </si>
  <si>
    <t>Krishnan-Sarin S, Morean ME, Camenga DR, Cavallo DA, Kong G</t>
  </si>
  <si>
    <t>TobaccoControl2016;25(e1):e44–e51.</t>
  </si>
  <si>
    <t>The importance of product definitions in U.S. e-cigarette laws and regula- tions.</t>
  </si>
  <si>
    <t>Lempert LK, Grana R, Glantz SA</t>
  </si>
  <si>
    <t>http://abcnews.go.com/Health/childs-death-liquid-nicotine-reported-vaping-gains-popularity/story?id=27563788&gt;.</t>
  </si>
  <si>
    <t>First child’s death from liquid nico- tine reported as “vaping” gains popularity</t>
  </si>
  <si>
    <t>Mohney G.</t>
  </si>
  <si>
    <t xml:space="preserve">News report  </t>
  </si>
  <si>
    <t>Pediatrics2015;136(4):611–6.</t>
  </si>
  <si>
    <t>High school students’ use of elec- tronic cigarettes to vaporize cannabis</t>
  </si>
  <si>
    <t>Morean ME, Kong G, Camenga DR, Cavallo DA, Krishnan-Sarin S.</t>
  </si>
  <si>
    <t>National Association of Tobacco Outlets, Inc. v. City of Providence, 731 F.3d 71, 83 (1st Cir. 2013).</t>
  </si>
  <si>
    <t>National Association of Tobacco Outlets, Inc. v. City of Providence,</t>
  </si>
  <si>
    <t>Bethesda(MD):U.S.DepartmentofHealthandHumanServices,PublicHealthService,NationalInstitutesofHealth,NationalCancerInstitute,1996.</t>
  </si>
  <si>
    <t>The FTC Cigarette Test Method for Determining Tar, Nicotine, and Carbon Monoxide Yields of U.S. Cigarettes. Smoking and Tobacco Control Monograph No. 7</t>
  </si>
  <si>
    <t xml:space="preserve">National Cancer Institute. Risks Associated With Smoking Cigarettes  With   Low  Machine-Measured  Yields  of Tar and Nicotine. Smoking and Tobacco Control Monograph No. 13. Bethesda (MD): U.S. Department of Health and Human Services, Public Health Service National Institutes of Health, National Cancer Institute, 2001. NIH Publication No. 02-5047.
</t>
  </si>
  <si>
    <t>Bethesda(MD):U.S.DepartmentofHealthandHumanServices,PublicHealthServiceNationalInstitutesofHealth,NationalCancerInstitute,2001.NIHPublicationNo.02-5047.</t>
  </si>
  <si>
    <t>Risks Associated With Smoking Cigarettes With Low Machine-Measured Yields of Tar and Nicotine. Smoking and Tobacco Control Monograph No. 13</t>
  </si>
  <si>
    <t>Noel, JK et al. (2011)</t>
  </si>
  <si>
    <t>10.1136/tc.2010.038562</t>
  </si>
  <si>
    <t>TobaccoControl2011;20(1):81.</t>
  </si>
  <si>
    <t>Electronic cigarettes: A new 'tobacco' industry?</t>
  </si>
  <si>
    <t>Noel J.</t>
  </si>
  <si>
    <t>SCOPUS_ID:78650628884</t>
  </si>
  <si>
    <t>10.1016/j.amepre.2005.04.013</t>
  </si>
  <si>
    <t>AmericanJournalofPreventiveMedicine2005;29(2):85–90.</t>
  </si>
  <si>
    <t>Smoker awareness of and beliefs about supposedly less-harmful tobacco products</t>
  </si>
  <si>
    <t>O'Connor R.</t>
  </si>
  <si>
    <t>SCOPUS_ID:22244448649</t>
  </si>
  <si>
    <t>10.1056/NEJMc1502242</t>
  </si>
  <si>
    <t>NewEnglandJournalofMedicine2015;372(16):1576–7.</t>
  </si>
  <si>
    <t>More on hidden formaldehyde in E-cigarette aerosols</t>
  </si>
  <si>
    <t>SCOPUS_ID:84928038675</t>
  </si>
  <si>
    <t>Pearson, JL et al</t>
  </si>
  <si>
    <t>Bethesda(MD):U.S.DepartmentofHealthandHumanServices,PublicHealthService,NationalInstitutesofHealth,NationalCancerInstitute,1996:1–8.</t>
  </si>
  <si>
    <t>Cigarette testing and the Federal Trade Commission: a historical overview. In: The FTC Cigarette Test Method for Determining Nicotine, and Carbon Monoxide Yields for U.S. Cigarettes: Report of the NCI Expert Committee. Tobacco Control Monograph No. 7.</t>
  </si>
  <si>
    <t>Peeler C</t>
  </si>
  <si>
    <t>http://inves-tors.pmi.com/phoenix.zhtml?c=146476&amp;p=irol-newsArticle&amp;ID=1942860</t>
  </si>
  <si>
    <t>Philip Morris International Inc. (PMI) hosts investor day: revises 2014 full-year reported diluted EPS forecast for estimated restruc- turing costs in the Netherlands; announces acqui- sition of U.K.-based e-vapor company; reviews business outlook and strategies</t>
  </si>
  <si>
    <t>http://publi-chealthlawcenter.org/resources/us-e-cigarette-regula-tions-50-state-review</t>
  </si>
  <si>
    <t>U.S. e-cigarette regula- tions—50 state review</t>
  </si>
  <si>
    <t>Public Health Law Center</t>
  </si>
  <si>
    <t>10.1111/j.1360-0443.1982.tb01416.x</t>
  </si>
  <si>
    <t>BritishJournalofAddiction1982;77(2):145–58.</t>
  </si>
  <si>
    <t>Long‐Term Switching to Low‐Tar Low‐Nicotine Cigarettes</t>
  </si>
  <si>
    <t>British Journal of Addiction</t>
  </si>
  <si>
    <t>SCOPUS_ID:0019987736</t>
  </si>
  <si>
    <t>10.1177/2040622314521271</t>
  </si>
  <si>
    <t>TherapeuticAdvancesinChronicDisease2014;5(2):50–61.</t>
  </si>
  <si>
    <t>Achieving appropriate regulations for electronic cigarettes</t>
  </si>
  <si>
    <t>Saitta D.</t>
  </si>
  <si>
    <t>Therapeutic Advances in Chronic Disease</t>
  </si>
  <si>
    <t>SCOPUS_ID:84898869648</t>
  </si>
  <si>
    <t>WestVirginiaMedicalJournal2014;110(4):10–5.</t>
  </si>
  <si>
    <t>E-cigarettes: an up to date review and discussion of the controversy</t>
  </si>
  <si>
    <t>Sanford Z.</t>
  </si>
  <si>
    <t>The West Virginia medical journal</t>
  </si>
  <si>
    <t>SCOPUS_ID:84921840912</t>
  </si>
  <si>
    <t>10.1152/ajplung.00411.2014</t>
  </si>
  <si>
    <t>AmericanJournalofPhysiology:LungCellularandMolecularPhysiology2015;309(2):L175–87.</t>
  </si>
  <si>
    <t>Endothelial disruptive proinflammatory effects of nicotine and e-cigarette vapor exposures</t>
  </si>
  <si>
    <t>Schweitzer K.</t>
  </si>
  <si>
    <t>SCOPUS_ID:84937404195</t>
  </si>
  <si>
    <t>FinalConferenceReportandRecommendationsfromAmerica’sHealthCommunity.Washington(DC):AmericanMedicalAssociation,1993:52–8.</t>
  </si>
  <si>
    <t>Who’s minding the tobacco store? It’s time to level the regulatory playing field</t>
  </si>
  <si>
    <t>Slade J, Ballin S</t>
  </si>
  <si>
    <t>F. Supp. 2d 62 (D.C. 2010).</t>
  </si>
  <si>
    <t>Smoking Everywhere, Inc. and Sottera, Inc., d/b/a NJOY v. U.S. Food and Drug Administration</t>
  </si>
  <si>
    <t>Washington(DC):NationalAcademiesPress,2001.</t>
  </si>
  <si>
    <t>Clearing the Smoke: Assessing the Science Base for Tobacco Harm Reduction.</t>
  </si>
  <si>
    <t xml:space="preserve">Stratton K, Shetty P, Wallace R, Bondurant S, </t>
  </si>
  <si>
    <t>TobaccoControl2001;10(Suppl1):i4–i11.</t>
  </si>
  <si>
    <t>Health impact of "reduced yield" cigarettes: A critical assessment of the epidemiological evidence</t>
  </si>
  <si>
    <t>Thun M.</t>
  </si>
  <si>
    <t>SCOPUS_ID:0035226476</t>
  </si>
  <si>
    <t>U.S.DepartmentofHealth,Education,andWelfare,PublicHealthService,CenterforDiseaseControl,1964.PHSPublicationNo.1103.</t>
  </si>
  <si>
    <t>moking and Health: Report of the Advisory Committee to the Surgeon General of the Public Health Service</t>
  </si>
  <si>
    <t>U.S. Department of Health, Education, and Welfare.</t>
  </si>
  <si>
    <t>Rockville(MD):U.S.DepartmentofHealthandHumanServices,PublicHealthService,OfficeonSmokingandHealth,1981.DHHSPublicationNo.(PHS)81-50156.</t>
  </si>
  <si>
    <t>The Health Consequences of Smoking: The Changing Cigarette. A Report of the Surgeon General.</t>
  </si>
  <si>
    <t>U.S. Department of Health and Human Services</t>
  </si>
  <si>
    <t>DepartmentofHealthandHumanServices,PublicHealthService,CentersforDiseaseControlandPrevention,NationalCenterforChronicDiseasePreventionandHealthPromotion,OfficeonSmokingandHealth,1994.</t>
  </si>
  <si>
    <t>Preventing Tobacco Use Among Young People: A Report of the Surgeon General.</t>
  </si>
  <si>
    <t>708 F.3d 428, 434 (2d Cir. 2013).</t>
  </si>
  <si>
    <t>U.S. Smokeless Tobacco Manufacturing Co. v. City of New York</t>
  </si>
  <si>
    <t>United States v. Philip Morris</t>
  </si>
  <si>
    <t>10.1016/j.amepre.2014.05.003</t>
  </si>
  <si>
    <t>AmericanJournalofPreventiveMedicine2014;47(2Suppl1):S36–S52.</t>
  </si>
  <si>
    <t>Awareness and use of non-conventional tobacco products among U.S. students, 2012</t>
  </si>
  <si>
    <t>Wang B.</t>
  </si>
  <si>
    <t>SCOPUS_ID:84904574430</t>
  </si>
  <si>
    <t>TobaccoControl2003;12(4):383–90.</t>
  </si>
  <si>
    <t>The U.S. tobacco control community’s view of the future of tobacco harm reduction</t>
  </si>
  <si>
    <t>Warner KE, Martin EG</t>
  </si>
  <si>
    <t>EquityResearch.SanFrancisco(CA):WellsFargoSecurities,March31,2015.</t>
  </si>
  <si>
    <t>All Channel” Data Cig Pricing Remains Strong; E-Cig $ Sales Growth Re-Accelerates</t>
  </si>
  <si>
    <t>Wells Fargo Securities</t>
  </si>
  <si>
    <t>Pediatrics2016;138(1):e20160379.</t>
  </si>
  <si>
    <t>10.1007/s00038-015-0764-x</t>
  </si>
  <si>
    <t>InternationalJournalofPublicHealth2016;61(2):225–36.</t>
  </si>
  <si>
    <t>Preferred flavors and reasons for e-cigarette use and discontinued use among never, current, and former smokers</t>
  </si>
  <si>
    <t>SCOPUS_ID:84947437760</t>
  </si>
  <si>
    <t>10.1542/peds.2016-0895</t>
  </si>
  <si>
    <t>Pediatrics2016;138(3):e20160895.</t>
  </si>
  <si>
    <t>Reasons for trying e-cigarettes and risk of continued use</t>
  </si>
  <si>
    <t>Bold K.</t>
  </si>
  <si>
    <t>SCOPUS_ID:84985945966</t>
  </si>
  <si>
    <t>MorbidityandMortalityWeeklyReport2013b;62(45):893–7.</t>
  </si>
  <si>
    <t>Tobacco product use among middle and high school students— United States, 2011 and 2012</t>
  </si>
  <si>
    <t>MorbidityandMortalityWeeklyReport2014a;63(25):542–7.</t>
  </si>
  <si>
    <t>Tobacco product use among adults—United States, 2012–2013.</t>
  </si>
  <si>
    <t>10.5993/AJHB.39.3.14</t>
  </si>
  <si>
    <t>AmericanJournalofHealthBehavior2015;39(3):421–32.</t>
  </si>
  <si>
    <t>Conditional risk assessment of adolescents' electronic cigarette perceptions</t>
  </si>
  <si>
    <t>SCOPUS_ID:84925432627</t>
  </si>
  <si>
    <t>10.1016/j.jadohealth.2011.08.001</t>
  </si>
  <si>
    <t>JournalofAdolescentHealth2011;49(5):542–6.</t>
  </si>
  <si>
    <t>Electronic-cigarette smoking experience among adolescents</t>
  </si>
  <si>
    <t>Cho J.</t>
  </si>
  <si>
    <t>SCOPUS_ID:80054972800</t>
  </si>
  <si>
    <t>AmericanJournalofPublicHealth2013;103(3):556–61.</t>
  </si>
  <si>
    <t>Characteristics associated with awareness, perceptions, and use of electronic nicotine delivery systems among young U.S. Midwestern adults</t>
  </si>
  <si>
    <t xml:space="preserve">Choi K, Forster J. </t>
  </si>
  <si>
    <t>AmericanJournalofPreventiveMedicine2014a;46(6):e58–e59.</t>
  </si>
  <si>
    <t>Author’s response.</t>
  </si>
  <si>
    <t xml:space="preserve">Choi K, Forster JL. </t>
  </si>
  <si>
    <t>BMC Medicine 2015;13:119.</t>
  </si>
  <si>
    <t>Electronic  cigarettes  and  nicotine  dependence:  evolving  products, evolving problems</t>
  </si>
  <si>
    <t>Cobb CO, Hendricks  PS, Eissenberg  T.</t>
  </si>
  <si>
    <t>10.1016/j.addbeh.2015.02.005</t>
  </si>
  <si>
    <t>AddictiveBehaviors2015;48:79–88.</t>
  </si>
  <si>
    <t>The association between alcohol, marijuana use, and new and emerging tobacco products in a young adult population</t>
  </si>
  <si>
    <t>SCOPUS_ID:84929591273</t>
  </si>
  <si>
    <t>10.5993/AJHB.40.1.12</t>
  </si>
  <si>
    <t>AmericanJournalofHealthBehavior2016;40(1):108–16.</t>
  </si>
  <si>
    <t>E-cigarette dual users, exclusive users and perceptions of tobacco products</t>
  </si>
  <si>
    <t>SCOPUS_ID:84959240753</t>
  </si>
  <si>
    <t>10.3109/15360288.2014.941130</t>
  </si>
  <si>
    <t>JournalofPain&amp;PalliativeCarePharmacotherapy2014;28(3):216–25.</t>
  </si>
  <si>
    <t>The pharmacokinetics, efficacy, safety, and ease of use of a novel portable metered-dose cannabis inhaler in patients with chronic neuropathic pain: A phase 1a study</t>
  </si>
  <si>
    <t>Eisenberg E.</t>
  </si>
  <si>
    <t>Journal of Pain and Palliative Care Pharmacotherapy</t>
  </si>
  <si>
    <t>SCOPUS_ID:84906805852</t>
  </si>
  <si>
    <t>HarmReductionJournal2013;10:30.</t>
  </si>
  <si>
    <t>Looks like smoking, is it smoking? children’s perceptions of cigarette like nicotine delivery systems, smoking and cessation</t>
  </si>
  <si>
    <t>Faletau J, Glover M, Nosa V, Pienaar F.</t>
  </si>
  <si>
    <t>10.1016/j.drugpo.2015.01.006</t>
  </si>
  <si>
    <t>InternationalJournalonDrugPolicy2015;26(6):595–600.</t>
  </si>
  <si>
    <t>Factors associated with dual use of tobacco and electronic cigarettes: A case control study</t>
  </si>
  <si>
    <t>SCOPUS_ID:84930047604</t>
  </si>
  <si>
    <t>InternationalJournalofPublicHealth2016;61(2):215–24.</t>
  </si>
  <si>
    <t>10.3390/ijerph120809988</t>
  </si>
  <si>
    <t>InternationalJournalofEnvironmentalResearchandPublicHealth2015;12(8):9988–10008.</t>
  </si>
  <si>
    <t>E-cigarettes: A review of new trends in cannabis use</t>
  </si>
  <si>
    <t>Giroud C.</t>
  </si>
  <si>
    <t>SCOPUS_ID:84939607434</t>
  </si>
  <si>
    <t>10.4414/smw.2016.14271</t>
  </si>
  <si>
    <t>SwissMedicalWeekly2016;146:w14271.</t>
  </si>
  <si>
    <t>E-cigarette use in young Swiss men: is vaping an effective way of reducing or quitting smoking?</t>
  </si>
  <si>
    <t>Gmel G.</t>
  </si>
  <si>
    <t>Swiss medical weekly</t>
  </si>
  <si>
    <t>SCOPUS_ID:85015317481</t>
  </si>
  <si>
    <t>10.1016/j.addbeh.2014.09.031</t>
  </si>
  <si>
    <t>AddictiveBehaviors2015;41:106–11.</t>
  </si>
  <si>
    <t>Hospitalized smokers' expectancies for electronic cigarettes versus tobacco cigarettes</t>
  </si>
  <si>
    <t>Hendricks P.</t>
  </si>
  <si>
    <t>SCOPUS_ID:84908676149</t>
  </si>
  <si>
    <t>10.1016/j.amepre.2015.07.041</t>
  </si>
  <si>
    <t>AmericanJournalofPreventiveMedicine2016;50(4):e91–e100.</t>
  </si>
  <si>
    <t>Tobacco Product Use among Sexual Minority Adults: Findings from the 2012-2013 National Adult Tobacco Survey</t>
  </si>
  <si>
    <t>Johnson S.</t>
  </si>
  <si>
    <t>SCOPUS_ID:84961183202</t>
  </si>
  <si>
    <t>10.1016/j.mayocp.2014.11.005</t>
  </si>
  <si>
    <t>MayoClinicProceedings2015;90(1):71–6.</t>
  </si>
  <si>
    <t>Attitudes, beliefs, and practices regarding electronic nicotine delivery systems in patients scheduled for elective surgery</t>
  </si>
  <si>
    <t>Kadimpati S.</t>
  </si>
  <si>
    <t>Mayo Clinic Proceedings</t>
  </si>
  <si>
    <t>SCOPUS_ID:84920504127</t>
  </si>
  <si>
    <t>MorbidityandMortalityWeeklyReport:SurveillanceSummaries2016;65(SS-6):1–174.</t>
  </si>
  <si>
    <t>Youth Risk Behavior Surveillance - United States, 2015</t>
  </si>
  <si>
    <t>Kann L.</t>
  </si>
  <si>
    <t>MMWR Surveillance Summaries</t>
  </si>
  <si>
    <t>SCOPUS_ID:84981351779</t>
  </si>
  <si>
    <t>Paperpresentedatthe22ndAnnualMeetingoftheSocietyforResearchonNicotineandTobacco;March4,2016;Chicago.</t>
  </si>
  <si>
    <t xml:space="preserve">Youth tobacco use in 2013/14: findings from the Population Assessment of Tobacco and Health (PATH) Study, Wave 1. </t>
  </si>
  <si>
    <t>Kasza K, Conway K, Borek N, Sharma E, Goniewicz M, Cummings KM, Ambrose B, Compton W, Backinger C, Hyland A.</t>
  </si>
  <si>
    <t>Nicotine&amp;TobaccoResearch2015;17(2):219–27.</t>
  </si>
  <si>
    <t>Trends in awareness and use of electronic cigarettes among U.S. adults, 2010–2013.</t>
  </si>
  <si>
    <t>King BA, Patel R, Nguyen KH, Dube SR.</t>
  </si>
  <si>
    <t>NewZealandMedicalJournal2013;126(1375):48–57.</t>
  </si>
  <si>
    <t>The use and acceptability of electronic cigarettes among New Zealand smokers</t>
  </si>
  <si>
    <t>New Zealand Medical Journal</t>
  </si>
  <si>
    <t>SCOPUS_ID:84878469942</t>
  </si>
  <si>
    <t>10.1111/1753-6405.12283</t>
  </si>
  <si>
    <t>AustralianandNewZealandJournalofPublicHealth2014;38(6):524–8.</t>
  </si>
  <si>
    <t>The use of, and attitudes towards, electronic cigarettes and self-reported exposure to advertising and the product in general</t>
  </si>
  <si>
    <t>SCOPUS_ID:84913617302</t>
  </si>
  <si>
    <t>10.4278/ajhp.131120-QUAN-595</t>
  </si>
  <si>
    <t>AmericanJournalofHealthPromotion2015;29(6):374–9.</t>
  </si>
  <si>
    <t>Do adolescent smokers use e-cigarettes to help them quit? The sociodemographic correlates and cessation motivations of U.S. adolescent e-cigarette use</t>
  </si>
  <si>
    <t>Lippert A.</t>
  </si>
  <si>
    <t>SCOPUS_ID:84937701775</t>
  </si>
  <si>
    <t>10.1080/07448481.2015.1043130</t>
  </si>
  <si>
    <t>JournalofAmericanCollegeHealth2015;63(8):523–9.</t>
  </si>
  <si>
    <t>Electronic cigarette use among college students: Links to gender, race/ethnicity, smoking, and heavy drinking</t>
  </si>
  <si>
    <t>Littlefield A.</t>
  </si>
  <si>
    <t>Journal of American College Health</t>
  </si>
  <si>
    <t>SCOPUS_ID:84947441427</t>
  </si>
  <si>
    <t>10.1186/s12889-015-1713-6</t>
  </si>
  <si>
    <t>BMCPublicHealth2015;15:358.</t>
  </si>
  <si>
    <t>Use of electronic cigarettes among Romanian university students: A cross-sectional study Health behavior, health promotion and society</t>
  </si>
  <si>
    <t>Lotrean L.</t>
  </si>
  <si>
    <t>SCOPUS_ID:84946193004</t>
  </si>
  <si>
    <t>10.1080/08897077.2013.823902</t>
  </si>
  <si>
    <t>SubstanceAbuse2014;35(2):127–8.</t>
  </si>
  <si>
    <t>Experiences of Marijuana-vaporizer users</t>
  </si>
  <si>
    <t>Malouff J.</t>
  </si>
  <si>
    <t>SCOPUS_ID:84901200256</t>
  </si>
  <si>
    <t>10.1136/tobaccocontrol-2014-051743</t>
  </si>
  <si>
    <t>TobaccoControl2015;24(6):588–93.</t>
  </si>
  <si>
    <t>One of several ‘toys’ for smoking: Young adult experiences with electronic cigarettes in New York city</t>
  </si>
  <si>
    <t>McDonald E.</t>
  </si>
  <si>
    <t>SCOPUS_ID:84945466313</t>
  </si>
  <si>
    <t>TobaccoControl2016.</t>
  </si>
  <si>
    <t>What are kids vaping? Results from a national survey of U.S. adolescents</t>
  </si>
  <si>
    <t>Miech R, Patrick ME, O’Malley PM, Johnston LD</t>
  </si>
  <si>
    <t>http://www.monitoringthefuture.org/data/14data/14tobtbl28.pd</t>
  </si>
  <si>
    <t>Table 28: Lifetime use of cigarettes by use of e-cigarettes in last 30 days: grade 12, 2014, 2015a</t>
  </si>
  <si>
    <t>Monitoring the Future</t>
  </si>
  <si>
    <t>AmericanJournalofPublicHealth2016;106(4):672–8.</t>
  </si>
  <si>
    <t>E-cigarette use and intention to initiate or quit smoking among U.S. youths.</t>
  </si>
  <si>
    <t>Park JY, Seo DC, Lin HC</t>
  </si>
  <si>
    <t>10.1016/j.jadohealth.2012.09.014</t>
  </si>
  <si>
    <t>JournalofAdolescentHealth2013;52(2):144–50.</t>
  </si>
  <si>
    <t>Adolescent males' awareness of and willingness to try electronic cigarettes</t>
  </si>
  <si>
    <t>SCOPUS_ID:84872585768</t>
  </si>
  <si>
    <t>HealthPsychology1996;15(5):355–61.</t>
  </si>
  <si>
    <t>Validation of susceptibility as a predictor of which adolescents take up smoking in the United States.</t>
  </si>
  <si>
    <t>Pierce JP, Choi WS, Gilpin EA, Farkas AJ, Merritt RK</t>
  </si>
  <si>
    <t>10.5993/AJHB.39.1.13</t>
  </si>
  <si>
    <t>AmericanJournalofHealthBehavior2015;39(1):121–31.</t>
  </si>
  <si>
    <t>Receptivity to e-cigarette marketing, harm perceptions, and e-cigarette use</t>
  </si>
  <si>
    <t>Pokhrel P.</t>
  </si>
  <si>
    <t>SCOPUS_ID:84908313072</t>
  </si>
  <si>
    <t>10.1001/jama.2015.8382</t>
  </si>
  <si>
    <t>JAMA:theJournaloftheAmericanMedicalAssociation2015;314(7):673–4.</t>
  </si>
  <si>
    <t>E-cigarette use and subsequent tobacco use by adolescents: New evidence about a potential risk of e-cigarettes</t>
  </si>
  <si>
    <t>Rigotti N.</t>
  </si>
  <si>
    <t>SCOPUS_ID:84940743315</t>
  </si>
  <si>
    <t>10.1016/j.jadohealth.2015.04.002</t>
  </si>
  <si>
    <t>JournalofAdolescentHealth2015;57(2):179–85.</t>
  </si>
  <si>
    <t>Adolescents' Perceptions of Risks and Benefits of Conventional Cigarettes, E-cigarettes, and Marijuana: A Qualitative Analysis</t>
  </si>
  <si>
    <t>Roditis M.</t>
  </si>
  <si>
    <t>SCOPUS_ID:84937520241</t>
  </si>
  <si>
    <t>Nicotine&amp;TobaccoResearch2015;17(10):1255–62.</t>
  </si>
  <si>
    <t>The impact of flavor descriptors on non smoking teens’ and adult smokers’ interest in elec- tronic cigarettes</t>
  </si>
  <si>
    <t>Shiffman S, Sembower MA, Pillitteri JL, Gerlach KK, Gitchell JG.</t>
  </si>
  <si>
    <t>Dependence2015;153:140–4.</t>
  </si>
  <si>
    <t>Reasons to use e-cigarettes and associations with other substances among adolescents in Switzerland. Drug and Alcohol</t>
  </si>
  <si>
    <t>Suris JC, Berchtold A, Akre C</t>
  </si>
  <si>
    <t>10.1080/07448481.2013.776052</t>
  </si>
  <si>
    <t>JournalofAmericanCollegeHealth2013;61(3):149–55.</t>
  </si>
  <si>
    <t>Use and perception of electronic cigarettes among College students</t>
  </si>
  <si>
    <t>SCOPUS_ID:84876111116</t>
  </si>
  <si>
    <t>http://www.monitoringthefuture.org/pressreleases/14cigpr_com-plete.pdf</t>
  </si>
  <si>
    <t>E-cigarettes surpass tobacco ciga- rettes among teens</t>
  </si>
  <si>
    <t>University of Michigan</t>
  </si>
  <si>
    <t>10.1016/j.drugpo.2010.04.001</t>
  </si>
  <si>
    <t>InternationalJournalonDrugPolicy2010;21(6):511–3.</t>
  </si>
  <si>
    <t>Pulmonary function in cannabis users: Support for a clinical trial of the vaporizer</t>
  </si>
  <si>
    <t>Van Dam N.</t>
  </si>
  <si>
    <t>SCOPUS_ID:78649324155</t>
  </si>
  <si>
    <t>DrugandAlcoholDependence2012;123(Suppl1):S3–S17.</t>
  </si>
  <si>
    <t>Common liability to addiction and “gateway hypothesis”: theoretical, empirical and evo- lutionary perspective</t>
  </si>
  <si>
    <t>Vanyukov MM, Tarter RE, Kirillova GP, Kirisci L, Reynolds MD, Kreek MJ, Conway KP, Maher BS, Iacono WG, Bierut L, et al.</t>
  </si>
  <si>
    <t>ompact of adver- tisements promoting candy-like flavoured e-cigarettes on appeal of tobacco smoking among children: an experimental study.</t>
  </si>
  <si>
    <t xml:space="preserve">Vasiljevic M, Petrescu DC, Marteau TM. </t>
  </si>
  <si>
    <t>10.1136/tobaccocontrol-2014-051953</t>
  </si>
  <si>
    <t>TobaccoControl2015;24(6):543–6.</t>
  </si>
  <si>
    <t>Smokers’ attitudes and support for e-cigarette policies and regulation in the USA</t>
  </si>
  <si>
    <t>Wackowski O.</t>
  </si>
  <si>
    <t>SCOPUS_ID:84945472059</t>
  </si>
  <si>
    <t>10.1016/j.amepre.2015.12.004</t>
  </si>
  <si>
    <t>AmericanJournalofPreventiveMedicine2016;51(2):179–84</t>
  </si>
  <si>
    <t>Frequency of E-Cigarette Use and Cigarette Smoking by American Students in 2014</t>
  </si>
  <si>
    <t>Warner K.</t>
  </si>
  <si>
    <t>SCOPUS_ID:84955586578</t>
  </si>
  <si>
    <t>10.1371/journal.pone.0079332</t>
  </si>
  <si>
    <t>PloSOne2013;8(10):e79332.</t>
  </si>
  <si>
    <t>The Use and Perception of Electronic Cigarettes and Snus among the U.S. Population</t>
  </si>
  <si>
    <t>SCOPUS_ID:84886257052</t>
  </si>
  <si>
    <t>10.1016/S0893-133X(02)00295-6</t>
  </si>
  <si>
    <t>Neuropsychopharmacology2002;27(2):212–24.</t>
  </si>
  <si>
    <t>Peculiar vulnerability to nicotine oral self-administration in mice during early adolescence</t>
  </si>
  <si>
    <t>Adriani W.</t>
  </si>
  <si>
    <t>SCOPUS_ID:0036288445</t>
  </si>
  <si>
    <t>10.1016/j.ypmed.2009.12.009</t>
  </si>
  <si>
    <t>PreventiveMedicine2010;50(1–2):13–8.</t>
  </si>
  <si>
    <t>The effects of maternal smoking during pregnancy on offspring outcomes</t>
  </si>
  <si>
    <t>Agrawal A.</t>
  </si>
  <si>
    <t>SCOPUS_ID:77949301066</t>
  </si>
  <si>
    <t>SkinTherapyLetter2011;16(5):5–7.</t>
  </si>
  <si>
    <t>Propylene glycol: an often unrecognized cause of allergic contact dermatitis in patients using topical corticosteroids.</t>
  </si>
  <si>
    <t>Al Jasser M.</t>
  </si>
  <si>
    <t>Skin therapy letter</t>
  </si>
  <si>
    <t>SCOPUS_ID:80052340901</t>
  </si>
  <si>
    <t>EnvironmentalHealthPerspectives2016;124(6):733–9.</t>
  </si>
  <si>
    <t>https://aapcc.s3.amazonaws.com/files/library/E-cig_icotine_Web_Data_through_09.2016.pdf</t>
  </si>
  <si>
    <t>Electronic Cigarettes and Liquid Nicotine Data</t>
  </si>
  <si>
    <t>ObstetricsandGynecology2011;118(3):746–50.</t>
  </si>
  <si>
    <t>Committee opinion number 503: tobacco use and women’s health</t>
  </si>
  <si>
    <t>American College of Obstetricians and Gynecologists</t>
  </si>
  <si>
    <t>5thed.Arlington(VA):AmericanPsychiatricAssociation,2013.</t>
  </si>
  <si>
    <t>Diagnostic and Statistical Manual of Mental Disorders</t>
  </si>
  <si>
    <t>American Psychiatric Association</t>
  </si>
  <si>
    <t xml:space="preserve">Book </t>
  </si>
  <si>
    <t>10.1038/npp.2015.186</t>
  </si>
  <si>
    <t>Neuropsychopharmacology2016;41(2):578–89.</t>
  </si>
  <si>
    <t>Prenatal Nicotine Exposure Impairs the Proliferation of Neuronal Progenitors, Leading to Fewer Glutamatergic Neurons in the Medial Prefrontal Cortex</t>
  </si>
  <si>
    <t>Aoyama Y.</t>
  </si>
  <si>
    <t>SCOPUS_ID:84949626743</t>
  </si>
  <si>
    <t>JournalofNeuroscience2000;20(16):6106–16.</t>
  </si>
  <si>
    <t>A critical period for nicotine-induced disruption of synaptic development in rat auditory cortex</t>
  </si>
  <si>
    <t>Aramakis V.</t>
  </si>
  <si>
    <t>SCOPUS_ID:0034663027</t>
  </si>
  <si>
    <t>10.1590/S0036-36342010000800009</t>
  </si>
  <si>
    <t>SaludPublicadeMéxico2010;52(Suppl2):S138–S148.</t>
  </si>
  <si>
    <t>Promoting smoke-free environments in Latin America: A comparison of methods to assess secondhand smoke exposure</t>
  </si>
  <si>
    <t>Avila-Tang E.</t>
  </si>
  <si>
    <t>Salud Publica de Mexico</t>
  </si>
  <si>
    <t>SCOPUS_ID:78751615065</t>
  </si>
  <si>
    <t>10.1016/j.neuroscience.2006.11.011</t>
  </si>
  <si>
    <t>Neuroscience2007;144(4):1347–60.</t>
  </si>
  <si>
    <t>Developmental regulation of nicotinic acetylcholine receptors within midbrain dopamine neurons</t>
  </si>
  <si>
    <t>Azam L.</t>
  </si>
  <si>
    <t>Neuroscience</t>
  </si>
  <si>
    <t>SCOPUS_ID:33846314737</t>
  </si>
  <si>
    <t>10.1016/j.neuropharm.2013.09.003</t>
  </si>
  <si>
    <t>Neuropharmacology2014;77:145–55.</t>
  </si>
  <si>
    <t>Chrna5 genotype determines the long-lasting effects of developmental in vivo nicotine exposure on prefrontal attention circuitry</t>
  </si>
  <si>
    <t>Bailey C.</t>
  </si>
  <si>
    <t>SCOPUS_ID:84886262019</t>
  </si>
  <si>
    <t>EnvironmentalResearch2014;135:76–80.</t>
  </si>
  <si>
    <t>Cigarettes vs. ecigarettes: Passive exposure at home mea- sured by means of airborne marker and biomarkers.</t>
  </si>
  <si>
    <t>Ballbe M, Martinez-Sanchez JM, Sureda X, Fu M, Perez- Ortuno R, Pascual JA, Salto E, Fernandez E.</t>
  </si>
  <si>
    <t>linicalToxicology2014;52:743–4.</t>
  </si>
  <si>
    <t>Kids and vapor a 4 year analysis of pediatric exposures to electronic cigarettes.</t>
  </si>
  <si>
    <t>Banerji S, Bikkumalla S, Cozza A, Guttenberg A, Bronstein AC</t>
  </si>
  <si>
    <t>JAMA:theJournaloftheAmericanMedicalAssociation2014;312(23):2493–4.</t>
  </si>
  <si>
    <t>10.1289/ehp.1205404</t>
  </si>
  <si>
    <t>EnvironmentalHealthPerspectives2013;121(2):170–80.</t>
  </si>
  <si>
    <t>Evaluation of the association between maternal smoking, childhood obesity, and metabolic disorders: A national toxicology program workshop review</t>
  </si>
  <si>
    <t>Behl M.</t>
  </si>
  <si>
    <t>SCOPUS_ID:84873344571</t>
  </si>
  <si>
    <t>10.1002/mnfr.201100279</t>
  </si>
  <si>
    <t>MolecularNutrition&amp;FoodResearch2011;55(9):1342–60.</t>
  </si>
  <si>
    <t>Acrolein - a pulmonary hazard</t>
  </si>
  <si>
    <t>Bein K.</t>
  </si>
  <si>
    <t>Molecular Nutrition and Food Research</t>
  </si>
  <si>
    <t>SCOPUS_ID:80052540632</t>
  </si>
  <si>
    <t>10.1002/syn.20467</t>
  </si>
  <si>
    <t>Synapse2008;62(1):31–9.</t>
  </si>
  <si>
    <t>Continuous nicotine administration produces selective, age-dependent structural alteration of pyramidal neurons from prelimbic cortex</t>
  </si>
  <si>
    <t>Bergstrom H.</t>
  </si>
  <si>
    <t>SCOPUS_ID:36348937879</t>
  </si>
  <si>
    <t>FrontiersinPharmacology2013;4:118.</t>
  </si>
  <si>
    <t xml:space="preserve"> Controversies about the enhanced vulnerability of the adolescent brain to develop addiction</t>
  </si>
  <si>
    <t>Bernheim A, Halfon O, Boutrel B</t>
  </si>
  <si>
    <t>10.1007/s12170-016-0505-6</t>
  </si>
  <si>
    <t>CurrentCardiovascularRiskReports2016;10(7):24.</t>
  </si>
  <si>
    <t>E-Cigarettes and Cardiovascular Disease Risk: Evaluation of Evidence, Policy Implications, and Recommendations</t>
  </si>
  <si>
    <t>SCOPUS_ID:84975864544</t>
  </si>
  <si>
    <t>10.1093/ntr/ntp083</t>
  </si>
  <si>
    <t>Nicotine&amp;TobaccoResearch2009;11(7):896–903.</t>
  </si>
  <si>
    <t>Comparison of methods for measurement of smoking behavior: Mouthpiece-based computerized devices versus direct observation</t>
  </si>
  <si>
    <t>Blank M.</t>
  </si>
  <si>
    <t>SCOPUS_ID:67650245398</t>
  </si>
  <si>
    <t>http://vapenewsmaga-zine.com/october-2014/stealth-vaping</t>
  </si>
  <si>
    <t>Stealth vaping, 2015</t>
  </si>
  <si>
    <t>Bohrer J</t>
  </si>
  <si>
    <t>10.3390/ijerph7010146</t>
  </si>
  <si>
    <t>InternationalJournalofEnvironmentalResearchandPublicHealth2010;7(1):146–63.</t>
  </si>
  <si>
    <t>Maternal cigarette smoking during pregnancy and offspring externalizing behavioral problems: A propensity score matching analysis</t>
  </si>
  <si>
    <t>Boutwell B.</t>
  </si>
  <si>
    <t>SCOPUS_ID:75449104291</t>
  </si>
  <si>
    <t>Amsterdam:Elsevier,2012.</t>
  </si>
  <si>
    <t>Basic neurochemistry: principles of molecular, cellular and medical neurobiology</t>
  </si>
  <si>
    <t>Brady S, Siegel G, Albers RW, Price D,</t>
  </si>
  <si>
    <t>10.1016/j.ntt.2006.09.023</t>
  </si>
  <si>
    <t>NeurotoxicologyandTeratology2007;29(1):74–80.</t>
  </si>
  <si>
    <t>Immediate and long-term behavioral effects of a single nicotine injection in adolescent and adult rats</t>
  </si>
  <si>
    <t>Brielmaier J.</t>
  </si>
  <si>
    <t>SCOPUS_ID:33846817043</t>
  </si>
  <si>
    <t>10.1124/jpet.106.112730</t>
  </si>
  <si>
    <t>JournalofPharmacologyandExperimentalTherapeutics2007;320(2):871–6.</t>
  </si>
  <si>
    <t>Perinatal nicotine exposure eliminates peak in nicotinic acetylcholine receptor response in adolescent rats</t>
  </si>
  <si>
    <t>Britton A.</t>
  </si>
  <si>
    <t>SCOPUS_ID:33846419485</t>
  </si>
  <si>
    <t>10.1176/appi.ajp.160.11.1978</t>
  </si>
  <si>
    <t>AmericanJournalofPsychiatry2003;160(11):1978–84</t>
  </si>
  <si>
    <t>Elevated risk of tobacco dependence among offspring of mothers who smoked during pregnancy: A 30-year prospective study</t>
  </si>
  <si>
    <t>Buka S.</t>
  </si>
  <si>
    <t>SCOPUS_ID:2542472072</t>
  </si>
  <si>
    <t>10.1007/s10900-013-9807-5</t>
  </si>
  <si>
    <t>JournalofCommunityHealth2014;39(3):614–6.</t>
  </si>
  <si>
    <t>Adverse effects of e-cigarette exposures</t>
  </si>
  <si>
    <t>Cantrell F.</t>
  </si>
  <si>
    <t>Journal of Community Health</t>
  </si>
  <si>
    <t>SCOPUS_ID:84900862976</t>
  </si>
  <si>
    <t>10.1017/S1461145710000179</t>
  </si>
  <si>
    <t>InternationalJournalofNeuropsychopharmacology2011;14(2):157–74.</t>
  </si>
  <si>
    <t>Modulation of cell adhesion systems by prenatal nicotine exposure in limbic brain regions of adolescent female rats</t>
  </si>
  <si>
    <t>SCOPUS_ID:79952753771</t>
  </si>
  <si>
    <t>10.1016/j.tics.2005.01.011</t>
  </si>
  <si>
    <t>TrendsinCognitiveSciences2005;9(3):104–10.</t>
  </si>
  <si>
    <t>Imaging the developing brain: What have we learned about cognitive development?</t>
  </si>
  <si>
    <t>Casey B.</t>
  </si>
  <si>
    <t>Trends in Cognitive Sciences</t>
  </si>
  <si>
    <t>SCOPUS_ID:14644437682</t>
  </si>
  <si>
    <t>10.1016/j.drugalcdep.2012.09.020</t>
  </si>
  <si>
    <t>DrugandAlcoholDependence2013;129(1–2):163–6.</t>
  </si>
  <si>
    <t>A preliminary experimental investigation of peer influence on risk-taking among adolescent smokers and non-smokers</t>
  </si>
  <si>
    <t>Cavalca E.</t>
  </si>
  <si>
    <t>SCOPUS_ID:84875276973</t>
  </si>
  <si>
    <t>MorbidityandMortalityWeeklyReport1996;45(44):971–4.</t>
  </si>
  <si>
    <t>Projected smoking-related deaths among youth—United States</t>
  </si>
  <si>
    <t>EmergencyCareJournal2013;9(18):53–4.</t>
  </si>
  <si>
    <t>Bad news about an old poison: a case of nicotine poisoning due to both ingestion and injection of the content of an electronic cigarette refill.</t>
  </si>
  <si>
    <t>Cervellin G, Luci M, Bellini C, Lippi G.</t>
  </si>
  <si>
    <t>10.1523/JNEUROSCI.5835-12.2013</t>
  </si>
  <si>
    <t>JournalofNeuroscience2013;33(34):13600–11.</t>
  </si>
  <si>
    <t>Prenatal exposure to nicotine stimulates neurogenesis of orexigenic peptide-expressing neurons in hypothalamus and amygdala</t>
  </si>
  <si>
    <t>Chang G.</t>
  </si>
  <si>
    <t>SCOPUS_ID:84882636888</t>
  </si>
  <si>
    <t>10.1038/sj.npp.1301135</t>
  </si>
  <si>
    <t>Neuropsychopharmacology2007;32(3):700–9.</t>
  </si>
  <si>
    <t>Acquisition of nicotine self-administration in adolescent rats given prolonged access to the drug</t>
  </si>
  <si>
    <t>Chen H.</t>
  </si>
  <si>
    <t>SCOPUS_ID:33847052068</t>
  </si>
  <si>
    <t>10.1016/j.lfs.2004.08.022</t>
  </si>
  <si>
    <t>LifeSciences2005;76(11):1249–58.</t>
  </si>
  <si>
    <t>Effect of prenatal or perinatal nicotine exposure on neonatal thyroid status and offspring growth in rats</t>
  </si>
  <si>
    <t>Life Sciences</t>
  </si>
  <si>
    <t>SCOPUS_ID:11844256299</t>
  </si>
  <si>
    <t xml:space="preserve">Child Nicotine Poisoning Prevention Act </t>
  </si>
  <si>
    <t>10.1111/1541-4337.12150</t>
  </si>
  <si>
    <t>ComprehensiveReviewsinFoodScienceandFoodSafety2015;14(5):634–43.</t>
  </si>
  <si>
    <t>Diacetyl in Foods: A Review of Safety and Sensory Characteristics</t>
  </si>
  <si>
    <t>Clark S.</t>
  </si>
  <si>
    <t>Comprehensive Reviews in Food Science and Food Safety</t>
  </si>
  <si>
    <t>SCOPUS_ID:84941877236</t>
  </si>
  <si>
    <t>10.1016/j.fct.2004.09.014</t>
  </si>
  <si>
    <t>FoodandChemicalToxicology2005;43(6):867–923.</t>
  </si>
  <si>
    <t>Fragrance material review on cinnamaldehyde</t>
  </si>
  <si>
    <t>Cocchiara J.</t>
  </si>
  <si>
    <t>SCOPUS_ID:16244405606</t>
  </si>
  <si>
    <t>CancerResearch1992;52(13):3577–81</t>
  </si>
  <si>
    <t>Acrolein Initiates Rat Urinary Bladder Carcinogenesis</t>
  </si>
  <si>
    <t>Cohen S.</t>
  </si>
  <si>
    <t>SCOPUS_ID:0026766227</t>
  </si>
  <si>
    <t>10.1016/S0376-8716(99)00166-0</t>
  </si>
  <si>
    <t>DrugandAlcoholDependence2000;59(Suppl1):S83–S95.</t>
  </si>
  <si>
    <t>Are adolescent smokers dependent on nicotine? A review of the evidence</t>
  </si>
  <si>
    <t>Colby S.</t>
  </si>
  <si>
    <t>SCOPUS_ID:0034072940</t>
  </si>
  <si>
    <t>10.1002/14651858.CD010078.pub2</t>
  </si>
  <si>
    <t>CochraneDatabaseofSystematicReviews2012,Issue9.Art.No.:CD010078.DOI:10.1002/14651858.CD010078.</t>
  </si>
  <si>
    <t>Pharmacological interventions for promoting smoking cessation during pregnancy</t>
  </si>
  <si>
    <t>SCOPUS_ID:84960180838</t>
  </si>
  <si>
    <t>10.1016/j.ntt.2005.05.006</t>
  </si>
  <si>
    <t>NeurotoxicologyandTeratology2005;27(4):667–76.</t>
  </si>
  <si>
    <t>Is prenatal tobacco exposure a risk factor for early adolescent smoking? A follow-up study</t>
  </si>
  <si>
    <t>Cornelius M.</t>
  </si>
  <si>
    <t>SCOPUS_ID:23444441953</t>
  </si>
  <si>
    <t>10.1016/j.infbeh.2006.12.004</t>
  </si>
  <si>
    <t>InfantBehavior&amp;Development2007;30(3):422–30.</t>
  </si>
  <si>
    <t>Fetal behavior in smoking compared to non-smoking pregnant women</t>
  </si>
  <si>
    <t>Cowperthwaite B.</t>
  </si>
  <si>
    <t>Infant Behavior and Development</t>
  </si>
  <si>
    <t>SCOPUS_ID:34547497620</t>
  </si>
  <si>
    <t>10.1001/archgenpsychiatry.2011.2107</t>
  </si>
  <si>
    <t>ArchivesofGeneralPsychiatry2012;69(11):1140–50.</t>
  </si>
  <si>
    <t>Familial confounding of the association between maternal smoking during pregnancy and offspring substance use and problems</t>
  </si>
  <si>
    <t>SCOPUS_ID:84868597087</t>
  </si>
  <si>
    <t>10.1196/annals.1308.001</t>
  </si>
  <si>
    <t>Keynoteaddress.AnnalsoftheNewYorkAcademyofSciences2004;1021:1–22.</t>
  </si>
  <si>
    <t>Adolescent brain development: A period of vulnerabilities and opportunities - Keynote Address</t>
  </si>
  <si>
    <t>Dahl R.</t>
  </si>
  <si>
    <t>SCOPUS_ID:3042833427</t>
  </si>
  <si>
    <t>10.1038/npp.2011.8</t>
  </si>
  <si>
    <t>Neuropsychopharmacology2011;36(7):1319–31.</t>
  </si>
  <si>
    <t>Nicotine alters limbic function in adolescent rat by a 5-HT1A receptor mechanism</t>
  </si>
  <si>
    <t>Dao J.</t>
  </si>
  <si>
    <t>SCOPUS_ID:79956021659</t>
  </si>
  <si>
    <t>10.1161/JAHA.114.000934</t>
  </si>
  <si>
    <t>JAMA:theJournaloftheAmericanMedicalAssociation2014;3(4):e000934.</t>
  </si>
  <si>
    <t>Acrolein exposure is associated with increased cardiovascular disease risk</t>
  </si>
  <si>
    <t>DeJarnett N.</t>
  </si>
  <si>
    <t>SCOPUS_ID:84927647962</t>
  </si>
  <si>
    <t>10.1111/j.1369-1600.2012.00496.x</t>
  </si>
  <si>
    <t>AddictionBiology2014;19(1):37–48.</t>
  </si>
  <si>
    <t>Effects of adolescent nicotine exposure and withdrawal on intravenous cocaine self-administration during adulthood in male C57BL/6J mice</t>
  </si>
  <si>
    <t>Dickson P.</t>
  </si>
  <si>
    <t>Addiction Biology</t>
  </si>
  <si>
    <t>SCOPUS_ID:84890804582</t>
  </si>
  <si>
    <t>10.1016/j.drugalcdep.2006.05.025</t>
  </si>
  <si>
    <t>DrugandAlcoholDependence2007;86(2-3):106–14.</t>
  </si>
  <si>
    <t>The association between cigarette smoking and DSM-IV nicotine dependence among first year college students</t>
  </si>
  <si>
    <t>SCOPUS_ID:33847232676</t>
  </si>
  <si>
    <t>10.1093/aje/kwq381</t>
  </si>
  <si>
    <t>AmericanJournalofEpidemiology2011;173(3):355–9.</t>
  </si>
  <si>
    <t>Estimates of nondisclosure of cigarette smoking among pregnant and nonpregnant women of reproductive age in the United States</t>
  </si>
  <si>
    <t>Dietz P.</t>
  </si>
  <si>
    <t>SCOPUS_ID:79251481094</t>
  </si>
  <si>
    <t>10.1016/j.brainres.2008.03.056</t>
  </si>
  <si>
    <t>BrainResearch2008;1215:40–52.</t>
  </si>
  <si>
    <t>Adult and periadolescent rats differ in expression of nicotinic cholinergic receptor subtypes and in the response of these subtypes to chronic nicotine exposure</t>
  </si>
  <si>
    <t>Doura M.</t>
  </si>
  <si>
    <t>Brain Research</t>
  </si>
  <si>
    <t>SCOPUS_ID:44649150192</t>
  </si>
  <si>
    <t>AutonomicNeuroscience2008;144(1–2):61–75.</t>
  </si>
  <si>
    <t>The development of nicotinic receptors in the human medulla oblongata: interrelationship with the serotonergic system</t>
  </si>
  <si>
    <t>Duncan JR, Paterson DS, Kinney HC.</t>
  </si>
  <si>
    <t>10.1016/j.ijporl.2011.05.023</t>
  </si>
  <si>
    <t>InternationalJournalofPediatricOtorhinolaryngology2011;75(9):1093–8.</t>
  </si>
  <si>
    <t>Maternal smoking during pregnancy: Impact on otoacoustic emissions in neonates</t>
  </si>
  <si>
    <t>Durante A.</t>
  </si>
  <si>
    <t>SCOPUS_ID:80051860624</t>
  </si>
  <si>
    <t>TheOrangeCountyRegister,March9,2015;&lt;http://www.ocregister.com/articles/fire-653537-concialdi-ocfa.html</t>
  </si>
  <si>
    <t>OCFA: man injured after e-cigarette explodes near his face in Santa Ana apartment.</t>
  </si>
  <si>
    <t xml:space="preserve">Duranty A. </t>
  </si>
  <si>
    <t>EmbryoToday2008;84(1):30–44.</t>
  </si>
  <si>
    <t>Nicotine and brain development. Birth Defects Research. Part C:</t>
  </si>
  <si>
    <t>Dwyer JB, Broide RS, Leslie FM</t>
  </si>
  <si>
    <t>10.1179/oeh.2011.17.2.122</t>
  </si>
  <si>
    <t>internationalJournalofOccupationalandEnvironmentalHealth2011;17(2):122–34.</t>
  </si>
  <si>
    <t>A proposal for a safe exposure level for diacetyl</t>
  </si>
  <si>
    <t>Egilman D.</t>
  </si>
  <si>
    <t>International Journal of Occupational and Environmental Health</t>
  </si>
  <si>
    <t>SCOPUS_ID:79955117843</t>
  </si>
  <si>
    <t>BrainStructure&amp;Function2016;221(1):133–45.</t>
  </si>
  <si>
    <t xml:space="preserve">adolescent nicotine induced dendrite remodeling in the nucleus accumbens is rapid, persistent, and D1dopamine receptor dependent. </t>
  </si>
  <si>
    <t>Ehlinger DG, Bergstrom HC, Burke JC, Fernandez GM, McDonald CG, Smith RF.</t>
  </si>
  <si>
    <t>10.1111/apa.12791</t>
  </si>
  <si>
    <t>ActaPaediatrica2015;104(1):12–8.</t>
  </si>
  <si>
    <t>Smoking during pregnancy affects foetal brain development</t>
  </si>
  <si>
    <t>Ekblad M.</t>
  </si>
  <si>
    <t>SCOPUS_ID:84920102101</t>
  </si>
  <si>
    <t>10.1007/s10519-015-9762-2</t>
  </si>
  <si>
    <t>BehavioralGenetics2015;18:1–14.</t>
  </si>
  <si>
    <t>Separating Family-Level and Direct Exposure Effects of Smoking During Pregnancy on Offspring Externalizing Symptoms: Bridging the Behavior Genetic and Behavior Teratologic Divide</t>
  </si>
  <si>
    <t>Estabrook R.</t>
  </si>
  <si>
    <t>Behavior Genetics</t>
  </si>
  <si>
    <t>SCOPUS_ID:84947437512</t>
  </si>
  <si>
    <t>10.1016/j.drugalcdep.2016.01.003</t>
  </si>
  <si>
    <t>DrugandAlcoholDependence2016;160:218–21.</t>
  </si>
  <si>
    <t>A longitudinal study of cotinine in long-term daily users of e-cigarettes</t>
  </si>
  <si>
    <t>SCOPUS_ID:84960096291</t>
  </si>
  <si>
    <t>10.1016/j.drugalcdep.2014.12.030</t>
  </si>
  <si>
    <t>DrugandAlcoholDependence2015;148:102–8.</t>
  </si>
  <si>
    <t>Explaining the effects of electronic cigarettes on craving for tobacco in recent quitters</t>
  </si>
  <si>
    <t>SCOPUS_ID:84923090368</t>
  </si>
  <si>
    <t>10.1016/j.neuroscience.2004.12.049</t>
  </si>
  <si>
    <t>Neuroscience2005;132(2):389–97.</t>
  </si>
  <si>
    <t>Smoking during early pregnancy affects the expression pattern of both nicotinic and muscarinic acetylcholine receptors in human first trimester brainstem and cerebellum</t>
  </si>
  <si>
    <t>Falk L.</t>
  </si>
  <si>
    <t>SCOPUS_ID:15744394202</t>
  </si>
  <si>
    <t>10.1093/ntr/ntu197</t>
  </si>
  <si>
    <t>Nicotine&amp;TobaccoResearch2015;17(3):271–9.</t>
  </si>
  <si>
    <t>The chemical components of electronic cigarette cartridges and refill fluids: Review of analytical methods</t>
  </si>
  <si>
    <t>SCOPUS_ID:84939436304</t>
  </si>
  <si>
    <t>10.1093/ntr/ntu126</t>
  </si>
  <si>
    <t>Nicotine&amp;TobaccoResearch2014;16(11):1518–21.</t>
  </si>
  <si>
    <t>Teen use of flavored tobacco products in New York City</t>
  </si>
  <si>
    <t>Farley S.</t>
  </si>
  <si>
    <t>SCOPUS_ID:84911426375</t>
  </si>
  <si>
    <t>10.3390/ijerph120809046</t>
  </si>
  <si>
    <t>InternationalJournalofEnvironmentalResearchandPublicHealth2015a;12(8):9046–53.</t>
  </si>
  <si>
    <t>Tobacco-Specific Nitrosamines in Electronic Cigarettes: Comparison between liquid and aerosol levels</t>
  </si>
  <si>
    <t>SCOPUS_ID:84938539656</t>
  </si>
  <si>
    <t>10.1093/ntr/ntu176</t>
  </si>
  <si>
    <t>Nicotine&amp;TobaccoResearch2014a;17(2):168–74.</t>
  </si>
  <si>
    <t>Evaluation of electronic cigarette liquids and aerosol for the presence of selected inhalation toxins</t>
  </si>
  <si>
    <t>SCOPUS_ID:84922444070</t>
  </si>
  <si>
    <t>10.1073/pnas.0607031103</t>
  </si>
  <si>
    <t>ProceedingsoftheNationalAcademyofSciencesoftheUnitedStatesofAmerica2006;103(42):15404–9.</t>
  </si>
  <si>
    <t>Acrolein is a major cigarette-related lung cancer agent: Preferential binding at p53 mutational hotspots and inhibition of DNA repair</t>
  </si>
  <si>
    <t>Feng Z.</t>
  </si>
  <si>
    <t>SCOPUS_ID:33750282261</t>
  </si>
  <si>
    <t>10.1001/archpsyc.55.8.721</t>
  </si>
  <si>
    <t>ArchivesofGeneralPsychiatry1998;55(8):721–7.</t>
  </si>
  <si>
    <t>Maternal smoking during pregnancy and psychiatric adjustment in late adolescence</t>
  </si>
  <si>
    <t>Fergusson D.</t>
  </si>
  <si>
    <t>SCOPUS_ID:0031880010</t>
  </si>
  <si>
    <t>10.1186/s12890-015-0106-z</t>
  </si>
  <si>
    <t>BMCPulmonaryMedicine2015;15:120.</t>
  </si>
  <si>
    <t>Short-term effects of a nicotine-free e-cigarette compared to a traditional cigarette in smokers and non-smokers</t>
  </si>
  <si>
    <t>Ferrari M.</t>
  </si>
  <si>
    <t>BMC Pulmonary Medicine</t>
  </si>
  <si>
    <t>SCOPUS_ID:84944028449</t>
  </si>
  <si>
    <t>Rockville(MD):U.S.DepartmentofHealthandHumanServices,PublicHealthService,2008.</t>
  </si>
  <si>
    <t>Treating Tobacco Use and Dependence: 2008 Update—Clinical Practice Guidelines.</t>
  </si>
  <si>
    <t xml:space="preserve">Fiore MC, Jaén CR, Baker TB, Bailey W, Benowitz N, Curry S, Dorfman S, Froehlicher E, Goldstein M, Healton C, et al. </t>
  </si>
  <si>
    <t>10.1093/ntr/ntu204</t>
  </si>
  <si>
    <t>Nicotine&amp;TobaccoResearch2015;17(2):186–92.</t>
  </si>
  <si>
    <t>Development of a questionnaire for assessing dependence on electronic cigarettes among a large sample of ex-smoking e-cigarette users</t>
  </si>
  <si>
    <t>Foulds J.</t>
  </si>
  <si>
    <t>SCOPUS_ID:84922479439</t>
  </si>
  <si>
    <t>10.1016/S0022-3476(99)70324-0</t>
  </si>
  <si>
    <t>JournalofPediatrics1999;135(1):34–8.</t>
  </si>
  <si>
    <t>Prenatal exposure to cigarette smoking is associated with a decrease in arousal in infants</t>
  </si>
  <si>
    <t>Franco P.</t>
  </si>
  <si>
    <t>Journal of Pediatrics</t>
  </si>
  <si>
    <t>SCOPUS_ID:0033498238</t>
  </si>
  <si>
    <t>10.1111/j.1460-9568.2008.06253.x</t>
  </si>
  <si>
    <t>EuropeanJournalofNeuroscience2008;27(11):2952–61.</t>
  </si>
  <si>
    <t>Prenatal nicotine exposure changes natural and drug-induced reinforcement in adolescent male rats</t>
  </si>
  <si>
    <t>Franke R.</t>
  </si>
  <si>
    <t>European Journal of Neuroscience</t>
  </si>
  <si>
    <t>SCOPUS_ID:45149107492</t>
  </si>
  <si>
    <t>10.1007/s00213-013-3113-x</t>
  </si>
  <si>
    <t>psychopharmacology2013;229(2):345–55.</t>
  </si>
  <si>
    <t>Greater risk sensitivity of dorsolateral prefrontal cortex in young smokers than in nonsmokers</t>
  </si>
  <si>
    <t>Galván A.</t>
  </si>
  <si>
    <t>SCOPUS_ID:84883466358</t>
  </si>
  <si>
    <t>10.1038/oby.2005.77</t>
  </si>
  <si>
    <t>ObesityResearch2005;13(4):687–92.</t>
  </si>
  <si>
    <t>Prenatal exposure to nicotine causes postnatal obesity and altered perivascular adipose tissue function</t>
  </si>
  <si>
    <t>Gao Y.</t>
  </si>
  <si>
    <t>Obesity Research</t>
  </si>
  <si>
    <t>SCOPUS_ID:26444508566</t>
  </si>
  <si>
    <t>10.1080/14622200701685039</t>
  </si>
  <si>
    <t>Nicotine&amp;TobaccoResearch2007;9(Suppl4):S523–S536.</t>
  </si>
  <si>
    <t>Smoking to self-medicate attentional and emotional dysfunctions</t>
  </si>
  <si>
    <t>Gehricke J.</t>
  </si>
  <si>
    <t>SCOPUS_ID:37049038218</t>
  </si>
  <si>
    <t>AmericanJournalofEpidemiology2008;168(5):522–31.</t>
  </si>
  <si>
    <t xml:space="preserve">Maternal smoking during pregnancy and children’s cognitive and physical development: a causal risk factor? </t>
  </si>
  <si>
    <t>Gilman SE, Gardener H, Buka SL</t>
  </si>
  <si>
    <t>http://www.nbclosangeles.com/news/local/Anaheim-Hills-Teen-Injured-Exploding-E-Cig-291489711.html</t>
  </si>
  <si>
    <t>Anaheim Hills teen injured by exploding e-cig</t>
  </si>
  <si>
    <t>Goff K, Schwartz G</t>
  </si>
  <si>
    <t>10.1152/japplphysiol.00552.2013</t>
  </si>
  <si>
    <t>JournalofAppliedPhysiology2013;115(4):415–21.</t>
  </si>
  <si>
    <t>Prenatal nicotine exposure enhances the trigeminocardiac reflex via serotonin receptor facilitation in brainstem pathways</t>
  </si>
  <si>
    <t>Gorini C.</t>
  </si>
  <si>
    <t>Journal of Applied Physiology</t>
  </si>
  <si>
    <t>SCOPUS_ID:84882614747</t>
  </si>
  <si>
    <t>10.1523/JNEUROSCI.5502-11.2012</t>
  </si>
  <si>
    <t>JournalofNeuroscience2012;32(31):10484–93.</t>
  </si>
  <si>
    <t>Nicotine exposure during adolescence leads to short- and long-term changes in spike timing-dependent plasticity in rat prefrontal cortex</t>
  </si>
  <si>
    <t>SCOPUS_ID:84864493149</t>
  </si>
  <si>
    <t>DrugSafety1998;18(4):297–308.</t>
  </si>
  <si>
    <t>A metaanalysis to assess the incidence of adverse effects associated with the transdermal nicotine patch.</t>
  </si>
  <si>
    <t>Greenland S, Satterfield MH, Lanes SF</t>
  </si>
  <si>
    <t>10.1207/s15327795jra0802_1</t>
  </si>
  <si>
    <t>JournalofResearchonAdolescence1998;8:159–85.</t>
  </si>
  <si>
    <t>Maternal smoking in pregnancy, child behavior problems, and adolescent smoking</t>
  </si>
  <si>
    <t>Journal of Research on Adolescence</t>
  </si>
  <si>
    <t>SCOPUS_ID:0032396246</t>
  </si>
  <si>
    <t>10.1016/j.neuroscience.2013.05.026</t>
  </si>
  <si>
    <t>Neuroscience2013;249:3–20.</t>
  </si>
  <si>
    <t>The effects of abused drugs on adolescent development of corticolimbic circuitry and behavior</t>
  </si>
  <si>
    <t>Gulley J.</t>
  </si>
  <si>
    <t>SCOPUS_ID:84881546246</t>
  </si>
  <si>
    <t>10.1542/peds.2011-0204</t>
  </si>
  <si>
    <t>Pediatrics2011;128(1):e9–e17</t>
  </si>
  <si>
    <t>The prevalence, severity, and distribution of childhood food allergy in the United States</t>
  </si>
  <si>
    <t>Gupta R.</t>
  </si>
  <si>
    <t>SCOPUS_ID:79959980451</t>
  </si>
  <si>
    <t>ClinicalToxicology2014;52:808–9.</t>
  </si>
  <si>
    <t>E-cigarette exposure: regional poison center exposure trends</t>
  </si>
  <si>
    <t>Guttenburg A, Banerji S, Cozza A, Bikkumalla S, Bronstein AC</t>
  </si>
  <si>
    <t>NationalVitalStatisticsReports2012;61(5):1–18.</t>
  </si>
  <si>
    <t>Births: Preliminary data for 2011</t>
  </si>
  <si>
    <t>Hamilton B.</t>
  </si>
  <si>
    <t>National Vital Statistics Reports</t>
  </si>
  <si>
    <t>SCOPUS_ID:84868225847</t>
  </si>
  <si>
    <t>NationalVitalStatisticsReports2013;62(3):1–20.</t>
  </si>
  <si>
    <t>Births: Preliminary data for 2012</t>
  </si>
  <si>
    <t>SCOPUS_ID:84883763368</t>
  </si>
  <si>
    <t>10.1016/S0899-3289(01)00077-3</t>
  </si>
  <si>
    <t>JournalofSubstanceAbuse2001;13(3):265–82.</t>
  </si>
  <si>
    <t>The relationship of early-onset regular smoking to alcohol use, depression, illicit drug use, and other risky behaviors during early adolescence: Results from the youth supplement to the Third National Health and Nutrition Examination Survey</t>
  </si>
  <si>
    <t>Hanna E.</t>
  </si>
  <si>
    <t>Journal of Substance Abuse</t>
  </si>
  <si>
    <t>SCOPUS_ID:0035226289</t>
  </si>
  <si>
    <t>10.1097/01.fjc.0000205984.13395.9e</t>
  </si>
  <si>
    <t>JournalofCardiovascularPharmacology2006;47(3):348–58.</t>
  </si>
  <si>
    <t>Nicotine effect on cardiovascular system and ion channels</t>
  </si>
  <si>
    <t>Hanna S.</t>
  </si>
  <si>
    <t>Journal of Cardiovascular Pharmacology</t>
  </si>
  <si>
    <t>SCOPUS_ID:33745699569</t>
  </si>
  <si>
    <t>10.1002/oby.20924</t>
  </si>
  <si>
    <t>Obesity2015;23(1):234–41.</t>
  </si>
  <si>
    <t>Exposure to prenatal smoking and early-life body composition: The healthy start study</t>
  </si>
  <si>
    <t>Harrod C.</t>
  </si>
  <si>
    <t>Obesity</t>
  </si>
  <si>
    <t>SCOPUS_ID:84928233518</t>
  </si>
  <si>
    <t>10.1021/tx980005y</t>
  </si>
  <si>
    <t>ChemicalResearchinToxicology1998;11(6):559–603.</t>
  </si>
  <si>
    <t>Biochemistry, biology, and carcinogenicity of tobacco-specific N- nitrosamines</t>
  </si>
  <si>
    <t>SCOPUS_ID:0031831381</t>
  </si>
  <si>
    <t>BrainResearch:DevelopmentalBrainResearch1998;108(1–2):147–60.</t>
  </si>
  <si>
    <t>EmbryoToday:Reviews2016;108(2):181–92.</t>
  </si>
  <si>
    <t>the effects of nicotine on human fetal development. Birth Defects Research. Part C,</t>
  </si>
  <si>
    <t>Holbrook BD</t>
  </si>
  <si>
    <t>10.1007/s00125-005-0022-5</t>
  </si>
  <si>
    <t>Diabetologia2005;48(12):2661–6.</t>
  </si>
  <si>
    <t>Fetal and neonatal exposure to nicotine in Wistar rats results in increased beta cell apoptosis at birth and postnatal endocrine and metabolic changes associated with type 2 diabetes</t>
  </si>
  <si>
    <t>Holloway A.</t>
  </si>
  <si>
    <t>Diabetologia</t>
  </si>
  <si>
    <t>SCOPUS_ID:28444469821</t>
  </si>
  <si>
    <t>10.1016/j.bbr.2012.03.002</t>
  </si>
  <si>
    <t>BehaviouralBrainResearch2012;231(1):170–80.</t>
  </si>
  <si>
    <t>Impaired auditory discrimination learning following perinatal nicotine exposure or β2 nicotinic acetylcholine receptor subunit deletion</t>
  </si>
  <si>
    <t>Horst N.</t>
  </si>
  <si>
    <t>Behavioural Brain Research</t>
  </si>
  <si>
    <t>SCOPUS_ID:84859369173</t>
  </si>
  <si>
    <t>10.1136/tobaccocontrol-2011-050226</t>
  </si>
  <si>
    <t>TobaccoControl2013;22(2):103–6.</t>
  </si>
  <si>
    <t>Mining data on usage of electronic nicotine delivery systems (ENDS) from YouTube videos</t>
  </si>
  <si>
    <t>SCOPUS_ID:84874201319</t>
  </si>
  <si>
    <t>10.1093/ntr/ntu338</t>
  </si>
  <si>
    <t>Nicotine&amp;TobaccoResearch2015;17(10):1288–9.</t>
  </si>
  <si>
    <t>Comment on farsalinos et al., "Evaluation of electronic cigarette liquids and aerosol for the presence of selected inhalation toxins"</t>
  </si>
  <si>
    <t>Hubbs A.</t>
  </si>
  <si>
    <t>SCOPUS_ID:84943756557</t>
  </si>
  <si>
    <t>10.1016/j.ajpath.2012.05.021</t>
  </si>
  <si>
    <t>AmericanJournalofPathology2012;181(3):829–44.</t>
  </si>
  <si>
    <t>Respiratory and olfactory cytotoxicity of inhaled 2,3-pentanedione in sprague-dawley rats</t>
  </si>
  <si>
    <t>American Journal of Pathology</t>
  </si>
  <si>
    <t>SCOPUS_ID:84865233293</t>
  </si>
  <si>
    <t>Neuropsychopharmacology2009;34(6):1609–24.</t>
  </si>
  <si>
    <t>Nicotine exposure during adolescence induces a depression like state in adulthood.</t>
  </si>
  <si>
    <t xml:space="preserve">Iniguez SD, Warren BL, Parise EM, Alcantara LF, Schuh B, Maffeo ML, Manojlovic Z, Bolanos-Guzman CA. </t>
  </si>
  <si>
    <t>PediatricsInternational2010;52(1):94–9.</t>
  </si>
  <si>
    <t xml:space="preserve"> Maternal smoking during pregnancy and off spring obesity: meta analysis.</t>
  </si>
  <si>
    <t>Ino T</t>
  </si>
  <si>
    <t>1995;63:337–72.</t>
  </si>
  <si>
    <t>IARC Monographs on the Evaluation of Carcinogenic Risks to Humans</t>
  </si>
  <si>
    <t>International Agency for Research on Cancer. Acrolein</t>
  </si>
  <si>
    <t>Lyon(France):WorldHealthOrganizationandInternationalAgencyforResearchonCancer,2000.</t>
  </si>
  <si>
    <t>Vol.100F.Lyon(France):InternationalAgencyforResearchonCancer,2009.</t>
  </si>
  <si>
    <t>IARC Monographs on the Evaluation of Carcinogenic Risks to Humans: A Review of Human Carcinogens. Part F: Chemical agents and related occupations.</t>
  </si>
  <si>
    <t>Lyon(France):InternationalAgencyforResearchonCancer,2004.</t>
  </si>
  <si>
    <t>IARC Monographs on the Evaluation of Carcinogenic Risks to Humans: Tobacco Smoke and Involuntary Smoking. Vol. 83</t>
  </si>
  <si>
    <t>International Agency for Research on Cancer.</t>
  </si>
  <si>
    <t>10.2105/AJPH.89.5.731</t>
  </si>
  <si>
    <t>AmericanJournalofPublicHealth1999;89(5):731–6.</t>
  </si>
  <si>
    <t>Minor tobacco alkaloids as biomarkers for tobacco use: Comparison of users of cigarettes, smokeless tobacco, cigars, and pipes</t>
  </si>
  <si>
    <t>Jacob P.</t>
  </si>
  <si>
    <t>SCOPUS_ID:0033053354</t>
  </si>
  <si>
    <t>10.1016/j.biopsych.2004.10.022</t>
  </si>
  <si>
    <t>BiologicalPsychiatry2005;57(1):56–66.</t>
  </si>
  <si>
    <t>Effects of smoking and smoking abstinence on cognition in adolescent tobacco smokers</t>
  </si>
  <si>
    <t>SCOPUS_ID:10644244538</t>
  </si>
  <si>
    <t>10.1038/sj.npp.1301398</t>
  </si>
  <si>
    <t>Neuropsychopharmacology2007b;32(12):2453–64.</t>
  </si>
  <si>
    <t>Gender-specific effects of prenatal and adolescent exposure to tobacco smoke on auditory and visual attention</t>
  </si>
  <si>
    <t>SCOPUS_ID:36249013220</t>
  </si>
  <si>
    <t>10.1038/sj.npp.1300981</t>
  </si>
  <si>
    <t>Neuropsychopharmacology2006;31(7):1550–61.</t>
  </si>
  <si>
    <t>Visuospatial memory deficits emerging during nicotine withdrawal in adolescents with prenatal exposure to active maternal smoking</t>
  </si>
  <si>
    <t>SCOPUS_ID:33745221402</t>
  </si>
  <si>
    <t>10.1016/j.neuropharm.2013.02.015</t>
  </si>
  <si>
    <t>Neuropharmacology2014;84:111–22.</t>
  </si>
  <si>
    <t>Dual role of nicotine in addiction and cognition: A review of neuroimaging studies in humans</t>
  </si>
  <si>
    <t>Jasinska A.</t>
  </si>
  <si>
    <t>SCOPUS_ID:84902479172</t>
  </si>
  <si>
    <t>10.1080/10408391003699550</t>
  </si>
  <si>
    <t>CriticalReviewsinFoodScienceandNutrition2011;51(6):547–62.</t>
  </si>
  <si>
    <t>Chemistry, biogenesis, and biological activities of cinnamomum zeylanicum</t>
  </si>
  <si>
    <t>Jayaprakasha G.</t>
  </si>
  <si>
    <t>Critical Reviews in Food Science and Nutrition</t>
  </si>
  <si>
    <t>SCOPUS_ID:79959308704</t>
  </si>
  <si>
    <t>10.1016/j.addbeh.2004.02.053</t>
  </si>
  <si>
    <t>AddictiveBehaviors2004;29(5):857–66.</t>
  </si>
  <si>
    <t>Self-efficacy to refrain from smoking predicted by major depression and nicotine dependence</t>
  </si>
  <si>
    <t>John U.</t>
  </si>
  <si>
    <t>SCOPUS_ID:3042553909</t>
  </si>
  <si>
    <t>10.1016/j.ntt.2009.02.002</t>
  </si>
  <si>
    <t>NeurotoxicologyandTeratology2009;31(4):216–24.</t>
  </si>
  <si>
    <t>The impact of maternal smoking on fast auditory brainstem responses</t>
  </si>
  <si>
    <t>Kable J.</t>
  </si>
  <si>
    <t>SCOPUS_ID:67349156679</t>
  </si>
  <si>
    <t>ActaPaediatrica2015;104(2):130–7.</t>
  </si>
  <si>
    <t>10.1016/j.drugalcdep.2007.04.011</t>
  </si>
  <si>
    <t>DrugandAlcoholDependence2007;91(1):26–39.</t>
  </si>
  <si>
    <t>On the development of nicotine dependence in adolescence</t>
  </si>
  <si>
    <t>SCOPUS_ID:34548526652</t>
  </si>
  <si>
    <t>10.2105/AJPH.89.9.1377</t>
  </si>
  <si>
    <t>AmericanJournalofPublicHealth1999;89(9):1377–83.</t>
  </si>
  <si>
    <t>Prenatal effects of maternal smoking on daughters' smoking: Nicotine or testosterone exposure?</t>
  </si>
  <si>
    <t>SCOPUS_ID:0032802358</t>
  </si>
  <si>
    <t>10.2105/AJPH.84.9.1407</t>
  </si>
  <si>
    <t>AmericanJournalofPublicHealth1994;84(9):1407–13.</t>
  </si>
  <si>
    <t>Maternal smoking during pregnancy and smoking by adolescent daughters</t>
  </si>
  <si>
    <t>SCOPUS_ID:0028148173</t>
  </si>
  <si>
    <t>10.1016/j.jadohealth.2013.07.033</t>
  </si>
  <si>
    <t>JournalofAdolescentHealth2014;54(1):40–6.</t>
  </si>
  <si>
    <t>Flavored-little-cigar and flavored-cigarette use among U.S. middle and high school students</t>
  </si>
  <si>
    <t>SCOPUS_ID:84890807680</t>
  </si>
  <si>
    <t>10.1177/2167702613509371</t>
  </si>
  <si>
    <t>ClinicalPsychologicalScience2014;2(4):495–513.</t>
  </si>
  <si>
    <t>Auditory processing in growth-restricted fetuses and newborns and later language development</t>
  </si>
  <si>
    <t>Kisilevsky B.</t>
  </si>
  <si>
    <t>Clinical Psychological Science</t>
  </si>
  <si>
    <t>SCOPUS_ID:84927621549</t>
  </si>
  <si>
    <t>10.1016/j.mehy.2006.08.004</t>
  </si>
  <si>
    <t>MedicalHypotheses2007;68(3):620–8.</t>
  </si>
  <si>
    <t>Auditory processing deficits in growth restricted fetuses affect later language development</t>
  </si>
  <si>
    <t>SCOPUS_ID:33845921249</t>
  </si>
  <si>
    <t>10.1037/1064-1297.16.2.99</t>
  </si>
  <si>
    <t>ExperimentalandClinicalPsychopharmacology2008;16(2):99–112.</t>
  </si>
  <si>
    <t>The Influence of Transdermal Nicotine on Tobacco/Nicotine Abstinence and the Effects of a Concurrently Administered Cigarette in Women and Men</t>
  </si>
  <si>
    <t>Kleykamp B.</t>
  </si>
  <si>
    <t>SCOPUS_ID:43549121047</t>
  </si>
  <si>
    <t>DrugandAlcoholDependence1989;24(1):11–9.</t>
  </si>
  <si>
    <t>Maternal smoking during pregnancy affects children’s vigilance performance.</t>
  </si>
  <si>
    <t>Kristjansson EA, Fried PA, Watkinson B.</t>
  </si>
  <si>
    <t>ForensicPathologyofInfancyandChildhood.1sted.NewYork:Springer-Verlag,2014:193–206.</t>
  </si>
  <si>
    <t>Sudden Infant Death Syndrome (SIDS), Sudden UnexpectedDeathinInfancy(SUDI),andSuddenUnexplained Death in Childhood (SUDC).</t>
  </si>
  <si>
    <t>Krous H.</t>
  </si>
  <si>
    <t>10.1007/s10519-014-9668-4</t>
  </si>
  <si>
    <t>BehaviorGenetics2014;44(5):456–67.</t>
  </si>
  <si>
    <t>Maternal smoking during pregnancy and adverse outcomes in offspring: Genetic and environmental sources of covariance</t>
  </si>
  <si>
    <t>Kuja-Halkola R.</t>
  </si>
  <si>
    <t>SCOPUS_ID:84906809861</t>
  </si>
  <si>
    <t>10.1017/S2040174415000045</t>
  </si>
  <si>
    <t>JournalofDevelopmentalOriginsofHealthandDisease2015;6(3):242–9.</t>
  </si>
  <si>
    <t>The impact of prenatal parental tobacco smoking on risk of diabetes mellitus in middle-aged women</t>
  </si>
  <si>
    <t>La Merrill M.</t>
  </si>
  <si>
    <t>SCOPUS_ID:84929670609</t>
  </si>
  <si>
    <t>10.1016/j.drugalcdep.2012.01.025</t>
  </si>
  <si>
    <t>DrugandAlcoholDependence2012;124(3):299–306.</t>
  </si>
  <si>
    <t>Intravenous gestational nicotine exposure results in increased motivation for sucrose reward in adult rat offspring</t>
  </si>
  <si>
    <t>Lacy R.</t>
  </si>
  <si>
    <t>SCOPUS_ID:84863999778</t>
  </si>
  <si>
    <t>10.1016/j.drugalcdep.2014.05.010</t>
  </si>
  <si>
    <t>DrugandAlcoholDependence2014;141:92–8.</t>
  </si>
  <si>
    <t>IV prenatal nicotine exposure increases the reinforcing efficacy of methamphetamine in adult rat offspring</t>
  </si>
  <si>
    <t>SCOPUS_ID:84903187683</t>
  </si>
  <si>
    <t>10.1300/J069v19n04_02</t>
  </si>
  <si>
    <t>JournalofAddictiveDiseases2000;19(4):11–24.</t>
  </si>
  <si>
    <t>The association between cigarette smoking and drug abuse in the united states</t>
  </si>
  <si>
    <t>Lai S.</t>
  </si>
  <si>
    <t>Journal of Addictive Diseases</t>
  </si>
  <si>
    <t>SCOPUS_ID:0033659374</t>
  </si>
  <si>
    <t>10.1111/j.1365-2214.2012.01366.x</t>
  </si>
  <si>
    <t>Child:Care,HealthandDevelopment2012;38(5):611–28.</t>
  </si>
  <si>
    <t>Disruptive behaviour disorders: A systematic review of environmental antenatal and early years risk factors</t>
  </si>
  <si>
    <t>Latimer K.</t>
  </si>
  <si>
    <t>Child: Care, Health and Development</t>
  </si>
  <si>
    <t>SCOPUS_ID:84864774777</t>
  </si>
  <si>
    <t>JournalofPreventiveMedicineandPublicHealth2011;44(6):235–41.</t>
  </si>
  <si>
    <t>Public health challenges of electronic cigarettes in South Korea</t>
  </si>
  <si>
    <t>Lee S, Kimm H, Yun JE, Jee SH.</t>
  </si>
  <si>
    <t>ClinicalToxicology2014;52:777.</t>
  </si>
  <si>
    <t xml:space="preserve">Electronic cigarettes: A safe way to light up? </t>
  </si>
  <si>
    <t>Lee SC, Stokkeland KL, Cole JB, Bangh SA</t>
  </si>
  <si>
    <t>10.1016/S0892-0362(98)00042-7</t>
  </si>
  <si>
    <t>NeurotoxicologyandTeratology1999;21(2):109–18.</t>
  </si>
  <si>
    <t>Prenatal substance exposure: Effects on attention and impulsivity of 6-year-olds</t>
  </si>
  <si>
    <t>Leech S.</t>
  </si>
  <si>
    <t>SCOPUS_ID:0033056993</t>
  </si>
  <si>
    <t>10.1080/14622200412331328484</t>
  </si>
  <si>
    <t>Nicotine&amp;TobaccoResearch2005;7(1):71–9.</t>
  </si>
  <si>
    <t>Differences in risk-taking propensity across inner-city adolescent ever- and never-smokers</t>
  </si>
  <si>
    <t>Lejuez C.</t>
  </si>
  <si>
    <t>SCOPUS_ID:18144365092</t>
  </si>
  <si>
    <t>10.1016/j.neubiorev.2006.06.001</t>
  </si>
  <si>
    <t>NeuroscienceandBiobehavioralReviews2006;30(6):718–29.</t>
  </si>
  <si>
    <t>Brain development in children and adolescents: Insights from anatomical magnetic resonance imaging</t>
  </si>
  <si>
    <t>Lenroot R.</t>
  </si>
  <si>
    <t>SCOPUS_ID:33747885370</t>
  </si>
  <si>
    <t>10.1186/1741-7015-11-27</t>
  </si>
  <si>
    <t>BMCMedicine2013;11:27.</t>
  </si>
  <si>
    <t>Multigenerational epigenetic effects of nicotine on lung function</t>
  </si>
  <si>
    <t>Leslie F.</t>
  </si>
  <si>
    <t>SCOPUS_ID:84873185970</t>
  </si>
  <si>
    <t>10.1037/bul0000003</t>
  </si>
  <si>
    <t>PsychologicalBulletin2015;141(1):176–212.</t>
  </si>
  <si>
    <t>Anxiety, depression, and cigarette smoking: A transdiagnostic vulnerability framework to understanding emotion-smoking comorbidity</t>
  </si>
  <si>
    <t>Psychological Bulletin</t>
  </si>
  <si>
    <t>SCOPUS_ID:84925603658</t>
  </si>
  <si>
    <t>10.1016/j.pbb.2006.11.006</t>
  </si>
  <si>
    <t>Pharmacology,BiochemistryandBehavior2006;85(3):669–74.</t>
  </si>
  <si>
    <t>Increased nicotine self-administration following prenatal exposure in female rats</t>
  </si>
  <si>
    <t>Levin E.</t>
  </si>
  <si>
    <t>SCOPUS_ID:33846246034</t>
  </si>
  <si>
    <t>10.1007/s00213-003-1486-y</t>
  </si>
  <si>
    <t>Psychopharmacology2003;169(2):141–9.</t>
  </si>
  <si>
    <t>Adolescent-onset nicotine self-administration modeled in female rats</t>
  </si>
  <si>
    <t>SCOPUS_ID:0141854176</t>
  </si>
  <si>
    <t>HandbookofDevelopmentalNeurotoxicity.NewYork:AcademicPress,1998:587–616.</t>
  </si>
  <si>
    <t>Developmental neurotoxicity of nicotine</t>
  </si>
  <si>
    <t>Levin ED, Slotkin TA</t>
  </si>
  <si>
    <t>10.1111/j.1460-9568.2006.04945.x</t>
  </si>
  <si>
    <t>EuropeanJournalofNeuroscience2006;24(3):857–66.</t>
  </si>
  <si>
    <t>Neonatal nicotine exposure impairs nicotinic enhancement of central auditory processing and auditory learning in adult rats</t>
  </si>
  <si>
    <t>Liang K.</t>
  </si>
  <si>
    <t>SCOPUS_ID:33747170831</t>
  </si>
  <si>
    <t>10.5012/bkcs.2013.34.9.2691</t>
  </si>
  <si>
    <t>BulletinoftheKoreanChemicalSociety2013;34(9):2691–6.</t>
  </si>
  <si>
    <t>Measurement of aldehydes in replacement liquids of electronic cigarettes by headspace gas chromatography-mass spectrometry</t>
  </si>
  <si>
    <t>Lim H.</t>
  </si>
  <si>
    <t>Bulletin of the Korean Chemical Society</t>
  </si>
  <si>
    <t>SCOPUS_ID:84885408615</t>
  </si>
  <si>
    <t>JournalofSchoolHealth1997;67(4):123–6.</t>
  </si>
  <si>
    <t xml:space="preserve">Psychosocial and pharmacologic explanations of nicotine’s “gateway drug” function. </t>
  </si>
  <si>
    <t>Lindsay GB, Rainey J.</t>
  </si>
  <si>
    <t>10.1001/archgenpsychiatry.2009.124</t>
  </si>
  <si>
    <t>ArchivesofGeneralPsychiatry2009;66(11):1244–52.</t>
  </si>
  <si>
    <t>Orbitofrontal cortex and drug use during adolescence: Role of prenatal exposure to maternal smoking and BDNF genotype</t>
  </si>
  <si>
    <t>SCOPUS_ID:70350633509</t>
  </si>
  <si>
    <t>10.1159/000457063</t>
  </si>
  <si>
    <t>DevelopmentalPharmacologyandTherapeutics1985;8(6):384–95.</t>
  </si>
  <si>
    <t>Extent of nicotine and cotinine transfer to the human fetus, placenta and amniotic fluid of smoking mothers</t>
  </si>
  <si>
    <t>Luck W.</t>
  </si>
  <si>
    <t>Developmental Pharmacology and Therapeutics</t>
  </si>
  <si>
    <t>SCOPUS_ID:0022394171</t>
  </si>
  <si>
    <t>MoleculesandCells2012;34(5):457–61.</t>
  </si>
  <si>
    <t xml:space="preserve">Nicotine induces the expression of Creactive protein via MAPK dependent signal pathway in U937 macro- phages. </t>
  </si>
  <si>
    <t>Mao J, Liu J, Pang X, Li M, Song J, Han C, Wu D, Wang S.</t>
  </si>
  <si>
    <t>10.1016/j.ntt.2015.11.010</t>
  </si>
  <si>
    <t>NeurotoxicologyandTeratology2016;53:48–54.</t>
  </si>
  <si>
    <t>Maternal personality traits associated with patterns of prenatal smoking and exposure: Implications for etiologic and prevention research</t>
  </si>
  <si>
    <t>Massey S.</t>
  </si>
  <si>
    <t>SCOPUS_ID:84949256397</t>
  </si>
  <si>
    <t>10.1016/0892-0362(94)90048-5</t>
  </si>
  <si>
    <t>NeurotoxicologyandTeratology1994;16(3):269–76.</t>
  </si>
  <si>
    <t>Central auditory processing in school-age children prenatally exposed to cigarette smoke</t>
  </si>
  <si>
    <t>Mccartney J.</t>
  </si>
  <si>
    <t>SCOPUS_ID:0028276886</t>
  </si>
  <si>
    <t>10.1007/s10802-012-9640-9</t>
  </si>
  <si>
    <t>JournalofAbnormalChildPsychology2012;40(8):1277–88.</t>
  </si>
  <si>
    <t>Prenatal exposure to maternal smoking and childhood behavioural problems: A quasi-experimental approach</t>
  </si>
  <si>
    <t>McCrory C.</t>
  </si>
  <si>
    <t>Journal of Abnormal Child Psychology</t>
  </si>
  <si>
    <t>SCOPUS_ID:84867861740</t>
  </si>
  <si>
    <t>10.1017/S2040174414000439</t>
  </si>
  <si>
    <t>JournalofDevelopmentalOriginsofHealthandDisease2015;6(3):225–41.</t>
  </si>
  <si>
    <t>Prenatal nicotine is associated with reduced AMPA and NMDA receptor-mediated rises in calcium within the laterodorsal tegmentum: A pontine nucleus involved in addiction processes</t>
  </si>
  <si>
    <t>McNair L.</t>
  </si>
  <si>
    <t>SCOPUS_ID:84929662574</t>
  </si>
  <si>
    <t>10.1016/j.ntt.2006.10.012</t>
  </si>
  <si>
    <t>NeurotoxicologyandTeratology2007;29(1):66–73.</t>
  </si>
  <si>
    <t>Low dose nicotine treatment during early adolescence increases subsequent cocaine reward</t>
  </si>
  <si>
    <t>McQuown S.</t>
  </si>
  <si>
    <t>SCOPUS_ID:33846808953</t>
  </si>
  <si>
    <t>10.1016/j.dcn.2014.04.004</t>
  </si>
  <si>
    <t>DevelopmentalCognitiveNeuroscience2014;9:172–90.</t>
  </si>
  <si>
    <t>Methods and considerations for longitudinal structural brain imaging analysis across development</t>
  </si>
  <si>
    <t>Mills K.</t>
  </si>
  <si>
    <t>SCOPUS_ID:84901647126</t>
  </si>
  <si>
    <t>10.1016/j.drugalcdep.2013.04.003</t>
  </si>
  <si>
    <t>DrugandAlcoholDependence2013;132(3):562–70.</t>
  </si>
  <si>
    <t>Intravenous prenatal nicotine exposure increases orexin expression in the lateral hypothalamus and orexin innervation of the ventral tegmental area in adult male rats</t>
  </si>
  <si>
    <t>Morgan A.</t>
  </si>
  <si>
    <t>SCOPUS_ID:84883557859</t>
  </si>
  <si>
    <t>10.1186/1741-7015-10-123</t>
  </si>
  <si>
    <t>BMCMedicine2012;10:123.</t>
  </si>
  <si>
    <t>Cigarette smoking, nicotine dependence and anxiety disorders: A systematic review of population-based, epidemiological studies</t>
  </si>
  <si>
    <t>SCOPUS_ID:84867585928</t>
  </si>
  <si>
    <t>10.1001/jamapsychiatry.2013.44</t>
  </si>
  <si>
    <t>JAMAPsychiatry2013;70(8):847–56.</t>
  </si>
  <si>
    <t>Altered reward processing in adolescents with prenatal exposure to maternal cigarette smoking</t>
  </si>
  <si>
    <t>Muller K.</t>
  </si>
  <si>
    <t>SCOPUS_ID:84882402998</t>
  </si>
  <si>
    <t>10.1192/bjp.bp.109.074880</t>
  </si>
  <si>
    <t>BritishJournalofPsychiatry2010;196(6):425–6.</t>
  </si>
  <si>
    <t>Cigarette smoking and depression: A question of causation</t>
  </si>
  <si>
    <t>Munafò M.</t>
  </si>
  <si>
    <t>SCOPUS_ID:77952999819</t>
  </si>
  <si>
    <t>10.1016/j.addbeh.2005.12.010</t>
  </si>
  <si>
    <t>AddictiveBehaviors2006;31(9):1670–82.</t>
  </si>
  <si>
    <t>Maternal smoking during late pregnancy and offspring smoking behaviour</t>
  </si>
  <si>
    <t>SCOPUS_ID:33746520081</t>
  </si>
  <si>
    <t>10.2332/allergolint.12-RAI-0461</t>
  </si>
  <si>
    <t>AllergologyInternational2012;61(3):365–72</t>
  </si>
  <si>
    <t>Exhaled Nitric Oxide (FeNO) as a non-invasive marker of airway inflammation</t>
  </si>
  <si>
    <t>Munakata M.</t>
  </si>
  <si>
    <t>Allergology International</t>
  </si>
  <si>
    <t>SCOPUS_ID:84867772454</t>
  </si>
  <si>
    <t>10.1016/S0892-0362(99)00028-8</t>
  </si>
  <si>
    <t>NeurotoxicologyandTeratology1999;21(5):603–9.</t>
  </si>
  <si>
    <t>Prenatal administration of nicotine results in dopaminergic alterations in the neocortex</t>
  </si>
  <si>
    <t>Muneoka K.</t>
  </si>
  <si>
    <t>SCOPUS_ID:0033200231</t>
  </si>
  <si>
    <t>10.1007/s00213-006-0499-8</t>
  </si>
  <si>
    <t>Psychopharmacology2007;191(1):159–69.</t>
  </si>
  <si>
    <t>Smoking impacts on prefrontal attentional network function in young adult brains</t>
  </si>
  <si>
    <t>Musso F.</t>
  </si>
  <si>
    <t>SCOPUS_ID:33847225213</t>
  </si>
  <si>
    <t>10.4137/JEN.S11381</t>
  </si>
  <si>
    <t>Pharmacology,BiochemistryandBehavior2011;99(3):519–23.</t>
  </si>
  <si>
    <t>A role for matrix metalloproteinases in nicotine-induced conditioned place preference and relapse in adolescent female rats</t>
  </si>
  <si>
    <t>Natarajan R.</t>
  </si>
  <si>
    <t>Journal of Experimental Neuroscience</t>
  </si>
  <si>
    <t>SCOPUS_ID:84879141758</t>
  </si>
  <si>
    <t>10.1016/j.bbr.2013.10.003</t>
  </si>
  <si>
    <t>BehaviouralBrainResearch2013;257:275–85.</t>
  </si>
  <si>
    <t>Adolescence is a period of development characterized by short- and long-term vulnerability to the rewarding effects of nicotine and reduced sensitivity to the anorectic effects of this drug</t>
  </si>
  <si>
    <t>Natividad L.</t>
  </si>
  <si>
    <t>SCOPUS_ID:84886625076</t>
  </si>
  <si>
    <t>PsychologicalMedicine2005;35(2):163–74.</t>
  </si>
  <si>
    <t>The social reorientation of adolescence: a neuroscience perspective on the process and its relation to psychopathology.</t>
  </si>
  <si>
    <t>Nelson EE, Leibenluft E, McClure EB, Pine DS.</t>
  </si>
  <si>
    <t>10.1097/00008877-199911000-00017</t>
  </si>
  <si>
    <t>BehaviouralPharmacology1999;10(6–7):699–706.</t>
  </si>
  <si>
    <t>Locomotor behavioral effects of prenatal and postnatal nicotine exposure in rat offspring</t>
  </si>
  <si>
    <t>Newman M.</t>
  </si>
  <si>
    <t>Behavioural Pharmacology</t>
  </si>
  <si>
    <t>SCOPUS_ID:0033397684</t>
  </si>
  <si>
    <t>JournalofStudiesonAlcoholandDrugs2011;72(2):199–209.</t>
  </si>
  <si>
    <t>Maternal smoking during pregnancy and risk of alcohol use disorders among adult offspring</t>
  </si>
  <si>
    <t>Nomura Y, Gilman SE, Buka SL.</t>
  </si>
  <si>
    <t>10.1007/s00253-012-4091-3</t>
  </si>
  <si>
    <t>AppliedMicrobiologyandBiotechnology2012;96(4):1029–38.</t>
  </si>
  <si>
    <t>Study on carvacrol and cinnamaldehyde polymeric films: Mechanical properties, release kinetics and antibacterial and antibiofilm activities</t>
  </si>
  <si>
    <t>Nostro A.</t>
  </si>
  <si>
    <t>Applied Microbiology and Biotechnology</t>
  </si>
  <si>
    <t>SCOPUS_ID:84871013330</t>
  </si>
  <si>
    <t>10.1016/S0749-3797(03)00198-3</t>
  </si>
  <si>
    <t>AmericanJournalofPreventiveMedicine2003;25(3):219–25.</t>
  </si>
  <si>
    <t>Nicotine-dependence symptoms are associated with smoking frequency in adolescents</t>
  </si>
  <si>
    <t>O'Loughlin J.</t>
  </si>
  <si>
    <t>SCOPUS_ID:1242280166</t>
  </si>
  <si>
    <t>10.1093/ije/dyu135</t>
  </si>
  <si>
    <t>InternationalJournalofEpidemiology2015;44(5):1537–46.</t>
  </si>
  <si>
    <t>Cohort Profile: The Nicotine Dependence in Teens (NDIT) Study</t>
  </si>
  <si>
    <t>SCOPUS_ID:84952932829</t>
  </si>
  <si>
    <t>10.1093/chromsci/bmu146</t>
  </si>
  <si>
    <t>JournalofChromatographicScience2015;53(6):841–8.</t>
  </si>
  <si>
    <t>Identification and Quantification of Several Contaminated Compounds in Replacement Liquids of Electronic Cigarettes by Gas Chromatography-Mass Spectrometry</t>
  </si>
  <si>
    <t>Oh J.</t>
  </si>
  <si>
    <t>Journal of Chromatographic Science</t>
  </si>
  <si>
    <t>SCOPUS_ID:84938896118</t>
  </si>
  <si>
    <t>10.1038/sj.ijo.0803760</t>
  </si>
  <si>
    <t>InternationalJournalofObesity2008;32(2):201–10.</t>
  </si>
  <si>
    <t>Maternal smoking during pregnancy and child overweight: Systematic review and meta-analysis</t>
  </si>
  <si>
    <t>Oken E.</t>
  </si>
  <si>
    <t>International Journal of Obesity</t>
  </si>
  <si>
    <t>SCOPUS_ID:39449121417</t>
  </si>
  <si>
    <t>FrontiersinNutrition2016;3:11.</t>
  </si>
  <si>
    <t>Consumption of substances of abuse during pregnancy increases consumption in offspring: possible underlying mechanisms.</t>
  </si>
  <si>
    <t>Poon K, Leibowitz SF.</t>
  </si>
  <si>
    <t>10.1016/j.ntt.2004.12.003</t>
  </si>
  <si>
    <t>NeurotoxicologyandTeratology2005;27(2):267–77.</t>
  </si>
  <si>
    <t>Effects of prenatal cigarette and marijuana exposure on drug use among offspring</t>
  </si>
  <si>
    <t>Porath A.</t>
  </si>
  <si>
    <t>SCOPUS_ID:14144256568</t>
  </si>
  <si>
    <t>JournalofthePeripheralNervousSystem2002;7(1):82–3.</t>
  </si>
  <si>
    <t xml:space="preserve">Expanding the nosology of hypermelinating neuropathies: description of two new entities. </t>
  </si>
  <si>
    <t>Quaranta L, Sabatelli M, Madia F, Lippi G, Conte A, Gazzetta F, Tonali P.</t>
  </si>
  <si>
    <t>10.1016/0091-3057(94)90018-3</t>
  </si>
  <si>
    <t>Pharmacology,BiochemistryandBehavior1994;47(2):331–7.</t>
  </si>
  <si>
    <t>Hyperactivity in the offspring of nicotine-treated rats: Role of the mesolimbic and nigrostriatal dopaminergic pathways</t>
  </si>
  <si>
    <t>Pharmacology, Biochemistry and Behavior</t>
  </si>
  <si>
    <t>SCOPUS_ID:0028123748</t>
  </si>
  <si>
    <t>3rded.Hoboken(NJ):Wiley,2015.</t>
  </si>
  <si>
    <t>Principles of Toxicology: Environmental and Industrial Applications.</t>
  </si>
  <si>
    <t xml:space="preserve">Roberts SM, James RC, Williams PL, </t>
  </si>
  <si>
    <t>10.1016/j.drugalcdep.2010.02.006</t>
  </si>
  <si>
    <t>DrugandAlcoholDependence2010;106(2-3):126–32.</t>
  </si>
  <si>
    <t>An item response theory analysis of nicotine dependence symptoms in recent onset adolescent smokers</t>
  </si>
  <si>
    <t>SCOPUS_ID:77953698413</t>
  </si>
  <si>
    <t>10.1016/j.jadohealth.2010.09.016</t>
  </si>
  <si>
    <t>JournalofAdolescentHealth2011;48(1):7–12.</t>
  </si>
  <si>
    <t>Smoking-related cue-induced brain activation in adolescent light smokers</t>
  </si>
  <si>
    <t>Rubinstein M.</t>
  </si>
  <si>
    <t>SCOPUS_ID:78650711112</t>
  </si>
  <si>
    <t>10.1192/bjp.bp.111.100123</t>
  </si>
  <si>
    <t>BritishJournalofPsychiatry2012;200(3):202–9.</t>
  </si>
  <si>
    <t>Prenatal exposure to tobacco and future nicotine dependence: Population-based cohort study</t>
  </si>
  <si>
    <t>Rydell M.</t>
  </si>
  <si>
    <t>SCOPUS_ID:84857777086</t>
  </si>
  <si>
    <t>10.1007/s10654-014-9912-5</t>
  </si>
  <si>
    <t>EuropeanJournalofEpidemiology2014;29(7):499–506</t>
  </si>
  <si>
    <t>In-utero exposure to maternal smoking is not linked to tobacco use in adulthood after controlling for genetic and family influences: A Swedish sibling study</t>
  </si>
  <si>
    <t>SCOPUS_ID:84904437169</t>
  </si>
  <si>
    <t>Nicotine&amp;TobaccoResearch2016;18(5):647–53.</t>
  </si>
  <si>
    <t xml:space="preserve">Vaping as a catalyst for smoking? An initial model on the initiation of electronic cigarette use and the transition to tobacco smoking among adolescents. </t>
  </si>
  <si>
    <t>Schneider S, Diehl K.</t>
  </si>
  <si>
    <t>10.1016/j.neuroscience.2005.05.057</t>
  </si>
  <si>
    <t>Neuroscience2005;135(1):285–97.</t>
  </si>
  <si>
    <t>Differential expression of arc mRNA and other plasticity-related genes induced by nicotine in adolescent rat forebrain</t>
  </si>
  <si>
    <t>Schochet T.</t>
  </si>
  <si>
    <t>SCOPUS_ID:24044475284</t>
  </si>
  <si>
    <t>TobaccoControl2016;25(e1):e3–e5.</t>
  </si>
  <si>
    <t>10.1002/mnfr.201100217</t>
  </si>
  <si>
    <t>MolecularNutrition&amp;FoodResearch2011;55(9):1320–31.</t>
  </si>
  <si>
    <t>Acrolein-mediated injury in nervous system trauma and diseases</t>
  </si>
  <si>
    <t>Shi R.</t>
  </si>
  <si>
    <t>SCOPUS_ID:80052542264</t>
  </si>
  <si>
    <t>10.1093/ntr/ntu175</t>
  </si>
  <si>
    <t>Nicotine&amp;TobaccoResearch2015;17(2):158–62.</t>
  </si>
  <si>
    <t>Electronic cigarette effectiveness and abuse liability: Predicting and regulating nicotine flux</t>
  </si>
  <si>
    <t>Shihadeh A.</t>
  </si>
  <si>
    <t>SCOPUS_ID:84922436123</t>
  </si>
  <si>
    <t>10.1158/1055-9965.EPI-11-0586</t>
  </si>
  <si>
    <t>CancerEpidemiology,BiomarkersandPrevention2011;20(11):2457–60.</t>
  </si>
  <si>
    <t>Significance of smoking machine toxicant yields to blood-level exposure in water pipe tobacco smokers</t>
  </si>
  <si>
    <t>SCOPUS_ID:81155123713</t>
  </si>
  <si>
    <t>10.1016/j.neulet.2007.03.034</t>
  </si>
  <si>
    <t>NeuroscienceLetters2007;418(3):286–91.</t>
  </si>
  <si>
    <t>Acute nicotine enhances c-fos mRNA expression differentially in reward-related substrates of adolescent and adult rat brain</t>
  </si>
  <si>
    <t>Neuroscience Letters</t>
  </si>
  <si>
    <t>SCOPUS_ID:34247638909</t>
  </si>
  <si>
    <t>10.1021/es011058w</t>
  </si>
  <si>
    <t>EnvironmentalScience&amp;Technology2002;36(5):846–53.</t>
  </si>
  <si>
    <t>Gas-phase organics in environmental tobacco smoke. 1. Effects of smoking rate, ventilation, and furnishing level on emission factors</t>
  </si>
  <si>
    <t>Singer B.</t>
  </si>
  <si>
    <t>SCOPUS_ID:0036497154</t>
  </si>
  <si>
    <t>10.1016/j.atmosenv.2003.07.015</t>
  </si>
  <si>
    <t>AtmosphericEnvironment2003;37(39–40):5551–61.</t>
  </si>
  <si>
    <t>Gas-phase organics in environmental tobacco smoke: 2. Exposure-relevant emission factors and indirect exposures from habitual smoking</t>
  </si>
  <si>
    <t>SCOPUS_ID:0344583744</t>
  </si>
  <si>
    <t>10.1016/S0091-3057(03)00093-5</t>
  </si>
  <si>
    <t>Pharmacology,BiochemistryandBehavior2003;75(2):355–61.</t>
  </si>
  <si>
    <t>Increased anxiety-like behavior in adult rats exposed to nicotine as adolescents</t>
  </si>
  <si>
    <t>Slawecki C.</t>
  </si>
  <si>
    <t>SCOPUS_ID:0037770087</t>
  </si>
  <si>
    <t>10.1159/000207494</t>
  </si>
  <si>
    <t>DevelopmentalNeuroscience2009;31(1-2):58–70.</t>
  </si>
  <si>
    <t>Nicotine exposure in adolescence alters the response of serotonin systems to nicotine administered subsequently in adulthood</t>
  </si>
  <si>
    <t>Developmental Neuroscience</t>
  </si>
  <si>
    <t>SCOPUS_ID:65349115439</t>
  </si>
  <si>
    <t>10.1093/toxsci/kfv123</t>
  </si>
  <si>
    <t>ToxicologicalSciences2015;147(1):178–89.</t>
  </si>
  <si>
    <t>Developmental neurotoxicity of tobacco smoke directed toward cholinergic and serotonergic systems: More than just nicotine</t>
  </si>
  <si>
    <t>SCOPUS_ID:84940657619</t>
  </si>
  <si>
    <t>10.1038/sj.npp.1300988</t>
  </si>
  <si>
    <t>Neuropsychopharmacology2006;31(11):2462–75.</t>
  </si>
  <si>
    <t>Prenatal nicotine exposure alters the responses to subsequent nicotine administration and withdrawal in adolescence: Serotonin receptors and cell signaling</t>
  </si>
  <si>
    <t>SCOPUS_ID:33750203278</t>
  </si>
  <si>
    <t>10.1016/j.pbb.2006.07.014</t>
  </si>
  <si>
    <t>Pharmacology,BiochemistryandBehavior2006;85(1):91–7.</t>
  </si>
  <si>
    <t>Long-term changes in fear conditioning and anxiety-like behavior following nicotine exposure in adult versus adolescent rats</t>
  </si>
  <si>
    <t>Smith L.</t>
  </si>
  <si>
    <t>SCOPUS_ID:33751175630</t>
  </si>
  <si>
    <t>10.1016/j.neubiorev.2015.05.019</t>
  </si>
  <si>
    <t>NeuroscienceandBiobehavioralReviews2015;55:432–43.</t>
  </si>
  <si>
    <t>Adolescent nicotine induces persisting changes in development of neural connectivity</t>
  </si>
  <si>
    <t>Smith R.</t>
  </si>
  <si>
    <t>SCOPUS_ID:84930943730</t>
  </si>
  <si>
    <t>10.1016/j.conb.2010.01.006</t>
  </si>
  <si>
    <t>CurrentOpinioninNeurobiology2010;20(2):236–41.</t>
  </si>
  <si>
    <t>Developmental neurobiology of cognitive control and motivational systems</t>
  </si>
  <si>
    <t>Somerville L.</t>
  </si>
  <si>
    <t>Current Opinion in Neurobiology</t>
  </si>
  <si>
    <t>SCOPUS_ID:77955887368</t>
  </si>
  <si>
    <t>10.1016/0091-3057(91)90117-K</t>
  </si>
  <si>
    <t>Pharmacology,BiochemistryandBehavior1991;40(4):991–3.</t>
  </si>
  <si>
    <t>The effects of prenatal nicotine on radial-arm maze performance in rats</t>
  </si>
  <si>
    <t>Sorenson C.</t>
  </si>
  <si>
    <t>SCOPUS_ID:0026315758</t>
  </si>
  <si>
    <t>10.1016/S0149-7634(00)00014-2</t>
  </si>
  <si>
    <t>NeuroscienceandBiobehavioralReviews2000;24(4):417–63.</t>
  </si>
  <si>
    <t>The adolescent brain and age-related behavioral manifestations</t>
  </si>
  <si>
    <t>Spear L.</t>
  </si>
  <si>
    <t>SCOPUS_ID:0034056125</t>
  </si>
  <si>
    <t>NewYork:W.W.Norton,2010.</t>
  </si>
  <si>
    <t>The Behavioral Neuroscience of Adolescence</t>
  </si>
  <si>
    <t>Spear LP</t>
  </si>
  <si>
    <t>10.1016/j.dcn.2011.08.001</t>
  </si>
  <si>
    <t>DevelopmentalCognitiveNeuroscience2011;1(4):392–400.</t>
  </si>
  <si>
    <t>Rewards, aversions and affect in adolescence: Emerging convergences across laboratory animal and human data</t>
  </si>
  <si>
    <t>SCOPUS_ID:80052735358</t>
  </si>
  <si>
    <t>10.1017/CBO9781139042819.005</t>
  </si>
  <si>
    <t>DevelopmentalReview2008;28(1):78–106.</t>
  </si>
  <si>
    <t>Adolescent risk taking: A social neuroscience perspective</t>
  </si>
  <si>
    <t>Steinberg L.</t>
  </si>
  <si>
    <t>Adolescent Vulnerabilities and Opportunities: Developmental and Constructivist Perspectives</t>
  </si>
  <si>
    <t>SCOPUS_ID:84864661999</t>
  </si>
  <si>
    <t>ClinicalandMolecularTeratology2015;103(3):186–95.</t>
  </si>
  <si>
    <t>Is there evidence for potential harm of electronic cigarette use in pregnancy? Birth Defects Research Part A</t>
  </si>
  <si>
    <t>Suter MA, Mastrobattista J, Sachs M, Aagaard K.</t>
  </si>
  <si>
    <t>10.1093/ntr/ntv080</t>
  </si>
  <si>
    <t>Nicotine&amp;TobaccoResearch2016;18(4):453–9.</t>
  </si>
  <si>
    <t>"Direct dripping": A high-temperature, high- formaldehyde emission electronic cigarette use method</t>
  </si>
  <si>
    <t>SCOPUS_ID:84963811263</t>
  </si>
  <si>
    <t>10.1002/mnfr.201100148</t>
  </si>
  <si>
    <t>MolecularNutrition&amp;FoodResearch2011;55(9):1291–300.</t>
  </si>
  <si>
    <t>Acrolein induced DNA damage, mutagenicity and effect on DNA repair</t>
  </si>
  <si>
    <t>Tang M.</t>
  </si>
  <si>
    <t>SCOPUS_ID:80052605887</t>
  </si>
  <si>
    <t>10.1542/peds.2011-2285</t>
  </si>
  <si>
    <t>Pediatrics2011;128(5):1030–9.</t>
  </si>
  <si>
    <t>SIDS and other sleep-related infant deaths: Expansion of recommendations for a safe infant sleeping environment</t>
  </si>
  <si>
    <t>Moon R.</t>
  </si>
  <si>
    <t>SCOPUS_ID:80355127676</t>
  </si>
  <si>
    <t>10.1136/thx.2005.056093</t>
  </si>
  <si>
    <t>Thorax2006;61(9):817–27.</t>
  </si>
  <si>
    <t>Exhaled nitric oxide measurements: Clinical application and interpretation</t>
  </si>
  <si>
    <t>Taylor D.</t>
  </si>
  <si>
    <t>SCOPUS_ID:33748560106</t>
  </si>
  <si>
    <t>CancerCausesandControl2009;20(6):867–76.</t>
  </si>
  <si>
    <t>Life course socio-economic conditions, passive tobacco exposures and cigarette smoking in a multiethnic birth cohort of U.S. women</t>
  </si>
  <si>
    <t>Thranifar P, Liao Y, Ferris JS, Terry MB</t>
  </si>
  <si>
    <t>MorbidityandMortalityWeeklyReport:SurveillanceSummaries2013;62(6):1–19.</t>
  </si>
  <si>
    <t>Trends in smoking before, during, and after pregnancy—Pregnancy Risk Assessment Monitoring System, United States, 40 sites, 2000–2010</t>
  </si>
  <si>
    <t>Tong VT, Dietz PM, Morrow B, D’Angelo DV, Farr SL, Rockhill KM, England LJ,</t>
  </si>
  <si>
    <t>1979.DHEWPublicationNo.(PHS)79-50066.</t>
  </si>
  <si>
    <t>A Report of the Surgeon General. Washington: U.S. Department of Health, Education, and Welfare, Office of the Assistant Secretary for Health, Office on Smoking and Health</t>
  </si>
  <si>
    <t>U.S. Department of Health, Education, and Welfare. Smoking and Health.</t>
  </si>
  <si>
    <t>Atlanta(GA):PublicHealthService,AgencyforToxicSubstancesandDiseaseRegistry,1999.</t>
  </si>
  <si>
    <t>Toxicological Profile for Formaldehyde</t>
  </si>
  <si>
    <t>U.S. Department of Health and Human Services.</t>
  </si>
  <si>
    <t>Atlanta(GA):U.S.DepartmentofHealthandHumanServices,CentersforDiseaseControlandPrevention,NationalCenterforChronicDiseasePreventionandHealthPromotion,OfficeonSmokingandHealth,2010</t>
  </si>
  <si>
    <t>How Tobacco Smoke Causes Disease—The Biology and Behavioral Basis for Smoking-Attributable Disease: A Report of the Surgeon General.</t>
  </si>
  <si>
    <t>Washington(DC):NationalCenterforEnvironmentalAssessment,OfficeofResearchandDevelopment,2008.</t>
  </si>
  <si>
    <t>Child-Specific Exposure Factors Handbook (Final Report)</t>
  </si>
  <si>
    <t>U.S. Environmental Protection Agency</t>
  </si>
  <si>
    <t>SilverSpring(MD):U.S.FoodandDrugAdministration,2007.</t>
  </si>
  <si>
    <t xml:space="preserve"> Briefing Document for the Endocrinologic and Metabolic Drugs Advisory Committee Meeting</t>
  </si>
  <si>
    <t>www.pharmacopeia.cn/v29240/usp29nf24s0_m56620.html</t>
  </si>
  <si>
    <t>Nicotine,</t>
  </si>
  <si>
    <t>U.S. Pharmacopeia.</t>
  </si>
  <si>
    <t>10.1016/S0031-9384(02)00818-1</t>
  </si>
  <si>
    <t>PhysiologyandBehavior2002;77(1):107–14.</t>
  </si>
  <si>
    <t>Nicotine-induced conditioned place preference in adolescent and adult rats</t>
  </si>
  <si>
    <t>Vastola B.</t>
  </si>
  <si>
    <t>Physiology and Behavior</t>
  </si>
  <si>
    <t>SCOPUS_ID:0036711037</t>
  </si>
  <si>
    <t>10.1021/tx800369y</t>
  </si>
  <si>
    <t>ChemicalResearchinToxicology2009;22(3):511–7.</t>
  </si>
  <si>
    <t>Mutagenicity and sequence specificity of acrolein-DNA adducts</t>
  </si>
  <si>
    <t>SCOPUS_ID:65949095199</t>
  </si>
  <si>
    <t>10.2310/6620.2008.08039</t>
  </si>
  <si>
    <t>1996to2006.Dermatitis2009;20(1):14–20.</t>
  </si>
  <si>
    <t>Positive patch-test reactions to propylene glycol: A retrospective cross-sectional analysis from the North American Contact Dermatitis Group, 1996 to 2006</t>
  </si>
  <si>
    <t>Warshaw E.</t>
  </si>
  <si>
    <t>Dermatitis</t>
  </si>
  <si>
    <t>SCOPUS_ID:65649143473</t>
  </si>
  <si>
    <t>AmericanJournalofPublicHealth2012;102(4):723–31.</t>
  </si>
  <si>
    <t xml:space="preserve"> Intergenerational relationships between the smoking patterns of a population representative sample of U.S. mothers and the smoking trajectories of their children</t>
  </si>
  <si>
    <t>Weden MM, Miles JN</t>
  </si>
  <si>
    <t>10.1097/00004583-199907000-00020</t>
  </si>
  <si>
    <t>JournaloftheAmericanAcademyofChildandAdolescentPsychiatry1999;38(7):892–9.</t>
  </si>
  <si>
    <t>Maternal smoking during pregnancy and psychopathology in offspring followed to adulthood</t>
  </si>
  <si>
    <t>Weissman M.</t>
  </si>
  <si>
    <t>SCOPUS_ID:0033040384</t>
  </si>
  <si>
    <t>10.1016/j.jpeds.2008.04.030</t>
  </si>
  <si>
    <t>JournalofPediatrics2008;153(3):414–9.</t>
  </si>
  <si>
    <t>Cigarette Smoking Associated with Attention Deficit Hyperactivity Disorder</t>
  </si>
  <si>
    <t>Wilens T.</t>
  </si>
  <si>
    <t>SCOPUS_ID:49349084043</t>
  </si>
  <si>
    <t>10.1136/tobaccocontrol-2015-052349</t>
  </si>
  <si>
    <t>TobaccoControl2016;25(e1):e52–e59.</t>
  </si>
  <si>
    <t>E-cigarette use and willingness to smoke: A sample of adolescent non-smokers</t>
  </si>
  <si>
    <t>SCOPUS_ID:84940194626</t>
  </si>
  <si>
    <t>Hypertension2008;51(4):1239–47.</t>
  </si>
  <si>
    <t>Prenatal gender-related nicotine exposure increases blood pressure response to angiotensin II in adult off- spring</t>
  </si>
  <si>
    <t>Xiao D, Xu Z, Huang X, Longo LD, Yang S, Zhang L.</t>
  </si>
  <si>
    <t>ToxicologyandAppliedPharmacology2003;186(3):163–88.</t>
  </si>
  <si>
    <t>Molecular handling of cadmium in ransporting epithelia</t>
  </si>
  <si>
    <t>Zalups RK, Ahmad S</t>
  </si>
  <si>
    <t>10.1093/ntr/nts031</t>
  </si>
  <si>
    <t>Nicotine&amp;TobaccoResearch2012;14(12):1445–52.</t>
  </si>
  <si>
    <t>The natural course of nicotine dependence symptoms among adolescent smokers</t>
  </si>
  <si>
    <t>Zhan W.</t>
  </si>
  <si>
    <t>SCOPUS_ID:84870424763</t>
  </si>
  <si>
    <t>10.1016/j.legalmed.2012.10.007</t>
  </si>
  <si>
    <t>LegalMedicine2013;15(3):115–21.</t>
  </si>
  <si>
    <t>Maternal smoking and increased risk of sudden infant death syndrome: A meta-analysis</t>
  </si>
  <si>
    <t>Zhang K.</t>
  </si>
  <si>
    <t>Legal Medicine</t>
  </si>
  <si>
    <t>SCOPUS_ID:84876337401</t>
  </si>
  <si>
    <t>TobaccoControl2014b;23(Suppl3):iii3–iii9.</t>
  </si>
  <si>
    <t>Four hundred and sixty brands of e-cigarettes and counting: Implications for product regulation</t>
  </si>
  <si>
    <t>SCOPUS_ID:84922022139</t>
  </si>
  <si>
    <t>10.1177/1090198113511817</t>
  </si>
  <si>
    <t>HealthEducationandBehavior2014;41(3):275–80.</t>
  </si>
  <si>
    <t>The Effect of Exposure to Pro-Tobacco Advertising on Experimentation With Emerging Tobacco Products Among U.S. Adolescents</t>
  </si>
  <si>
    <t>Health Education and Behavior</t>
  </si>
  <si>
    <t>SCOPUS_ID:84900447869</t>
  </si>
  <si>
    <t>10.1111/j.1360-0443.1990.tb00657.x</t>
  </si>
  <si>
    <t>BritishJournalofAddiction1990;85(3):399–412.</t>
  </si>
  <si>
    <t>Reinforcing effects of cigarette advertising on under‐age smoking</t>
  </si>
  <si>
    <t>AITKEN P.</t>
  </si>
  <si>
    <t>SCOPUS_ID:0025270577</t>
  </si>
  <si>
    <t>BritishJournalofAddiction1987;82(6):615–22.</t>
  </si>
  <si>
    <t>Children’s awareness of cigarette advertisements and brand imagery.</t>
  </si>
  <si>
    <t>Aitken PP, Leathar DS, O’Hagan FJ, Squair SI.</t>
  </si>
  <si>
    <t>TobaccoRegulatoryScience2015;1(2):103–20.</t>
  </si>
  <si>
    <t>Content analysis of trends in print magazine tobacco advertisements</t>
  </si>
  <si>
    <t>Banerjee S, Shuk E, Greene K, Ostroff J</t>
  </si>
  <si>
    <t>Greensboro(NC):LorillardInc.,2013.</t>
  </si>
  <si>
    <t>Reports Third Quarter Results</t>
  </si>
  <si>
    <t>Bannon R. Lorillard</t>
  </si>
  <si>
    <t>NewYorkTimes,December13,2014;&lt;http://nyti.ms/1zNA4da&gt;;</t>
  </si>
  <si>
    <t xml:space="preserve"> China’s e-cigarette boom lacks oversight for safet</t>
  </si>
  <si>
    <t>Barboza D</t>
  </si>
  <si>
    <t>http://www.blucigs.com/blus-coming-city-near/</t>
  </si>
  <si>
    <t>blu’s coming to a city near you: plenty of engines revved at the Bank of America 500</t>
  </si>
  <si>
    <t>blu eCigs</t>
  </si>
  <si>
    <t>10.1111/j.1559-1816.1991.tb00450.x</t>
  </si>
  <si>
    <t>JournalofAppliedSocialPsychology1991;21(11):919–32.</t>
  </si>
  <si>
    <t>Adolescent Smoking Behavior and the Recognition of Cigarette Advertisements</t>
  </si>
  <si>
    <t>Botvin E.</t>
  </si>
  <si>
    <t>Journal of Applied Social Psychology</t>
  </si>
  <si>
    <t>SCOPUS_ID:84991182199</t>
  </si>
  <si>
    <t>TobaccoControl2016;25(e1):e16–e18.</t>
  </si>
  <si>
    <t>Rapid increase in e-cigarette advertising spending as Altria’s MarkTen enters the marketplace</t>
  </si>
  <si>
    <t>Cantrell J, Emelle B, Ganz O, Hair EC, Vallone D.</t>
  </si>
  <si>
    <t>CarandDriver,2014February.</t>
  </si>
  <si>
    <t>Adult smokers: if your car could talk [advertisement].</t>
  </si>
  <si>
    <t>Car and Driver</t>
  </si>
  <si>
    <t>10.5993/AJHB.39.3.9</t>
  </si>
  <si>
    <t>AmericanJournalofHealthBehavior2015;39(3):361–71.</t>
  </si>
  <si>
    <t>E-cigarette marketing and older smokers: Road to renormalization</t>
  </si>
  <si>
    <t>Cataldo J.</t>
  </si>
  <si>
    <t>SCOPUS_ID:84925443508</t>
  </si>
  <si>
    <t>November2014.MorbidityandMortalityWeeklyReport2014;63(49):1145–50.</t>
  </si>
  <si>
    <t>State laws prohibiting sales to minors and indoor use of electronic nicotine delivery systems—United States,</t>
  </si>
  <si>
    <t>MorbidityandMortalityWeeklyReport2016b;64(52):1403–8.</t>
  </si>
  <si>
    <t>vital signs: exposure to electronic cigarette advertising among middle school and high school students—United States, 2014.</t>
  </si>
  <si>
    <t>10.1136/tobaccocontrol-2011-050235</t>
  </si>
  <si>
    <t>TobaccoControl2011;20(6):391–2.</t>
  </si>
  <si>
    <t>The power of tax and price</t>
  </si>
  <si>
    <t>SCOPUS_ID:80054929327</t>
  </si>
  <si>
    <t xml:space="preserve"> O’Brien TC, Mustanski BS, Skol A, Cook EH Jr, Wakschlag LS. Do dopamine gene variants and prenatal smoking interactively predict youth externalizing behavior? Neurotoxicology and Teratology 2013;40:67–73.</t>
  </si>
  <si>
    <t>10.1080/1462220042000282555</t>
  </si>
  <si>
    <t>Gender effects of reported in utero tobacco exposure on smoking initiation, progression and nicotine dependence in adult offspring</t>
  </si>
  <si>
    <t xml:space="preserve">O'Brien, TC et al. (2013)
</t>
  </si>
  <si>
    <t>SCOPUS_ID:8644266703</t>
  </si>
  <si>
    <t>Oncken C, McKee S, Krishnan-Sarin S, O’Malley S, Mazure C. Gender effects of reported in utero tobacco exposure on smoking initiation, progression and nicotine dependence in adult offspring Nicotine &amp; Tobacco Research, 2004;6(5):829-833</t>
  </si>
  <si>
    <t>Oncken, C et al. (2004)</t>
  </si>
  <si>
    <t>State Health Officer’s Report on E-Cigarettes—A Community Health Threat</t>
  </si>
  <si>
    <t xml:space="preserve">Chapman R. </t>
  </si>
  <si>
    <t>10.2105/AJPH.72.5.491</t>
  </si>
  <si>
    <t>Brand preference and advertising recall in adolescent smokers: Some implications for health promotion</t>
  </si>
  <si>
    <t>SCOPUS_ID:0020044914</t>
  </si>
  <si>
    <t>10.1177/001789698604500204</t>
  </si>
  <si>
    <t>Children's advertisement-awareness related to their views on smoking</t>
  </si>
  <si>
    <t>Charlton A.</t>
  </si>
  <si>
    <t>Health Education Journal</t>
  </si>
  <si>
    <t>SCOPUS_ID:84973703204</t>
  </si>
  <si>
    <t>TobaccoControl</t>
  </si>
  <si>
    <t>Tobacco promotions in the hands of youth</t>
  </si>
  <si>
    <t>Coeytaux RR, Altman DG, Slade J.</t>
  </si>
  <si>
    <t>http://www.cspnet.com/category-news/tobacco/articles/new-njoy-products-will-bring-vape-national-herzog</t>
  </si>
  <si>
    <t>New NJOY products will “bring vape national”: Herzog adds “new level of professionalism and marketing innovation” to category, 2014;</t>
  </si>
  <si>
    <t>CSP Daily News</t>
  </si>
  <si>
    <t>http://www.cspdailynews.com/category-news/tobacco/articles/reynolds-consolidates-vuse-manufacturing</t>
  </si>
  <si>
    <t>Reynolds consolidates Vuse manufac- turing: all production of electronic cigarette brand shifts to Tobaccoville, N.C., facility, 2015</t>
  </si>
  <si>
    <t>https://www.facebook.com/BluCigs.CouponsCode.Promos.Discount.FreeShipping/</t>
  </si>
  <si>
    <t>Discount Coupons for blu</t>
  </si>
  <si>
    <t>Take back your freedom</t>
  </si>
  <si>
    <t xml:space="preserve">Esquire </t>
  </si>
  <si>
    <t>Agency information collection activities; proposed collection; comment request</t>
  </si>
  <si>
    <t>Cigarette Report for 2012</t>
  </si>
  <si>
    <t xml:space="preserve">Smokeless Tobacco Report for 2012. </t>
  </si>
  <si>
    <t>10.1080/14622200601004125</t>
  </si>
  <si>
    <t>An evaluation of four measures of adolescents' exposure to cigarette marketing in stores</t>
  </si>
  <si>
    <t>Feighery E.</t>
  </si>
  <si>
    <t>SCOPUS_ID:33751562476</t>
  </si>
  <si>
    <t>10.1136/tc.2007.020024</t>
  </si>
  <si>
    <t>Is "YouTube" telling or selling you something? Tobacco content on the YouTube video-sharing website</t>
  </si>
  <si>
    <t>SCOPUS_ID:34347245609</t>
  </si>
  <si>
    <t>10.1136/tc.6.2.122</t>
  </si>
  <si>
    <t>Trends in adolescent smoking initiation in the United States: Is tobacco marketing an influence?</t>
  </si>
  <si>
    <t>Gilpin E.</t>
  </si>
  <si>
    <t>SCOPUS_ID:0031160008</t>
  </si>
  <si>
    <t>10.3322/caac.21226</t>
  </si>
  <si>
    <t>E-cigarettes and the future of tobacco control</t>
  </si>
  <si>
    <t>Glynn T.</t>
  </si>
  <si>
    <t>CA Cancer Journal for Clinicians</t>
  </si>
  <si>
    <t>SCOPUS_ID:84901621779</t>
  </si>
  <si>
    <t>10.1093/ntr/ntu268</t>
  </si>
  <si>
    <t>Estimating cross-price elasticity of e-cigarettes using a simulated demand procedure</t>
  </si>
  <si>
    <t>Grace R.</t>
  </si>
  <si>
    <t>SCOPUS_ID:84929173148</t>
  </si>
  <si>
    <t>https://www.greensmoke.com/ecig-info/which-nicotine-level.html</t>
  </si>
  <si>
    <t>Which nicotine level?,</t>
  </si>
  <si>
    <t>Green Smoke E-Vapor</t>
  </si>
  <si>
    <t>10.1136/bmj.309.6959.933</t>
  </si>
  <si>
    <t>Cigarette advertising and children's smoking: Why Reg was withdrawn</t>
  </si>
  <si>
    <t>Hastings G.</t>
  </si>
  <si>
    <t>SCOPUS_ID:0027935069</t>
  </si>
  <si>
    <t>http://www.engadget.com/2014/02/19/supersmoker-bluetooth/</t>
  </si>
  <si>
    <t>The Supersmoker Bluetooth pairs an electronic cigarette with a speakerphone</t>
  </si>
  <si>
    <t>Honig Z.</t>
  </si>
  <si>
    <t>Rapidly Changing Electronic Nicotine Delivery Systems (ENDS) Market (working paper)</t>
  </si>
  <si>
    <t>Huang, J and Chaloupka, FJ</t>
  </si>
  <si>
    <t>10.1136/tobaccocontrol-2015-052260</t>
  </si>
  <si>
    <t>Price-related promotions for tobacco products on Twitter</t>
  </si>
  <si>
    <t>Jo C.</t>
  </si>
  <si>
    <t>SCOPUS_ID:84982307133</t>
  </si>
  <si>
    <t>10.1136/bmj.g5810</t>
  </si>
  <si>
    <t>The battle between big tobacco and vape shops: Despite vigorous promotion e-cigarette sales seem to be going down</t>
  </si>
  <si>
    <t>Kamerow D.</t>
  </si>
  <si>
    <t>SCOPUS_ID:84907588609</t>
  </si>
  <si>
    <t>Changes in E-Cigarette Availability Over Time in the United States: 2010–2012—A BTG Research Brief.</t>
  </si>
  <si>
    <t xml:space="preserve">Khan T, Barker DC, Quinn CM, Huang J, Chaloupka FJ. </t>
  </si>
  <si>
    <t>10.1136/tobaccocontrol-2013-051298</t>
  </si>
  <si>
    <t>Crowdsourcing data collection of the retail tobacco environment: Case study comparing data from crowdsourced workers to trained data collectors</t>
  </si>
  <si>
    <t>SCOPUS_ID:84940482425</t>
  </si>
  <si>
    <t>10.1136/tobaccocontrol-2014-051563</t>
  </si>
  <si>
    <t>TobaccoControl2015;24(5):501–4.</t>
  </si>
  <si>
    <t>Passive exposure to electronic cigarette (E-cigarette) use increases desire for combustible and e-cigarettes in young adult smokers</t>
  </si>
  <si>
    <t>King A.</t>
  </si>
  <si>
    <t>SCOPUS_ID:84939573284</t>
  </si>
  <si>
    <t>BritishJournalofAddiction1991;86(3):287–98.</t>
  </si>
  <si>
    <t>E-Cigarette advertising and adolescent experimentation with smoking.</t>
  </si>
  <si>
    <t>Klitzner M, Gruenewald PJ, Bamberger</t>
  </si>
  <si>
    <t>10.1016/S0749-3797(97)00071-8</t>
  </si>
  <si>
    <t>AmericanJournalofPreventiveMedicine1998;14(3):217–23.</t>
  </si>
  <si>
    <t>Tobacco advertisements: One of the strongest risk factors for smoking in Hong Kong students</t>
  </si>
  <si>
    <t>Lam T.</t>
  </si>
  <si>
    <t>SCOPUS_ID:0344074632</t>
  </si>
  <si>
    <t>10.1136/tobaccocontrol-2013-051437</t>
  </si>
  <si>
    <t>TobaccoControl2015;24(4):410–2.</t>
  </si>
  <si>
    <t>‘Vape shops’ and ‘E-cigarette lounges’ open across the USA to promote ENDS</t>
  </si>
  <si>
    <t>SCOPUS_ID:84933182631</t>
  </si>
  <si>
    <t>LegacyforHealth,2014.</t>
  </si>
  <si>
    <t xml:space="preserve"> Vaporized: E-Cigarettes, Advertising, and Youth. Washington</t>
  </si>
  <si>
    <t>Legacy for Health</t>
  </si>
  <si>
    <t>LinarchInformationSolutionsPvt.Ltd.,2012.</t>
  </si>
  <si>
    <t>U.S. Electronic Cigarettes Market 2011–2015. Bangalora (India)</t>
  </si>
  <si>
    <t>Linarch Information Solutions</t>
  </si>
  <si>
    <t>10.1186/1471-2458-14-1028</t>
  </si>
  <si>
    <t>BMCPublicHealth2014;14:1028.</t>
  </si>
  <si>
    <t>Portrayal of electronic cigarettes on YouTube</t>
  </si>
  <si>
    <t>Luo C.</t>
  </si>
  <si>
    <t>SCOPUS_ID:84907980447</t>
  </si>
  <si>
    <t>HealthCommunication2016;31(1):129–38.</t>
  </si>
  <si>
    <t>JournalofAdolescentHealth2016;58:686–90.</t>
  </si>
  <si>
    <t>E-Cigarette marketing exposure is associated with e-cigarette use among U.S. youth.</t>
  </si>
  <si>
    <t>Mantey DS, Cooper MR, Clendennen SL, Pasch KE, Perry CL</t>
  </si>
  <si>
    <t>[advertisement].Maxim,2012January.</t>
  </si>
  <si>
    <t>2012 only comes once: make the switch to Blu electronic cigarettes</t>
  </si>
  <si>
    <t>Maxim</t>
  </si>
  <si>
    <t>Lancet1985;2(8449):271–2.</t>
  </si>
  <si>
    <t>[advertisement].Men’sJournal,2014March.</t>
  </si>
  <si>
    <t>TRYST electronic smoking products: savor the secret</t>
  </si>
  <si>
    <t>Men’s Journal</t>
  </si>
  <si>
    <t>Bethesda(MD):U.S.DepartmentofHealthandHumanServices,NationalInstitutesofHealth,NationalCancerInstitute,2008.NIHPublicationNo.07-6242.</t>
  </si>
  <si>
    <t>The Role of the Media in Promoting and Reducing Tobacco Use. Smoking and Tobacco Control Monograph No. 19</t>
  </si>
  <si>
    <t>Alternative nic- otine products/electronic cigarettes, 2015</t>
  </si>
  <si>
    <t>Paek HJ, Kim S, Hove T, Huh JY. Reduced harm or another gateway to smoking? Source,  message, and informa- tion characteristics  of e-cigarette  videos on YouTube. Journal of Health Communication 2014;19(5):545–60.</t>
  </si>
  <si>
    <t>10.1080/10810730.2013.821560</t>
  </si>
  <si>
    <t>JournalofHealthCommunication2014;19(5):545–60</t>
  </si>
  <si>
    <t>Reduced harm or another gateway to smoking Source, message, and information characteristics of E-cigarette videos on YouTube</t>
  </si>
  <si>
    <t>Paek H.</t>
  </si>
  <si>
    <t>Journal of Health Communication</t>
  </si>
  <si>
    <t>SCOPUS_ID:84900480642</t>
  </si>
  <si>
    <t>10.1001/jama.279.7.511</t>
  </si>
  <si>
    <t>JAMA:theJournaloftheAmericanMedicalAssociation1998;279(7):511–5.</t>
  </si>
  <si>
    <t>Tobacco industry promotion of cigarettes and adolescent smoking</t>
  </si>
  <si>
    <t>Journal of the American Medical Association</t>
  </si>
  <si>
    <t>SCOPUS_ID:0032542516</t>
  </si>
  <si>
    <t>10.1037/0278-6133.14.6.500</t>
  </si>
  <si>
    <t>HealthPsychology1995;14(6):500–8.</t>
  </si>
  <si>
    <t>A Historical Analysis of Tobacco Marketing and the Uptake of Smoking by Youth in the United States: 1890-1977</t>
  </si>
  <si>
    <t>Health Psychology</t>
  </si>
  <si>
    <t>SCOPUS_ID:0029397048</t>
  </si>
  <si>
    <t>10.1001/jama.1994.03510320048028</t>
  </si>
  <si>
    <t>JAMA:theJournaloftheAmericanMedicalAssociation1994;271(8):608–11.</t>
  </si>
  <si>
    <t>Smoking Initiation by Adolescent Girls, 1944 Through 1988: An Association With Targeted Advertising</t>
  </si>
  <si>
    <t>SCOPUS_ID:0028120823</t>
  </si>
  <si>
    <t>10.1093/her/1.3.195</t>
  </si>
  <si>
    <t>HealthEducationResearch1986;1:195–201.</t>
  </si>
  <si>
    <t>Adolescent smoking and opinion of cigarette: Advertisements</t>
  </si>
  <si>
    <t>Potts H.</t>
  </si>
  <si>
    <t>SCOPUS_ID:0023018858</t>
  </si>
  <si>
    <t>http://www.prnewswire.com/news-releases/blu-cigs-smokes-the-competition-sponsors-nascar-sprint-cup-driver-mike-bliss-in-coca-cola-600-memorial-day-weekend-race-122677683.html</t>
  </si>
  <si>
    <t>blu Cigs “smokes” the competition: spon- sors NASCAR Sprint Cup driver Mike Bliss in Coca- Cola 600 Memorial Day weekend rac</t>
  </si>
  <si>
    <t>PRNewswire</t>
  </si>
  <si>
    <t>http://www.prnewswire.com/news-releases/blu-ecigs-announces-sponsorship-of-sasquatch-music-festival-208127521</t>
  </si>
  <si>
    <t xml:space="preserve"> blu eCigs announces sponsorship of Sasquatch! Music Festival</t>
  </si>
  <si>
    <t>TobaccoControl1995;4(3):258–60</t>
  </si>
  <si>
    <t>RJ Reynolds’ “Camel cash”: another way to reach kids</t>
  </si>
  <si>
    <t>Richards JW, DiFranza JR, Fletcher C, Fischer PM</t>
  </si>
  <si>
    <t>NewYorkTimes,July15,2014a;&lt;http://www.nytimes.com/2014/07/16/business/e-cigarette-makers-are-in-an-arms-race-for-exotic-vapor-flavors.html?smid=pl-share&amp;_r=0&gt;;</t>
  </si>
  <si>
    <t xml:space="preserve"> E-cigarette makers are in an arms race for exotic vapor flavor</t>
  </si>
  <si>
    <t>[advertisement].RollingStone,2012May.</t>
  </si>
  <si>
    <t>Filthy. Stinking. Rich</t>
  </si>
  <si>
    <t>Rolling Stone</t>
  </si>
  <si>
    <t>[advertisement].RollingStone,2013January.</t>
  </si>
  <si>
    <t>Resolution solution: cigarettes, you’ve met your match</t>
  </si>
  <si>
    <t>[advertisement].RollingStone,2015May.</t>
  </si>
  <si>
    <t>Meet the Cloud Pen family</t>
  </si>
  <si>
    <t>TobaccoControl2014;23(Suppl3):iii10–iii16.</t>
  </si>
  <si>
    <t>The availability of electronic cigarettes in U.S. retail outlets, 2012: results of two national studies</t>
  </si>
  <si>
    <t>Rose SW, Barker DC, D’Angelo H, Khan T, Huang J, Chaloupka FJ, Ribisl KM</t>
  </si>
  <si>
    <t>FrenchsForest,NewSouthWales(Australia):Prentice-Hall,2005.</t>
  </si>
  <si>
    <t>Marketing Communications: Theory and Applications</t>
  </si>
  <si>
    <t>Rossiter JR, Bellman S</t>
  </si>
  <si>
    <t>HealthPlace2015a;34:63–6.</t>
  </si>
  <si>
    <t>Convenience store visits by U.S. adolescents: rationale for healthier retail environments</t>
  </si>
  <si>
    <t>Sanders-Jackson A, Parikh NM, Schleicher NC, Fortmann SP, Henriksen L.</t>
  </si>
  <si>
    <t>10.1093/ntr/ntx024</t>
  </si>
  <si>
    <t>Nicotine&amp;TobaccoResearch2015b;17(10):1247–54.</t>
  </si>
  <si>
    <t>Corrigenda: Knowledge about e-cigarette constituents and regulation: Results from a national survey of U.S. young adults [Nicotine &amp;amp; Tobacco Research, 17, 10, (2014) (1247-1254)] DOI: 10.1093/ntr/ntu276</t>
  </si>
  <si>
    <t>Sanders-Jackson A.</t>
  </si>
  <si>
    <t>SCOPUS_ID:85031753225</t>
  </si>
  <si>
    <t>10.2105/AJPH.86.9.1216</t>
  </si>
  <si>
    <t>AmericanJournalofPublicHealth1996;86(9):1216–21.</t>
  </si>
  <si>
    <t>Seventh graders' self-reported exposure to cigarette marketing and its relationship to their smoking behavior</t>
  </si>
  <si>
    <t>Schooler C.</t>
  </si>
  <si>
    <t>SCOPUS_ID:0029840651</t>
  </si>
  <si>
    <t>:SlamaK,editor.TobaccoandHealth.NewYork:PlenumPress,1995:937–8.</t>
  </si>
  <si>
    <t>Teenagers participate in tobacco promotions</t>
  </si>
  <si>
    <t>Slade J, Altman D, Coeytaux R</t>
  </si>
  <si>
    <t>[advertisement].SoapOperaDigest,2013July.</t>
  </si>
  <si>
    <t>Some choices are hard . . . This is easy</t>
  </si>
  <si>
    <t>Soap Opera Digest</t>
  </si>
  <si>
    <t>[advertisement].Spin,2012January.</t>
  </si>
  <si>
    <t>Dear smoking ban</t>
  </si>
  <si>
    <t>Spin</t>
  </si>
  <si>
    <t>[advertise-ment].SportsIllustrated,2014February.</t>
  </si>
  <si>
    <t>Slim. Charged. Ready to go.</t>
  </si>
  <si>
    <t>Sports Illustrated</t>
  </si>
  <si>
    <t>10.1177/0163278715586295</t>
  </si>
  <si>
    <t>EvaluationandtheHealthProfessions2016;39(3):379–8.</t>
  </si>
  <si>
    <t>Commentary: Forces That Drive the Vape Shop Industry and Implications for the Health Professions</t>
  </si>
  <si>
    <t>Sussman S.</t>
  </si>
  <si>
    <t>Evaluation and the Health Professions</t>
  </si>
  <si>
    <t>SCOPUS_ID:84981164493</t>
  </si>
  <si>
    <t>10.1186/s12971-014-0022-7</t>
  </si>
  <si>
    <t>TobaccoInducedDiseases2014;12(1):22.</t>
  </si>
  <si>
    <t>Consumers' perceptions of vape shops in Southern California: An analysis of online Yelp reviews</t>
  </si>
  <si>
    <t>SCOPUS_ID:84989211062</t>
  </si>
  <si>
    <t>10.1136/bmjopen-2014-007134</t>
  </si>
  <si>
    <t>ResultsfromanationalsurveyofU.S.adults.BMJOpen2015a;5(3):e007134</t>
  </si>
  <si>
    <t>Is exposure to e-cigarette communication associated with perceived harms of e-cigarette secondhand vapour? Results from a national survey of US adults</t>
  </si>
  <si>
    <t>SCOPUS_ID:84926500133</t>
  </si>
  <si>
    <t>MorbidityandMortalityWeeklyReport</t>
  </si>
  <si>
    <t>Notes from the Field: Electronic cigarette use among middle and high school students - United States, 2011-2012</t>
  </si>
  <si>
    <t>Corey C.</t>
  </si>
  <si>
    <t>SCOPUS_ID:84883717179</t>
  </si>
  <si>
    <t>Neuroscience&amp;BiobehavioralReviews.2015;58:168-185.</t>
  </si>
  <si>
    <t>Negative Affective States and Cognitive Impairments in Nicotine Dependence</t>
  </si>
  <si>
    <t>Hall F.</t>
  </si>
  <si>
    <t>SCOPUS_ID:85017449801</t>
  </si>
  <si>
    <t>ClinEpidemiol.2017;9:231-43.</t>
  </si>
  <si>
    <t>Cardiovascular risks in smokers treated with nicotine replacement therapy: A historical cohort study</t>
  </si>
  <si>
    <t>Dollerup J.</t>
  </si>
  <si>
    <t>Clinical Epidemiology</t>
  </si>
  <si>
    <t>SCOPUS_ID:85020421717</t>
  </si>
  <si>
    <t>CanJRespiratoryTherapy.2015;51(4):93-8.</t>
  </si>
  <si>
    <t>Are electronic nicotine delivery systems an effective smoking cessation tool?</t>
  </si>
  <si>
    <t>Lam C.</t>
  </si>
  <si>
    <t>Canadian Journal of Respiratory Therapy</t>
  </si>
  <si>
    <t>SCOPUS_ID:84948978274</t>
  </si>
  <si>
    <t>BMJBritMedJ.2008;336(7650):924-6.</t>
  </si>
  <si>
    <t>GRADE: An emerging consensus on rating quality of evidence and strength of recommendations</t>
  </si>
  <si>
    <t>Guyatt G.</t>
  </si>
  <si>
    <t>Chinese Journal of Evidence-Based Medicine</t>
  </si>
  <si>
    <t>SCOPUS_ID:58949088150</t>
  </si>
  <si>
    <t>WisconsinMedJ.2016;115(6):306-10.</t>
  </si>
  <si>
    <t>Electronic cigarette exposure: Calls to wisconsin poison control centers, 2010–2015</t>
  </si>
  <si>
    <t>Weiss D.</t>
  </si>
  <si>
    <t>Wisconsin Medical Journal</t>
  </si>
  <si>
    <t>SCOPUS_ID:85009151536</t>
  </si>
  <si>
    <t>CancerEpidemiolBiomarkersPrev.2004;13(7):1261-4.</t>
  </si>
  <si>
    <t>Improved method for determination of 1-hydroxypyrene in human urine</t>
  </si>
  <si>
    <t>SCOPUS_ID:2942535000</t>
  </si>
  <si>
    <t>BrJIndMed.1992;49(11):761-8.</t>
  </si>
  <si>
    <t>Evaluation of exposure to polycyclic aromatic hydrocarbons in a coke production and a graphite electrode manufacturing plant: Assessment of urinary excretion of 1-hydroxypyrene as a biological indicator of exposure</t>
  </si>
  <si>
    <t>Buchet J.</t>
  </si>
  <si>
    <t>British Journal of Industrial Medicine</t>
  </si>
  <si>
    <t>SCOPUS_ID:0026448671</t>
  </si>
  <si>
    <t>NZMedJ.2012;125(1367):35-48.</t>
  </si>
  <si>
    <t>Modelling a two-tier tobacco excise tax policy to reduce smoking by focusing on the addictive component (nicotine) more than the tobacco weight</t>
  </si>
  <si>
    <t>Laugesen M.</t>
  </si>
  <si>
    <t>SCOPUS_ID:84872818138</t>
  </si>
  <si>
    <t>AmJPrevMed2014;104:e11–30.</t>
  </si>
  <si>
    <t>Systematic review of the effect of pictorial warnings on cigarette packages in smoking behavior</t>
  </si>
  <si>
    <t>Monárrez-Espino J.</t>
  </si>
  <si>
    <t>Revista panamericana de salud publica = Pan American journal of public health</t>
  </si>
  <si>
    <t>SCOPUS_ID:85029560730</t>
  </si>
  <si>
    <t>IntJTubercLungDis2003;7:811–19.</t>
  </si>
  <si>
    <t>Role of nicotine pharmacokinetics in nicotine addiction and nicotine replacement therapy: A review</t>
  </si>
  <si>
    <t>Le Houezec J.</t>
  </si>
  <si>
    <t>International Journal of Tuberculosis and Lung Disease</t>
  </si>
  <si>
    <t>SCOPUS_ID:0141746048</t>
  </si>
  <si>
    <t>YaleJHealthPolicyLawEthics2002;3:127–38.</t>
  </si>
  <si>
    <t>Could science-based regulation make tobacco products less addictive?</t>
  </si>
  <si>
    <t>Yale journal of health policy, law, and ethics</t>
  </si>
  <si>
    <t>SCOPUS_ID:0037925133</t>
  </si>
  <si>
    <t>JPharmacolExpTher1997;282:1608–14.</t>
  </si>
  <si>
    <t>A major role for CYP2A6 in nicotine C-oxidation by human liver microsomes</t>
  </si>
  <si>
    <t>Messina E.</t>
  </si>
  <si>
    <t>SCOPUS_ID:0030885491</t>
  </si>
  <si>
    <t>JPharmacolExpTher1996;277:1010–15.</t>
  </si>
  <si>
    <t>Characterization of CYP2A6 involved in 3′-hydroxylation of cotinine in human liver microsomes</t>
  </si>
  <si>
    <t>SCOPUS_ID:5544281923</t>
  </si>
  <si>
    <t>BrJIndMed1980;37:337–62.</t>
  </si>
  <si>
    <t>Deposition, retention, and clearance of inhaled particles</t>
  </si>
  <si>
    <t>Lippmann M.</t>
  </si>
  <si>
    <t>SCOPUS_ID:0019193041</t>
  </si>
  <si>
    <t>JPharmacolExpTher1947;91:52–76.</t>
  </si>
  <si>
    <t>Tests for the chronic toxicity of propylene glycol and triethylene glycol on monkeys and rats by vapor inhalation and oral administration</t>
  </si>
  <si>
    <t>ROBERTSON O.</t>
  </si>
  <si>
    <t>The Journal of pharmacology and experimental therapeutics</t>
  </si>
  <si>
    <t>SCOPUS_ID:0009581006</t>
  </si>
  <si>
    <t>Psychopharmacology2004;174(3):389–95.</t>
  </si>
  <si>
    <t>Age-dependent effects of nicotine on locomotor activity and conditioned place preferences in rats</t>
  </si>
  <si>
    <t>Belluzzi J.</t>
  </si>
  <si>
    <t>SCOPUS_ID:3042858854</t>
  </si>
  <si>
    <t>NewZealandMedicalJournal2015;128(1411):77–82.</t>
  </si>
  <si>
    <t>Nicotine and toxicant yield ratings of electronic cigarette brands in New Zealand</t>
  </si>
  <si>
    <t>SCOPUS_ID:84929672740</t>
  </si>
  <si>
    <t>JournalofPharmacologyandExperimentalTherapeutics1988;244(3):940–4.</t>
  </si>
  <si>
    <t>Prenatal exposure to nicotine via maternal infusions: Effects on development of catecholamine systems</t>
  </si>
  <si>
    <t>Navarro H.</t>
  </si>
  <si>
    <t>SCOPUS_ID:0023840637</t>
  </si>
  <si>
    <t>EnvironmentalHealthPerspectives2011;119(10):A422.</t>
  </si>
  <si>
    <t>The new danger of thirdhand smoke: Why passive smoking does not stop at secondhand smoke</t>
  </si>
  <si>
    <t>SCOPUS_ID:80053448299</t>
  </si>
  <si>
    <t>JournalofPharmacologyandExperimentalTherapeutics1947;91(1):52–76.</t>
  </si>
  <si>
    <t>Philadelphia:WoltersKluwerHealth/LippincottWilliams&amp;Wilkins,2008.</t>
  </si>
  <si>
    <t>Modern epidemiology: Third edition</t>
  </si>
  <si>
    <t>Rothman K.</t>
  </si>
  <si>
    <t>Modern Epidemiology: Third Edition</t>
  </si>
  <si>
    <t>SCOPUS_ID:84971343444</t>
  </si>
  <si>
    <t>Tumori2014;100(1):e24–e27.</t>
  </si>
  <si>
    <t>Tumori</t>
  </si>
  <si>
    <t>SCOPUS_ID:84896986916</t>
  </si>
  <si>
    <t>journalofPharmacologyandExperimentalTherapeutics1988;246(2):619–27.</t>
  </si>
  <si>
    <t>Cigarette brand-switching: Effects on smoke exposure and smoking behavior</t>
  </si>
  <si>
    <t>Zacny J.</t>
  </si>
  <si>
    <t>SCOPUS_ID:0023694465</t>
  </si>
  <si>
    <t>PublicHealthReports1993;108(2):217–24.</t>
  </si>
  <si>
    <t>Smoking behavior of adolescents exposed to cigarette advertising</t>
  </si>
  <si>
    <t>Botvin G.</t>
  </si>
  <si>
    <t>SCOPUS_ID:0027413134</t>
  </si>
  <si>
    <t>TobaccoControl2003;12(Suppl1):i48–i59.</t>
  </si>
  <si>
    <t>The potential of the internet as a medium to encourage and discourage youth tobacco use</t>
  </si>
  <si>
    <t>Ribisl K.</t>
  </si>
  <si>
    <t>SCOPUS_ID:0345025142</t>
  </si>
  <si>
    <t>http://truthinitiative.org/sites/default/files/Vaporized%20-%201%204%2016.pdf</t>
  </si>
  <si>
    <t xml:space="preserve"> Vaporized: youth and young adult exposure to e-cigarette marketing</t>
  </si>
  <si>
    <t>Truth Initiative</t>
  </si>
  <si>
    <t>http://democrats.energycommerce.house.gov/sites/default/files/documents/Report-Tobacco-Magazine-Advertising-2014-9-24.pdf</t>
  </si>
  <si>
    <t>igarette, E-Cigarette, and Other Tobacco Product Advertisements and Imagery in Magazines with Large Numbers of Teen Readers</t>
  </si>
  <si>
    <t>U.S. Congress</t>
  </si>
  <si>
    <t>.S.DepartmentofHealthandHumanServices,CentersforDiseaseControlandPrevention,NationalCenterforChronicDiseasePreventionandHealthPromotion,OfficeonSmokingandHealth,2000.</t>
  </si>
  <si>
    <t>Reducing Tobacco Use. A Report of the Surgeon General</t>
  </si>
  <si>
    <t>10.1093/ntr/ntu081</t>
  </si>
  <si>
    <t>Nicotine&amp;TobaccoResearch2014;16(8):1150–5.</t>
  </si>
  <si>
    <t>E-cigarette availability and promotion among retail outlets near college campuses in two southeastern states</t>
  </si>
  <si>
    <t>Wagoner K.</t>
  </si>
  <si>
    <t>SCOPUS_ID:84904333379</t>
  </si>
  <si>
    <t>EquityResearch.SanFrancisco(CA):WellsFargoSecurities,October1,2014a.</t>
  </si>
  <si>
    <t>Tobacco Talk: Q3 U.S. Vapor Retailer Survey—Vapor Category Growth Remain Robust but Moderating Slightly in C-Stores.</t>
  </si>
  <si>
    <t>EquityResearch.SanFrancisco(CA):WellsFargoSecurities,November25,2014b.</t>
  </si>
  <si>
    <t>A Vaping State Of Mind—E-Cig/ Vapor Fireside Chats: Detailed Takeaways from Our 2nd Annual E-Cig Conference in NYC</t>
  </si>
  <si>
    <t>SanFrancisco(CA):WellsFargoSecurities,March31,2015a.</t>
  </si>
  <si>
    <t>Nielsen: Tobacco “All Channel” Data Cig Pricing Remains Strong; E-Cig $ Sales Growth Re-Accelerates. Equity Research</t>
  </si>
  <si>
    <t>EquityResearch.SanFrancisco(CA):WellsFargoSecurities,January23,2015b.</t>
  </si>
  <si>
    <t>Tobacco Talk: Independent Vapor Mfr. Survey: More Bullish Than Retailers—Suggesting Vapor Growth Remains Robust</t>
  </si>
  <si>
    <t>SanFrancisco(CA):WellsFargoSecurities,January22,2015c.</t>
  </si>
  <si>
    <t>Tobacco Talk: Q4 U.S. Vapor Retailer Survey—Wake Up Call! Action Needed To Keep Vapor Category Momentum Alive</t>
  </si>
  <si>
    <t>10.1001/jamapediatrics.2015.63</t>
  </si>
  <si>
    <t>JAMAPediatrics2015;169(3):e1563.</t>
  </si>
  <si>
    <t>Electronic cigarette sales to minors via the internet</t>
  </si>
  <si>
    <t>Williams R.</t>
  </si>
  <si>
    <t>SCOPUS_ID:84924232229</t>
  </si>
  <si>
    <t>Inpress.</t>
  </si>
  <si>
    <t>Surveillance of the sales and marketing practices of Internet e-cigarette vendors: a content analysis of 281 websites</t>
  </si>
  <si>
    <t>Williams RS, Derrick J, Richardson A, Ribisl KM.</t>
  </si>
  <si>
    <t>Rockville(MD):U.S.PreventiveServicesTaskForce,2015.</t>
  </si>
  <si>
    <t>Final Recommendation Statement: Tobacco Smoking Cessation in Adults and Pregnant Women: Behavioral and Pharmacotherapy Intervention</t>
  </si>
  <si>
    <t>Final Recommendation Statement: Tobacco Smoking Cessation in Adults and Pregnant Women: Behavioral and Pharmacotherapy Interventions</t>
  </si>
  <si>
    <t>Pediatrics2015a;136(5):1018–26.</t>
  </si>
  <si>
    <t>Policy statement: electronic nicotine delivery systems</t>
  </si>
  <si>
    <t>Pediatrics2015b;136(5):998–1007</t>
  </si>
  <si>
    <t>Public policy to protect children from tobacco, nicotine, and tobacco smoke.</t>
  </si>
  <si>
    <t>American Academy of Pediatrics.</t>
  </si>
  <si>
    <t>American Association for Cancer Research, American Society of Clinical Oncology. Regulating electronic cigarettes  and other  ENDS, 2015; &lt;http://www. aacr.org/AdvocacyPolicy/Government/official report</t>
  </si>
  <si>
    <t>http://www.aacr.org/AdvocacyPolicy/Government/official report</t>
  </si>
  <si>
    <t>American Society of Clinical Oncology. Regulating electronic cigarettes and other ENDS</t>
  </si>
  <si>
    <t>American Association for Cancer Research</t>
  </si>
  <si>
    <t>https://www.aarc.org/resources/professional-documents/position-statements/</t>
  </si>
  <si>
    <t>Electronic cigarette</t>
  </si>
  <si>
    <t>American Association for Respiratory Care</t>
  </si>
  <si>
    <t>http://www.cancer.org/cancer/cancercauses/tobaccocancer/questionsaboutsmokingtobaccoandhealth/questions-about-smoking-tobacco-and-health-e-cigarettes</t>
  </si>
  <si>
    <t>What about electronic cigarettes? Aren’t they safe?,</t>
  </si>
  <si>
    <t>http://www.lung.org/associations/charters/midland-states/assets/pdfs/advocacy-pdfs/position-statement-on.pdf</t>
  </si>
  <si>
    <t>American Lung Association</t>
  </si>
  <si>
    <t>http://www.lung.org/stop-smoking/tobacco-control-advocacy/federal/e-cigarettes.htm</t>
  </si>
  <si>
    <t>American Lung Association statement on e-cigarettes,</t>
  </si>
  <si>
    <t>10.3390/ijerph8114118</t>
  </si>
  <si>
    <t>InternationalJournalofEnvironmentalResearchandPublicHealth2011;8(11):4118–39.</t>
  </si>
  <si>
    <t>Effects of tobacco taxation and pricing on smoking behavior in high risk populations: A knowledge synthesis</t>
  </si>
  <si>
    <t>Bader P.</t>
  </si>
  <si>
    <t>SCOPUS_ID:82555193602</t>
  </si>
  <si>
    <t>10.5588/ijtld.13.0815</t>
  </si>
  <si>
    <t>InternationalJournalofTuberculosisandLungDisease2014;18(1):5–7.</t>
  </si>
  <si>
    <t>Position statement on electronic cigarettes or electronic nicotine delivery systems</t>
  </si>
  <si>
    <t>Bam T.</t>
  </si>
  <si>
    <t>SCOPUS_ID:84892576318</t>
  </si>
  <si>
    <t>10.1513/AnnalsATS.201312-433PS</t>
  </si>
  <si>
    <t>AnnalsoftheAmericanThoracicSociety2014;11(2):231–5.</t>
  </si>
  <si>
    <t>Emerging nicotine delivery products implications for public health</t>
  </si>
  <si>
    <t>Annals of the American Thoracic Society</t>
  </si>
  <si>
    <t>SCOPUS_ID:84898714249</t>
  </si>
  <si>
    <t>August1,2013;&lt;https://www.tobaccofreekids.org/research/factsheets/pdf/0282.pdf&gt;;accessed:October20,2015.</t>
  </si>
  <si>
    <t>The Best Way to Tax Smokeless Tobacco: A Simple Weight-Based Tax Hurts State Revenues and Increases Youth Use</t>
  </si>
  <si>
    <t>Boonn A</t>
  </si>
  <si>
    <t>Brandon, TH et al. (2015)</t>
  </si>
  <si>
    <t>ClinicalCancerResearch2015a;21(3):514–25.</t>
  </si>
  <si>
    <t>ViolationsofNorthDakota’sSmoke-FreeLaw.2014.</t>
  </si>
  <si>
    <t>Violations of North Dakota’s Smoke-Free Law</t>
  </si>
  <si>
    <t>BreatheND.</t>
  </si>
  <si>
    <t>http://www.breathend.com/smokefree/</t>
  </si>
  <si>
    <t xml:space="preserve"> Smoke free law (home page)</t>
  </si>
  <si>
    <t>BreatheND</t>
  </si>
  <si>
    <t>https://chronicdata.cdc.gov/Legislation/STATE-System-E-Cigarette-Fact-Sheet/qte6-7jwd&gt;</t>
  </si>
  <si>
    <t>STATE System E-Cigarette Fact Sheet</t>
  </si>
  <si>
    <t>10.1136/tobaccocontrol-2013-051480</t>
  </si>
  <si>
    <t>TobaccoControl2014;23(Suppl2):ii54–ii58.</t>
  </si>
  <si>
    <t>Research gaps related to the environmental impacts of electronic cigarettes</t>
  </si>
  <si>
    <t>SCOPUS_ID:84899625394</t>
  </si>
  <si>
    <t>Sacramento(CA):CaliforniaDepartmentofPublicHealth,2015a.</t>
  </si>
  <si>
    <t>Model California Ordinance Regulating Electronic Smoking Devices (with Annotations)</t>
  </si>
  <si>
    <t>http://www.hayward-ca.gov/CITY-GOVERNMENT/DEPARTMENTS/CITY-MANAGER/documents/2015/TRL_FAQ.pd</t>
  </si>
  <si>
    <t>City of Hayward Tobacco Retail License Program: Frequently Asked Questions</t>
  </si>
  <si>
    <t>http://user.govoutreach.com/hayward/faq.php?cid=28719</t>
  </si>
  <si>
    <t>Tobacco retail inspection</t>
  </si>
  <si>
    <t>NewEnglandJournalofMedicine2014;371(16):1469–71.</t>
  </si>
  <si>
    <t>The FDA, e-cigarettes, and the demise of combusted tobacco</t>
  </si>
  <si>
    <t>Cobb NK, Abrams DB</t>
  </si>
  <si>
    <t>10.1016/j.addbeh.2013.11.002</t>
  </si>
  <si>
    <t>AddictiveBehaviors2014;39(3):507–11.</t>
  </si>
  <si>
    <t>Tobacco harm reduction: The need for new products that can compete with cigarettes</t>
  </si>
  <si>
    <t>Fagerström K.</t>
  </si>
  <si>
    <t>SCOPUS_ID:84891746076</t>
  </si>
  <si>
    <t>71Fed.Reg.2464(2006).</t>
  </si>
  <si>
    <t>Federal Register. U.S. Department of Veterans Affairs, Elimination of copayment for smoking cessation coun- seling</t>
  </si>
  <si>
    <t>US Department of Veterans Affairs</t>
  </si>
  <si>
    <t>66Fed.Reg.64946(2001).</t>
  </si>
  <si>
    <t>Federal Register. U.S. Department of Labor, Occupational Safety and Health Administration (OSHA), Indoor air quality</t>
  </si>
  <si>
    <t xml:space="preserve">US Department of Labor </t>
  </si>
  <si>
    <t>https://www.ftc.gov/sites/default/files/documents/commission_decision_volumes/volume-103/ftc_volume_decision_103_january_-_june_1984pages_103-203.pdf&gt;</t>
  </si>
  <si>
    <t>Complaint 103 in the matter of Cliffdale Associates, Inc. et al. In: Federal Trade Commission Decisions. 1984:110–22;</t>
  </si>
  <si>
    <t>https://www.ftc.gov/public-statements/1983/03/ftc-policy-statement-regarding-advertising-substantiation</t>
  </si>
  <si>
    <t>FTC policy statement regarding advertising substantiation, 1983,</t>
  </si>
  <si>
    <t>10.1136/tc.10.2.184</t>
  </si>
  <si>
    <t>TobaccoControl2001;10(2):184–8.</t>
  </si>
  <si>
    <t>Cigarette advertising and promotional strategies in retail outlets: Results of a statewide survey in California</t>
  </si>
  <si>
    <t>SCOPUS_ID:0035374851</t>
  </si>
  <si>
    <t>PreventiveMedicine2014;68:11–6.</t>
  </si>
  <si>
    <t>The tobacco endgame: it’s all about behavior</t>
  </si>
  <si>
    <t>Henningfield JE.</t>
  </si>
  <si>
    <t>10.1177/0141076814562718</t>
  </si>
  <si>
    <t>ProceedingsoftheRoyalSocietyofMedicine1965;58:295–300.</t>
  </si>
  <si>
    <t>The environment and disease: association or causation?</t>
  </si>
  <si>
    <t>Hill A.</t>
  </si>
  <si>
    <t>Journal of the Royal Society of Medicine</t>
  </si>
  <si>
    <t>SCOPUS_ID:84920971274</t>
  </si>
  <si>
    <t>10.1016/j.amepre.2009.10.029</t>
  </si>
  <si>
    <t>AmericanJournalofPreventiveMedicine2010;38(2Suppl):S275–S289.</t>
  </si>
  <si>
    <t>Smokefree Policies to Reduce Tobacco Use. A Systematic Review</t>
  </si>
  <si>
    <t>SCOPUS_ID:74549117775</t>
  </si>
  <si>
    <t>http://global-tobaccocontrol.org/e-cigarette/country-laws/view</t>
  </si>
  <si>
    <t>Country laws reg- ulation e-cigarettes: a policy scan</t>
  </si>
  <si>
    <t>10.1001/jamapediatrics.2015.1929</t>
  </si>
  <si>
    <t>JAMAPediatrics2015;169(11):993–4.</t>
  </si>
  <si>
    <t>Electronic cigarettes are another route to nicotine addiction for youth</t>
  </si>
  <si>
    <t>Klein J.</t>
  </si>
  <si>
    <t>SCOPUS_ID:84946763389</t>
  </si>
  <si>
    <t>SaintPaul(MN):TobaccoControlLegalConsortium,2010;&lt;http://publichealthlawcenter.org/sites/default/files/resources/tclc-syn-retailer-2010.pdf&gt;</t>
  </si>
  <si>
    <t xml:space="preserve">License to Kill?: Tobacco Retailer Licensing as an Effective Enforcement Tool. </t>
  </si>
  <si>
    <t>McLaughlin I</t>
  </si>
  <si>
    <t>10.1136/tc.2009.031427</t>
  </si>
  <si>
    <t>TobaccoControl2010;19(4):297–305.</t>
  </si>
  <si>
    <t>Quantifying the effects of promoting smokeless tobacco as a harm reduction strategy in the USA</t>
  </si>
  <si>
    <t>Mejia A.</t>
  </si>
  <si>
    <t>SCOPUS_ID:77955283161</t>
  </si>
  <si>
    <t>Washington(DC):NationalAssociationofCountyandCityHealthOfficials,April2014;&lt;http://www.naccho.org/advocacy/positions/upload/12-04-e-Cigarettes.pdf&gt;</t>
  </si>
  <si>
    <t>Statement of Policy: Regulation of Electronic Cigarettes (“E-Cigarettes”)</t>
  </si>
  <si>
    <t>National Association of County and City Health Officials</t>
  </si>
  <si>
    <t>http://tobaccofree.nih.gov/</t>
  </si>
  <si>
    <t>Taking our own best advice: a tobacco-free NIH</t>
  </si>
  <si>
    <t>National Institutes of Health</t>
  </si>
  <si>
    <t>10.1016/S0749-3797(98)00034-8</t>
  </si>
  <si>
    <t>AmericanJournalofPreventiveMedicine1998;15(2):155–9.</t>
  </si>
  <si>
    <t>Outdoor tobacco advertising in six Boston neighborhoods: Evaluating youth exposure</t>
  </si>
  <si>
    <t>Pucci L.</t>
  </si>
  <si>
    <t>SCOPUS_ID:0031903872</t>
  </si>
  <si>
    <t>AmericanJournalofPublicHealth2005;95(1):138–44.</t>
  </si>
  <si>
    <t xml:space="preserve"> U.S. college students’ exposure to tobacco promotions: prevalence and association with tobacco use</t>
  </si>
  <si>
    <t>Rigotti NA, Moran SE, Wechsler H</t>
  </si>
  <si>
    <t>10.1136/tc.2009.031963</t>
  </si>
  <si>
    <t>TobaccoControl2010;19(Suppl1):i21–9.</t>
  </si>
  <si>
    <t>Tobacco marketing in California and implications for the future</t>
  </si>
  <si>
    <t>Roeseler A.</t>
  </si>
  <si>
    <t>SCOPUS_ID:77954742837</t>
  </si>
  <si>
    <t>10.1136/tobaccocontrol-2014-051771</t>
  </si>
  <si>
    <t>TobaccoControl2015;24(Suppl3):iii88–iii93.</t>
  </si>
  <si>
    <t>The association between tax structure and cigarette price variability: Findings from the ITC Project</t>
  </si>
  <si>
    <t>Shang C.</t>
  </si>
  <si>
    <t>SCOPUS_ID:84940536869</t>
  </si>
  <si>
    <t>&lt;http://center4tobaccopolicy.org/wp-content/uploads/2014/05/E-cigarettes-in-TRL-April-2015.pdf</t>
  </si>
  <si>
    <t>Reducing Youth Access to Electronic Cigarettes through Tobacco Retailer Licensing. Sacramento (CA): The American Lung Association in California,</t>
  </si>
  <si>
    <t>http://knowledgecenter.csg.org/kc/system/files/CR_e_Cigarettes.pdf</t>
  </si>
  <si>
    <t>Health Policy: E-Cigarettes: Regulation and Taxation.</t>
  </si>
  <si>
    <t>The Council of Statistical report</t>
  </si>
  <si>
    <t>WorldCommissionontheEthicsofScientificKnowledgeandTechnology.Paris(France):UNESCO,2005;&lt;http://unesdoc.unesco.org/images/0013/001395/139578e.pdf</t>
  </si>
  <si>
    <t>The Precautionary Principle</t>
  </si>
  <si>
    <t>United Nations Educational, Scientific and Cultural Organization</t>
  </si>
  <si>
    <t>U.S.DepartmentofHealthandHumanServices,CentersforDiseaseControlandPrevention,NationalCenterforChronicDiseasePrevention,NationalInstituteforOccupationalSafetyandHealth,2015.</t>
  </si>
  <si>
    <t>Current Intelligence Bulletin 67: Promoting Health and Preventing Disease and Injury through Workplace Tobacco Policies</t>
  </si>
  <si>
    <t>http://www.fda.gov/downloads/TobaccoProducts/NewsEvents/UCM284343.pdf</t>
  </si>
  <si>
    <t>Center for Tobacco Products. A strategic partnership</t>
  </si>
  <si>
    <t>http://www.gsa.gov/portal/directive/d0/content/520618</t>
  </si>
  <si>
    <t xml:space="preserve">5800.1C ADM smoking in GSA-occupied space and government-owned or -leased vehicles assigned to GSA, </t>
  </si>
  <si>
    <t>U.S. General Services Administration</t>
  </si>
  <si>
    <t>10.3399/bjgp14X681253</t>
  </si>
  <si>
    <t>BritishJournalofGeneralPractice2014;64(626):442–3.</t>
  </si>
  <si>
    <t>Electronic cigarettes: Fact and faction</t>
  </si>
  <si>
    <t>SCOPUS_ID:84907010149</t>
  </si>
  <si>
    <t>10.1097/JOM.0000000000000420</t>
  </si>
  <si>
    <t>JournalofOccupationalandEnvironmentalMedicine2015;57(3):334–43.</t>
  </si>
  <si>
    <t>Guidance to employers on Integrating E-cigarettes/electronic nicotine delivery systems into tobacco worksite policy</t>
  </si>
  <si>
    <t>Whitsel L.</t>
  </si>
  <si>
    <t>SCOPUS_ID:84958660968</t>
  </si>
  <si>
    <t>http://www.commerce.senate.gov/public/_cache/files/7e32673d795b-44ce-979b-cc9d6c4f1d48/37FC6C47C34D54C517C1FBE3CE18F0C5.dsmdb--3264287-v1-jason-healystatement-commerce-6-18-14.pdf</t>
  </si>
  <si>
    <t>Statement of Jason Healy, Founder and President, blu eCigs to the U.S. Senate Committee on Commerce, Science and Transportation</t>
  </si>
  <si>
    <t>Healy J.</t>
  </si>
  <si>
    <t>HealthCommunication2015:1–10.</t>
  </si>
  <si>
    <t>AmericanJournalofPreventiveMedicine2001;20(2Suppl):10–5.</t>
  </si>
  <si>
    <t>Recommendations regarding interventions to reduce tobacco use and exposure to environmental tobacco smoke</t>
  </si>
  <si>
    <t>Task Force on Community Preventive Services</t>
  </si>
  <si>
    <t>http://www.fda.gov/NewsEvents/Newsroom/PressAnnouncements/ucm499234.htm</t>
  </si>
  <si>
    <t>FDA takes significant steps to protect Americans from dangers of tobacco through new regulation</t>
  </si>
  <si>
    <t>10.1093/acprof:oso/9780195151091.001.0001</t>
  </si>
  <si>
    <t>NewYork:OxfordUniversityPress,2005.</t>
  </si>
  <si>
    <t>The Guide to Community Preventive Services: What works to promote health?</t>
  </si>
  <si>
    <t>Zaza S.</t>
  </si>
  <si>
    <t>SCOPUS_ID:84923018795</t>
  </si>
  <si>
    <t>10.1093/jnci/djh144</t>
  </si>
  <si>
    <t>JournaloftheNationalCancerInstitute,96(11):853-861.</t>
  </si>
  <si>
    <t>Association between exclusive pipe smoking and mortality from cancer and other diseases</t>
  </si>
  <si>
    <t>Henley S.</t>
  </si>
  <si>
    <t>SCOPUS_ID:2942571660</t>
  </si>
  <si>
    <t>10.1136/tc.2010.036780</t>
  </si>
  <si>
    <t>TobaccoControl,20(2):123-130.</t>
  </si>
  <si>
    <t>Health consequences of pipe versus cigarette smoking</t>
  </si>
  <si>
    <t>SCOPUS_ID:78650714056</t>
  </si>
  <si>
    <t>10.1162/003355301753265570</t>
  </si>
  <si>
    <t>QuarterlyJournalofEconomics,116(4):1261-1303,November2001</t>
  </si>
  <si>
    <t>Is addiction "rational"? Theory and evidence</t>
  </si>
  <si>
    <t>Gruber J.</t>
  </si>
  <si>
    <t>Quarterly Journal of Economics</t>
  </si>
  <si>
    <t>SCOPUS_ID:0035621462</t>
  </si>
  <si>
    <t>10.1257/0002828043052222</t>
  </si>
  <si>
    <t>AmericanEconomicReview94(5):1558-90,December2004</t>
  </si>
  <si>
    <t>Addiction and cue-triggered decision processes</t>
  </si>
  <si>
    <t>Bernheim B.</t>
  </si>
  <si>
    <t>American Economic Review</t>
  </si>
  <si>
    <t>SCOPUS_ID:16244384595</t>
  </si>
  <si>
    <t>10.1111/j.1467-937X.2007.00417.x</t>
  </si>
  <si>
    <t>ReviewofEconomicStudies74:147-172.2007.</t>
  </si>
  <si>
    <t>Harmful addiction</t>
  </si>
  <si>
    <t>Gul F.</t>
  </si>
  <si>
    <t>Review of Economic Studies</t>
  </si>
  <si>
    <t>SCOPUS_ID:33846017641</t>
  </si>
  <si>
    <t>10.1093/ntr/ntp074</t>
  </si>
  <si>
    <t>NicotineTobRes.2009.11(7):842-6.</t>
  </si>
  <si>
    <t>Measuring cigar use in adolescents: Inclusion of a brand-specific item</t>
  </si>
  <si>
    <t>Terchek J.</t>
  </si>
  <si>
    <t>SCOPUS_ID:67650245400</t>
  </si>
  <si>
    <t>10.2105/AJPH.2006.101063</t>
  </si>
  <si>
    <t>AmericanJournalofPublicHealth97(8):1368-1375.</t>
  </si>
  <si>
    <t>"A whole 'nother smoke" or a cigarette in disguise: How RJ Reynolds reframed the image of little cigars</t>
  </si>
  <si>
    <t>SCOPUS_ID:34548040674</t>
  </si>
  <si>
    <t>10.1177/003335490612100203</t>
  </si>
  <si>
    <t>PublicHealthReports121(2):116-119</t>
  </si>
  <si>
    <t>Smokers' choice: What explains the steady growth of cigar use in the U.S.?</t>
  </si>
  <si>
    <t>SCOPUS_ID:33645456902</t>
  </si>
  <si>
    <t>www.gao.gov/assets/600/590192.pd</t>
  </si>
  <si>
    <t>Tobacco Taxes: Large Disparities in Rates for Smoking Products Trigger Significant Market Shifts to Avoid Higher Taxes,</t>
  </si>
  <si>
    <t>MMWR61(30):565-569.</t>
  </si>
  <si>
    <t>Consumption of Cigarettes and Combustible Tobacco—United States, 2000-2011</t>
  </si>
  <si>
    <t>Centers for Disease Control and Prevention.</t>
  </si>
  <si>
    <t>FinalReport,Oct27,2011.</t>
  </si>
  <si>
    <t>Baseline of State and International Tobacco Laws</t>
  </si>
  <si>
    <t>Eastern Research Group</t>
  </si>
  <si>
    <t>10.1542/peds.109.6.1088</t>
  </si>
  <si>
    <t>Pediatrics109(6):1088-1092.</t>
  </si>
  <si>
    <t>Youth access interventions do not affect youth smoking</t>
  </si>
  <si>
    <t>Fichtenberg C.</t>
  </si>
  <si>
    <t>SCOPUS_ID:0036260677</t>
  </si>
  <si>
    <t>10.1016/S0277-9536(98)00332-3</t>
  </si>
  <si>
    <t>SocialScience&amp;Medicine48:759-775.1999.</t>
  </si>
  <si>
    <t>The relationship between tobacco access and use among adolescents: A four community study</t>
  </si>
  <si>
    <t>Altman D.</t>
  </si>
  <si>
    <t>SCOPUS_ID:0033062852</t>
  </si>
  <si>
    <t>10.2105/AJPH.88.8.1193</t>
  </si>
  <si>
    <t>AmericanJournalofPublicHealth88(8):1193-1198.2003.</t>
  </si>
  <si>
    <t>The effects of community policies to reduce youth access to tobacco</t>
  </si>
  <si>
    <t>Forster J.</t>
  </si>
  <si>
    <t>SCOPUS_ID:0031830186</t>
  </si>
  <si>
    <t>AmericanJournalofHealthEducation42(3):154-160.2011.</t>
  </si>
  <si>
    <t>Sources of Cigarettes among Adolescent Smokers: Free or Purchased?”</t>
  </si>
  <si>
    <t>Jansen, Paul, Traci L. Toomey, Toben F. Nelson, Lindsey E. A. Fabian, Kathleen M. Lenk and Jean L. Forster</t>
  </si>
  <si>
    <t>10.1093/ntr/ntq125</t>
  </si>
  <si>
    <t>NicotineandTobaccoResearch12(9):876-87.September2010.</t>
  </si>
  <si>
    <t>Tobacco control policy in developed countries: yesterday, today, and tomorrow.</t>
  </si>
  <si>
    <t>SCOPUS_ID:78649658013</t>
  </si>
  <si>
    <t>Passport.August2012.</t>
  </si>
  <si>
    <t>Tobacco Products in the U.S.</t>
  </si>
  <si>
    <t>Euromonitor International.</t>
  </si>
  <si>
    <t>Richmond,VA:May,2010.</t>
  </si>
  <si>
    <t>The Maxwell Report: Cigar Industry in 2009</t>
  </si>
  <si>
    <t>Maxwell, John C</t>
  </si>
  <si>
    <t>Inquiry41:57-69.Spring2004.</t>
  </si>
  <si>
    <t>The Financial Implications of Coverage of Smoking Cessation Treatment by Managed Care Organizations.</t>
  </si>
  <si>
    <t>Warner, Kenneth E., David Mendez and Dean G. Smith.</t>
  </si>
  <si>
    <t>regulation25(4):52-57.Winter2002-2003.</t>
  </si>
  <si>
    <t>Smoking’s ‘Internalities</t>
  </si>
  <si>
    <t>Gruber, Jonathan</t>
  </si>
  <si>
    <t>Cambridge,MA:MITPress,2004.</t>
  </si>
  <si>
    <t xml:space="preserve"> The Price of Smoking</t>
  </si>
  <si>
    <t>Sloan Frank A., Jan Ostermann, Christopher Conover, Donald H. Taylor, Jr., and Gabriel Picone</t>
  </si>
  <si>
    <t>10.1093/ntr/ntr131</t>
  </si>
  <si>
    <t>Nicotine&amp;TobaccoResearch,14(3):368-371,March2012.</t>
  </si>
  <si>
    <t>Ad lib smoking of black &amp;amp; mild cigarillos and cigarettes</t>
  </si>
  <si>
    <t>Fabian L.</t>
  </si>
  <si>
    <t>SCOPUS_ID:84857679208</t>
  </si>
  <si>
    <t>10.1257/jep.22.4.3</t>
  </si>
  <si>
    <t>JournalofEconomicPerspectives,22:3-26.</t>
  </si>
  <si>
    <t>Are we finally winning the war on cancer?</t>
  </si>
  <si>
    <t>Cutler D.</t>
  </si>
  <si>
    <t>Journal of Economic Perspectives</t>
  </si>
  <si>
    <t>SCOPUS_ID:57349099521</t>
  </si>
  <si>
    <t>10.4324/9781936331253</t>
  </si>
  <si>
    <t>JournalofPoliticalEconomy,114(5):871–904,2006.</t>
  </si>
  <si>
    <t>The value of health and longevity</t>
  </si>
  <si>
    <t>Murphy K.</t>
  </si>
  <si>
    <t>Issues of the Day: 100 Commentaries on Climate, Energy, the Environment, Transportation, and Public Health Policy</t>
  </si>
  <si>
    <t>SCOPUS_ID:84920862482</t>
  </si>
  <si>
    <t>MedicalCare45(7):618-28.July2007.</t>
  </si>
  <si>
    <t>Quality-of-Life Weights for the U.S. Population: Self-Reported Health Status and Priority Health Conditions, by Demographic Characteristics</t>
  </si>
  <si>
    <t>Nyman, John A., Nathan A. Barleen, Bryan E. Dowd, Daniel W. Russell, Stephen Joel Coons and Patrick W. Sullivan</t>
  </si>
  <si>
    <t>10.1057/9780230288027</t>
  </si>
  <si>
    <t>AdvancesinEconomicAnalysis&amp;Policy5(1):Article4.2005.</t>
  </si>
  <si>
    <t>Do cigarette taxes make smokers happier?</t>
  </si>
  <si>
    <t>Happiness and Public Policy: Theory, Case Studies and Implications</t>
  </si>
  <si>
    <t>SCOPUS_ID:85008478207</t>
  </si>
  <si>
    <t>EconomicCensus.RetailTrade:SubjectSeries:ProductLinesStatisticsbyKindofBusinessfortheUnitedStatesandStates:</t>
  </si>
  <si>
    <t>Economic Census. Retail Trade: Subject Series: Product Lines Statistics by Kind of Business for the United States and States:</t>
  </si>
  <si>
    <t>economicCensus.AccommodationandFoodServices:SubjectSeries:ProductLinesStatisticsbyKindofBusinessfortheUnitedStatesandStates:</t>
  </si>
  <si>
    <t>economic Census. Accommodation and Food Services: Subject Series: Product Lines Statistics by Kind of Business for the United States and States:</t>
  </si>
  <si>
    <t>ResearchTrianglePark,NC:RTIInternational,March2011.</t>
  </si>
  <si>
    <t>Model to Estimate Costs of Using Labeling as a Risk Reduction Strategy for Consumer Products Regulated by the Food and Drug Administration,'</t>
  </si>
  <si>
    <t>Muth, MK et al.</t>
  </si>
  <si>
    <t>10.1016/S1574-0064(00)80042-6</t>
  </si>
  <si>
    <t>inHandbookofHealthEconomics,vol.1B,A.J.CulyerandJ.P.Newhouseeds.,Amsterdam:Elsevier,2000.</t>
  </si>
  <si>
    <t>Chapter 29 The economics of smoking</t>
  </si>
  <si>
    <t>Handbook of Health Economics</t>
  </si>
  <si>
    <t>SCOPUS_ID:77956723980</t>
  </si>
  <si>
    <t>10.1146/annurev.resource.012809.103949</t>
  </si>
  <si>
    <t>AnnualReviewofResourceEconomics3:313-36.June10,2011.</t>
  </si>
  <si>
    <t>Valuing mortality risk reductions: Progress and challenges</t>
  </si>
  <si>
    <t>Cropper M.</t>
  </si>
  <si>
    <t>Annual Review of Resource Economics</t>
  </si>
  <si>
    <t>SCOPUS_ID:80053007783</t>
  </si>
  <si>
    <t>10.1136/tc.2006.015818</t>
  </si>
  <si>
    <t>TobControl.2006;15:398–404.</t>
  </si>
  <si>
    <t>Smokers and non-smokers talk about regulatory options in tobacco control</t>
  </si>
  <si>
    <t>Carter S.</t>
  </si>
  <si>
    <t>SCOPUS_ID:33750125316</t>
  </si>
  <si>
    <t>AddictBehav.2014;39:491–494.</t>
  </si>
  <si>
    <t xml:space="preserve"> A longitudinal study of electronic cigarette users</t>
  </si>
  <si>
    <t>Ettera J-F, Bullen C</t>
  </si>
  <si>
    <t>NewYork,NY:BasicBooks;2007.</t>
  </si>
  <si>
    <t>The Cigarette Century: The Rise, Fall, and Deadly Persistence of the Product That Defined America.</t>
  </si>
  <si>
    <t>Brandt AM</t>
  </si>
  <si>
    <t>10.2105/AJPH.2013.301453</t>
  </si>
  <si>
    <t>AmJPublicHealth.2013;103:e57–e62.</t>
  </si>
  <si>
    <t>Smokers who try E-cigarettes to quit smoking: Findings from a multiethnic study in Hawaii</t>
  </si>
  <si>
    <t>SCOPUS_ID:84881529877</t>
  </si>
  <si>
    <t>10.1126/science.343.6171.589</t>
  </si>
  <si>
    <t>Science.2014;343:589.</t>
  </si>
  <si>
    <t>A former surgeon general lends his support to E-cigarettes</t>
  </si>
  <si>
    <t>Schmidt C.</t>
  </si>
  <si>
    <t>Science</t>
  </si>
  <si>
    <t>SCOPUS_ID:84893680736</t>
  </si>
  <si>
    <t>AmJPublicHealth.2004;94:192–204.</t>
  </si>
  <si>
    <t>Out of the ashes: the life, death, and rebirth of the “safer” cigarette in the United States</t>
  </si>
  <si>
    <t>Fairchild A, Colgrove J</t>
  </si>
  <si>
    <t>London:PolicyExchange,2010.</t>
  </si>
  <si>
    <t>Cough up</t>
  </si>
  <si>
    <t>Nash R, Featherstone H</t>
  </si>
  <si>
    <t>Educational charity</t>
  </si>
  <si>
    <t>http://faculty.quinnipiac.edu/charm/CHARM%20proceedings/CHARM%20article%20archive%20pdf%20format/Volume%207%201995/237%20alan.pdf.</t>
  </si>
  <si>
    <t>A marketing history of the US tobacco industry: from colonial times to the Great Depression</t>
  </si>
  <si>
    <t>Alan S</t>
  </si>
  <si>
    <t>Availablefrom:https://www.aihw.gov.au/getmedia/9d29c844-57b0-4d68-808b-2dfd13aec28c/ah16-4-7-tobacco-smoking.pdf.aspx</t>
  </si>
  <si>
    <t>Australia's Health: 4.7 tobacco smoking 2016</t>
  </si>
  <si>
    <t xml:space="preserve">Australian Institute of Health and Welfare. Australia's Health: 4.7 tobacco smoking 2016 [Available from: https://www.aihw.gov.au/getmedia/9d29c844-57b0-4d68-808b-2dfd13aec28c/ah16-4-7-tobacco-smoking.pdf.aspx; </t>
  </si>
  <si>
    <t>Availablefrom:http://www.health.govt.nz/publication/annual-update-key-results-2014-15-new-zealand-health-survey</t>
  </si>
  <si>
    <t>New Zealand Ministry of Health. Annual Update of Key Results 2014/15: New Zealand Health Survey 2015</t>
  </si>
  <si>
    <t>New Zealand Ministry of Health</t>
  </si>
  <si>
    <t>Availablefrom:http://www.pmi.com/ja_jp/media_center/press_releases/Documents/20150818iQOS_E.pdf</t>
  </si>
  <si>
    <t>A New Era Begins in Japan: Revolutionary Tobacco Heating Technology ‘iQOS’ to be Rolled Out Nationwide</t>
  </si>
  <si>
    <t xml:space="preserve"> Annual report and accounts 2014: a stronger business</t>
  </si>
  <si>
    <t>London:HouseofCommons;2014Availablefrom:http://www.publications.parliament.uk/pa/bills/cbill/2013-2014/0171/14171.pd</t>
  </si>
  <si>
    <t>Lords Amendments to the Children and Families Bill</t>
  </si>
  <si>
    <t>House of Commons</t>
  </si>
  <si>
    <t>Availableat:http://cancercontrol.cancer.gov/brp/tcrb/documents/MythsaboutNRTFactSheet.pdf</t>
  </si>
  <si>
    <t>Dispelling myths about nicotine replacement therapy</t>
  </si>
  <si>
    <t>www.epa.gov1992</t>
  </si>
  <si>
    <t>Acrolein: Hazard summary factsheet</t>
  </si>
  <si>
    <t>TheE-CigaretteSummit:Science,Regulation&amp;PublicHealth-2017,London.Availablefrom:http://www.e-cigarette-summit.com/files/2014/07/14.20Matthew-Moden.pdf.</t>
  </si>
  <si>
    <t>The independent vape sector - A unique relationship with smokers and vapers</t>
  </si>
  <si>
    <t>Moden M</t>
  </si>
  <si>
    <t>http://elearning.ncsct.co.uk/usr/docs/E-cigarette-friendly%20SSS.pdf.</t>
  </si>
  <si>
    <t>What does an e-cigarette friendly service look like?</t>
  </si>
  <si>
    <t>National Centre for Smoking Cessation and Training and New Nicotine Alliance</t>
  </si>
  <si>
    <t xml:space="preserve"> What is Harm Reduction?</t>
  </si>
  <si>
    <t>International Harm Reduction Association</t>
  </si>
  <si>
    <t>http://www.agcensus.usda.gov/Publications/2007/Full_Report/usv1.pdf.</t>
  </si>
  <si>
    <t>2007 Census of Agriculture: United States Summary and State Data: Volume 1, Geographic Area Series, Part 51</t>
  </si>
  <si>
    <r>
      <rPr/>
      <t xml:space="preserve">Victoria Government Gazette. No. G 24 Thursday 15 June 2017 [Available from: </t>
    </r>
    <r>
      <rPr>
        <color rgb="FF1155CC"/>
        <u/>
      </rPr>
      <t>http://www.gazette.vic.gov.au/gazette/Gazettes2017/GG2017G024.pdf</t>
    </r>
  </si>
  <si>
    <t>Availablefrom:http://www.gazette.vic.gov.au/gazette/Gazettes2017/GG2017G024.pdf</t>
  </si>
  <si>
    <t xml:space="preserve">No. G 24 </t>
  </si>
  <si>
    <t>Victoria Government/official report</t>
  </si>
  <si>
    <t>U.S.DepartmentofHealthandHumanServices,CentersforDiseaseControlandPrevention,NationalInstituteforOccupationalSafetyandHealth;2017.Availablefrom:https://www.cdc.gov/niosh/hhe/reports/pdfs/2015-0107-3279.pdf.</t>
  </si>
  <si>
    <t xml:space="preserve"> Evaluation of chemical exposures at a vape shop</t>
  </si>
  <si>
    <t>Zwack L, Stefaniak A, LeBouf R</t>
  </si>
  <si>
    <t>http://www.vendingtimes.com/Media/MediaManager/VTcensus11.pdf&gt;.</t>
  </si>
  <si>
    <t>2011 Census of the Industry</t>
  </si>
  <si>
    <t>Vending Times,</t>
  </si>
  <si>
    <t>26May2014(online).http://nicotinepolicy.net/documents/letters/MargaretChan.pdf</t>
  </si>
  <si>
    <t>Statement from specialists in nicotine science and public health: reducing the toll of death and disease from tobacco – tobacco harm reduction and the Framework Convention on Tobacco Control (FCTC),</t>
  </si>
  <si>
    <t>Abrams D, Axéll T, Bartsch P et al</t>
  </si>
  <si>
    <t>http://www.who.int/mental_health/management/info_sheet.pdf.</t>
  </si>
  <si>
    <t>Premature death among people with severe mental disorders</t>
  </si>
  <si>
    <t>http://www.census.gov/prod/1/bus/retail/92subj/rc92s03.pdf&gt;</t>
  </si>
  <si>
    <t>1992 Census of Retail Trade. Subject Series. Merchandise Line Sales, United States. Table 1. Merchandise Lines by Kind of Business.</t>
  </si>
  <si>
    <t>Geneva:WorldHealthOrganization,IARC,2002.http://monographs.iarc.fr/ENG/Monographs/vol83/mono83.pdf</t>
  </si>
  <si>
    <t xml:space="preserve"> IARC Monographs on the carcinogenic risk to humans, Vol 83. Tobacco smoke and involuntary smoking.</t>
  </si>
  <si>
    <t>PHR/ePPICentre,2012.http://phrc.lshtm.ac.uk/papers/PHRC_006_Final_Report.pdf</t>
  </si>
  <si>
    <t>Plain tobacco packaging: a systematic review</t>
  </si>
  <si>
    <t>Moodie C, Stead M, Bauld L et al.</t>
  </si>
  <si>
    <t>A Guide to North Dakota’s Smoke-Free Law</t>
  </si>
  <si>
    <t>www.mhra.gov.uk/home/groups/par/documents/websiteresources/con475307.pdf</t>
  </si>
  <si>
    <t>Voke 0.45mg Inhaler (online)</t>
  </si>
  <si>
    <t>NeuroscienceandBiobehavioralReviews2014;45:323–42.</t>
  </si>
  <si>
    <t xml:space="preserve">Adolescent brain maturation and smoking: what we know and where we’re headed. </t>
  </si>
  <si>
    <t>Lydon DM, Wilson SJ, Child A, Geier CF</t>
  </si>
  <si>
    <t>AnnalsofHealthLaw2012;21(2):407–45,5pprecedingi.</t>
  </si>
  <si>
    <t>Options for state and local governments to regulate non-cigarette tobacco products.</t>
  </si>
  <si>
    <t>Annals of health law / Loyola University Chicago, School of Law, Institute for Health Law</t>
  </si>
  <si>
    <t>SCOPUS_ID:84862322998</t>
  </si>
  <si>
    <t>FoodandDrugLawJournal2015;70(1):55–92.</t>
  </si>
  <si>
    <t>Effectively Regulating E-Cigarettes and Their Advertising--And the First Amendment</t>
  </si>
  <si>
    <t>Lindblom E.</t>
  </si>
  <si>
    <t>Food and drug law journal</t>
  </si>
  <si>
    <t>SCOPUS_ID:84930208785</t>
  </si>
  <si>
    <t>ASHRAEJournal.2014June:38–44.</t>
  </si>
  <si>
    <t>The hazards of e-cigarettes</t>
  </si>
  <si>
    <t>ASHRAE Journal</t>
  </si>
  <si>
    <t>SCOPUS_ID:84942799253</t>
  </si>
  <si>
    <t>TheNewEnglandJournalofMedicine337(15):1044-1051.1997.</t>
  </si>
  <si>
    <t>The effect of enforcing tobacco-sales laws on adolescents' access to tobacco and smoking behavior</t>
  </si>
  <si>
    <t>Pneumologie</t>
  </si>
  <si>
    <t>SCOPUS_ID:33748085034</t>
  </si>
  <si>
    <t>September2010–February2014.MMWRMorbMortalWklyRep.2014;63:292–293.</t>
  </si>
  <si>
    <t>Calls to poison centers for exposures to electronic cigarettes — United States, September 2010-february 2014</t>
  </si>
  <si>
    <t>SCOPUS_ID:84897540030</t>
  </si>
  <si>
    <t>DiscovMed.2016;21(114):99-108.</t>
  </si>
  <si>
    <t>TobaccoControl2003;12:61-70.</t>
  </si>
  <si>
    <t>TobaccoControl2005;14(5):e3–e3.</t>
  </si>
  <si>
    <t>Tobacco industry consumer research on socially acceptable cigarettes.</t>
  </si>
  <si>
    <t>SCOPUS_ID:33644840351</t>
  </si>
  <si>
    <t>tobaccoControl2002;11(Suppl1):i18–i31.</t>
  </si>
  <si>
    <t>Berkeley(CA):UniversityofCaliforniaPress,2011.</t>
  </si>
  <si>
    <t>MinervaPediatrica2005;57(6):359–71.</t>
  </si>
  <si>
    <t>Addiction1999;94(6):913–21.</t>
  </si>
  <si>
    <t>O'Brien TC, Mustanski BS, Skol A, Cook EH Jr, Wakschlag LS. Do dopamine gene variants and prenatal smoking interactively predict youth externalizing behavior? Neurotoxicology and Teratology 2013;40:67�73.</t>
  </si>
  <si>
    <t>http://www.health.govt.nz/publication/annual-update-key-results-2014-15-new-zealand-health-survey</t>
  </si>
  <si>
    <t>Annual Update of Key Results 2014/15: New Zealand Health Survey 2015</t>
  </si>
  <si>
    <t>Edwards R, Tu D, Newcombe R, Holland K, Walton D. Achieving the tobacco endgame: evidence on the hardening hypothesis from repeated cross-sectional studies in New Zealand 2008�2014. Tobacco control. 2016: tobaccocontrol-2015-052860.</t>
  </si>
  <si>
    <t>10.1136/tobaccocontrol-2015-052860</t>
  </si>
  <si>
    <t>Achieving the tobacco endgame: Evidence on the hardening hypothesis from repeated cross-sectional studies in New Zealand 2008-2014</t>
  </si>
  <si>
    <t>Edwards R.</t>
  </si>
  <si>
    <t>SCOPUS_ID:84977496444</t>
  </si>
  <si>
    <t>https://www.health.govt.nz/nz-health-statistics/health-statistics-and-data-sets/new-zealand-burden-diseases-injuries-and-risk-factors-study</t>
  </si>
  <si>
    <t>New Zealand Burden of Diseases, Injuries and Risk Factors Study 2016</t>
  </si>
  <si>
    <t>Ministry of Health New Zealand</t>
  </si>
  <si>
    <t>Mantey DS, Cooper MR, Loukas A, Perry CL. E-cigarette Use and Cigarette Smoking Cessation among Texas College Students. American Journal of Health Behaviour. 2017;41(6):750-</t>
  </si>
  <si>
    <t>Mantey, DS et al. (2017)</t>
  </si>
  <si>
    <t>10.5993/AJHB.41.6.9</t>
  </si>
  <si>
    <t>E-cigarette use and cigarette smoking cessation among Texas college students</t>
  </si>
  <si>
    <t>Mantey D.</t>
  </si>
  <si>
    <t>SCOPUS_ID:85032372197</t>
  </si>
  <si>
    <t>10.1093/ntr/ntn029</t>
  </si>
  <si>
    <t>Smokers' responses toward cigarette pack warning labels in predicting quit intention, stage of change, and self-efficacy</t>
  </si>
  <si>
    <t>Fathelrahman A.</t>
  </si>
  <si>
    <t>SCOPUS_ID:64949085533</t>
  </si>
  <si>
    <t>10.4172/2380-2391.1000163</t>
  </si>
  <si>
    <t>Heated tobacco products create side-stream emissions: Implications for regulation</t>
  </si>
  <si>
    <t>O'Connell G.</t>
  </si>
  <si>
    <t>Journal of Environmental Analytical Chemistry</t>
  </si>
  <si>
    <t>Etter, JF and Bullen, CB (2011)</t>
  </si>
  <si>
    <t>10.1183/09031936.00066011</t>
  </si>
  <si>
    <t>https://erj.ersjournals.com/content/38/5/1219</t>
  </si>
  <si>
    <t>Saliva cotinine levels in users of electronic cigarettes</t>
  </si>
  <si>
    <t>Etter, J.F. and C. Bullen,</t>
  </si>
  <si>
    <t>1</t>
  </si>
  <si>
    <t>Abrams, D et al. (2018a)</t>
  </si>
  <si>
    <t>Harm Minimization and Tobacco Control: Reframing Societal Views of Nicotine Use to Rapidly Save Lives</t>
  </si>
  <si>
    <t>Abrams D.B.</t>
  </si>
  <si>
    <t>Annual Review of Public Health</t>
  </si>
  <si>
    <t>SCOPUS_ID:85044845453</t>
  </si>
  <si>
    <t>2</t>
  </si>
  <si>
    <t>Robson, D and McNeill, A (2017)</t>
  </si>
  <si>
    <t>Robson D, McNeill A</t>
  </si>
  <si>
    <t>Pratt, SI et al. (2016)</t>
  </si>
  <si>
    <t>Pratt S.I.</t>
  </si>
  <si>
    <t>Scottish Directors of Public Health and Scottish Health Promotion Managers (2015) online: http://www.scotphn.net/wpcontent/uploads/2015/12/2015_12_07-Final-Confirmed-e-cig-Joint-Position-Statement-SDsPHSHPMs.docx</t>
  </si>
  <si>
    <t>Scottish Directors of Public Health and Scottish Health Promotion Managers (2015)</t>
  </si>
  <si>
    <t>http://www.scotphn.net/wpcontent/uploads/2015/12/2015_12_07-Final-Confirmed-e-cig-Joint-Position-Statement-SDsPHSHPMs.docx</t>
  </si>
  <si>
    <t>Scottish Directors of Public Health and Scottish Health Promotion Managers</t>
  </si>
  <si>
    <t>NHS Health Scotland (2015) online: http://www.healthscotland.com/documents/24383.aspx</t>
  </si>
  <si>
    <t>NHS Health Scotland (2015)</t>
  </si>
  <si>
    <t>http://www.healthscotland.com/documents/24383.aspx</t>
  </si>
  <si>
    <t>Scottish Prison Service (2015) online: http://www.sps.gov.uk/Corporate/Publications/Publication-3895.aspx</t>
  </si>
  <si>
    <t>Scottish Prison Service (2015)</t>
  </si>
  <si>
    <t>http://www.sps.gov.uk/Corporate/Publications/Publication-3895.aspx</t>
  </si>
  <si>
    <t>Scottish Prison Service</t>
  </si>
  <si>
    <t>Health Scotland (2016) online: http://www.healthscotland.com/documents/25618.aspx</t>
  </si>
  <si>
    <t>Health Scotland (2016)</t>
  </si>
  <si>
    <t>http://www.healthscotland.com/documents/25618.aspx</t>
  </si>
  <si>
    <t xml:space="preserve">Health Scotland </t>
  </si>
  <si>
    <t>(FDA) U.S Food and Drug Administration, 2016 The Facts on the FDA’s New Tobacco Rule Accessed at: http://www.fda.gov/downloads/ForConsumers/ConsumerUpdates/UCM507132.pdf  Last accessed: 25/08/16</t>
  </si>
  <si>
    <t>US Food and Drug Administration (2016)</t>
  </si>
  <si>
    <t>http://www.fda.gov/downloads/ForConsumers/ConsumerUpdates/UCM507132.pdfLastaccessed:25/08/16</t>
  </si>
  <si>
    <t>The Facts on the FDA’s New Tobacco Rule</t>
  </si>
  <si>
    <t>U.S Food and Drug Administration</t>
  </si>
  <si>
    <t>Royal College of Physicians, 2016. Nicotine without smoke: Tobacco harm reduction. London, UK: Royal College of Physicians. Accessed at: https://www.rcplondon.ac.uk/projects/outputs/nicotine-without-smoke-tobacco-harm-reduction-0 Last Accessed: 02/11/16</t>
  </si>
  <si>
    <t>The Royal College of Physcians (2016)</t>
  </si>
  <si>
    <t>https://www.rcplondon.ac.uk/projects/outputs/nicotine-without-smoke-tobacco-harm-reduction-0</t>
  </si>
  <si>
    <t xml:space="preserve"> Nicotine without smoke: Tobacco harm reduction</t>
  </si>
  <si>
    <t>Welsh Government, 2015. Welsh Health Survey 2015 – Current Release Accessed at: http://gov.wales/statistics-and-research/welsh-health-survey/?lang=en Last Accessed: 02/11/16</t>
  </si>
  <si>
    <t>Welsh Government (2015b)</t>
  </si>
  <si>
    <t>http://gov.wales/statistics-and-research/welsh-health-survey/?lang=en</t>
  </si>
  <si>
    <t>Welsh Health Survey 2015</t>
  </si>
  <si>
    <t>Welsh Government</t>
  </si>
  <si>
    <t>Cancer Council Australia. Electronic Cigarettes https://www.cancer.org.au/preventingcancer/smoking-and-tobacco/e-cigarettes.html: Cancer Council Australia; 2018 [updated 9 November 2017; cited 2018 23 August].</t>
  </si>
  <si>
    <t>Cancer Council (2018)</t>
  </si>
  <si>
    <t>https://www.cancer.org.au/preventingcancer/smoking-and-tobacco/e-cigarettes.html:</t>
  </si>
  <si>
    <t xml:space="preserve">Electronic Cigarettes </t>
  </si>
  <si>
    <t>public health website</t>
  </si>
  <si>
    <t>National Health and Medical Research Council (NHMRC). CEO Statement: Electronic Cigarettes (ECigarettes). In: Department of Health, editor. Australia: Australian Government 2017.</t>
  </si>
  <si>
    <t>National Health and Medical Research Council (2017)</t>
  </si>
  <si>
    <t>CEO Statement: Electronic Cigarettes (ECigarettes)</t>
  </si>
  <si>
    <t>Stratton K, Kwan L, Y., Eaton DL, editors. Public health consequences of E-Cigarettes. Washington DC: National Academies of Sciences Engineering Medicine; 2018.</t>
  </si>
  <si>
    <t>National Academies of Sciences, Engeineering and Medincine (2018)</t>
  </si>
  <si>
    <t>Public health consequences of E-Cigarettes</t>
  </si>
  <si>
    <t>National Academies of Sciences, Engeineering and Medincine</t>
  </si>
  <si>
    <t>6. Byrne S, Brindal E, Williams G, Anastasiou KM, Tonkin A, Battams S, et al. E-cigarettes, smoking and health. A Literature Review Update. Australia: CSIRO; 2018.</t>
  </si>
  <si>
    <t>Byrne, S et al. (2018)</t>
  </si>
  <si>
    <t>E-cigarettes, smoking and health.</t>
  </si>
  <si>
    <t>Byrne S, Brindal E, Williams G, Anastasiou KM, Tonkin A, Battams S, et al</t>
  </si>
  <si>
    <t>Benowitz NL, Goniewicz ML. The regulatory  challenge of  electronic   cigarettes.   JAMA: the  Journal  of  the American Medical Association 2013;310(7):685–6.</t>
  </si>
  <si>
    <t>Benowitz, NL and Goniewicz, ML (2013)</t>
  </si>
  <si>
    <t>Benowitz NL, Goniewicz ML</t>
  </si>
  <si>
    <t>Etter, JF (2015)</t>
  </si>
  <si>
    <t>Electronic cigarettes and cannabis: an exploratory study</t>
  </si>
  <si>
    <t>Etter JF</t>
  </si>
  <si>
    <t>Dutra LM, Glantz SA. High international electronic ciga- rette use among never smoker adolescents. Journal of Adolescent Health 2014;55(5):595–7.</t>
  </si>
  <si>
    <t>Dutra, LM and Glantz, SA (2014a)</t>
  </si>
  <si>
    <t>High international electronic cigarette use among never smoker adolescents</t>
  </si>
  <si>
    <t>Dutra LM, Glantz SA.</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</si>
  <si>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</si>
  <si>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Disease Control and Prevention (2013c)</t>
  </si>
  <si>
    <t>TobaccoControl State Highlights 2012</t>
  </si>
  <si>
    <t>Centers for Disease Control and Prevention (2015g)</t>
  </si>
  <si>
    <t>&lt;https://chronicdata.cdc.gov/Legislation/STATE-System-E-Cigarette-Fact-Sheet/qte6-7jwd&gt;</t>
  </si>
  <si>
    <t xml:space="preserve"> STATE System E-Cigarette Fact Sheet</t>
  </si>
  <si>
    <t>European Respiratory Society (2014)</t>
  </si>
  <si>
    <t>European Respiratory Society.</t>
  </si>
  <si>
    <t>Grana  RA, Ling PM, Benowitz N, Glantz  S. Electronic cigarettes.  Cardiology   patient    page.    Circulation 2014b;129(19):e490–e492.</t>
  </si>
  <si>
    <t>Grana, R et al. (2014c)</t>
  </si>
  <si>
    <t>Grana RA, Ling PM, Benowitz N, Glantz S</t>
  </si>
  <si>
    <t>US Department of Health and Human Services (2015)</t>
  </si>
  <si>
    <t>Promoting Health and Preventing Disease and Injury through Workplace Tobacco Policies</t>
  </si>
  <si>
    <t>Centers for Disease Control and Prevention (2012a)</t>
  </si>
  <si>
    <t>“Consumption of Cigarettes and Combustible Tobacco—United States, 2000-2011</t>
  </si>
  <si>
    <t>National Academies of Sciences, Engineering and Medicine (2018)</t>
  </si>
  <si>
    <t>National Academies of Sciences, Engineering and Medicine</t>
  </si>
  <si>
    <t>Cardenas VM, Evans VL, Balamurugan A, Faramawi MF, Delongchamp RR, Wheeler JG. Use of electronic nicotine delivery systems and recent initiation of smoking among US youth. Int J Public Health. 2016;61:237–241.</t>
  </si>
  <si>
    <t>Cardenas, VM et al. (2016)</t>
  </si>
  <si>
    <t>10.1007/s00038-015-0783-7</t>
  </si>
  <si>
    <t>Use of electronic nicotine delivery systems and recent initiation of smoking among US youth</t>
  </si>
  <si>
    <t>Cardenas V.M.</t>
  </si>
  <si>
    <t>SCOPUS_ID:84961880623</t>
  </si>
  <si>
    <t>Owusu D, Aibangbee J, Collins C, et al. The use of e-cigarettes among school-going adolescents in a predominantly rural environment of central Appalachia. J Community Health. 2017;42:3.</t>
  </si>
  <si>
    <t>Owusu, D et al. (2017)</t>
  </si>
  <si>
    <t>The use of e-cigarettes among school going adolescents in a predominantly rural environment of central Appalachia</t>
  </si>
  <si>
    <t>Owusu D, Aibangbee J, Collins C, et al</t>
  </si>
  <si>
    <t>Wang TW, Gentzke A, Sharapova S, Cullen KA, Ambrose BK, Jamal A. Tobacco product use among middle and high school students—United States, 2011–2017. MMWR Morb Mortal Wkly Rep. 2018;67:629–633.</t>
  </si>
  <si>
    <t>Wang, TW et al. (2018)</t>
  </si>
  <si>
    <t>10.15585/mmwr.mm6722a3</t>
  </si>
  <si>
    <t>Tobacco product use among middle and high school students — United states, 2011–2017</t>
  </si>
  <si>
    <t>Wang T.</t>
  </si>
  <si>
    <t>SCOPUS_ID:85048074925</t>
  </si>
  <si>
    <t>Phillips E, Wang TW, Husten CG, et al. Tobacco product use among adults—United States, 2015. MMWR Morb Mortal Wkly Rep. 2017;66:1209–1215.</t>
  </si>
  <si>
    <t>Phillips, E et al. (2016)</t>
  </si>
  <si>
    <t>Tobacco product use among adults—United States, 2015. MMWR Morb Mortal Wkly Rep. 2017;</t>
  </si>
  <si>
    <t>Phillips E, Wang TW, Husten CG, et al</t>
  </si>
  <si>
    <t>Agaku IT, King BA, Husten CG, et al. Tobacco product use among adults—United States, 2012–2013. MMWR Morb Mortal Wkly Rep. 2014;63:542–547.</t>
  </si>
  <si>
    <t>Akaku, IT et al. (2014)</t>
  </si>
  <si>
    <t>Tobacco product use among adults United States, 2012–2013. MMWR Morb Mortal Wkly Rep. 2014</t>
  </si>
  <si>
    <t>Agaku IT, King BA, Husten CG, et al</t>
  </si>
  <si>
    <t>Odani S, Armour BS, Graffunder CM, Willis G, Hartman AM, Agaku IT. State-specific prevalence of tobacco product use among adults—United States, 2014–2015. MMWR Morb Mortal Wkly Rep. 2018;67:97–102.</t>
  </si>
  <si>
    <t>Odani, S et al. (2018)</t>
  </si>
  <si>
    <t>10.15585/mmwr.mm6703a3</t>
  </si>
  <si>
    <t>State-specific prevalence of tobacco product use among adults — United States, 2014–2015</t>
  </si>
  <si>
    <t>Odani S.</t>
  </si>
  <si>
    <t>SCOPUS_ID:85040989168</t>
  </si>
  <si>
    <t>Pepper JK, Brewer NT. Electronic nicotine delivery system (electronic cigarette) awareness, use, reactions and beliefs: a systematic review. Tob Control. 2014;23:375–384.</t>
  </si>
  <si>
    <t>Pepper, JK and Brewer, NT (2014)</t>
  </si>
  <si>
    <t>10.1136/tobaccocontrol-2013-051122</t>
  </si>
  <si>
    <t>Electronic nicotine delivery system (electronic cigarette) awareness, use, reactions and beliefs: A systematic review</t>
  </si>
  <si>
    <t>SCOPUS_ID:84906272344</t>
  </si>
  <si>
    <t>Harrell PT, Simmons VN, Correa JB, Padhya TA, Brandon TH. Electronic nicotine delivery systems (“e-cigarettes”): review of safety and smoking cessation efficacy. Otolaryngol Head Neck Surg. 2014;151:381–393.</t>
  </si>
  <si>
    <t>Harrell, PT et al. (2014)</t>
  </si>
  <si>
    <t>10.1177/0194599814536847</t>
  </si>
  <si>
    <t>Electronic nicotine delivery systems ("E-cigarettes"): Review of safety and smoking cessation efficacy</t>
  </si>
  <si>
    <t>SCOPUS_ID:84908301788</t>
  </si>
  <si>
    <t>WHO Report on the Global Tobacco Epidemic, 2017: Monitoring Tobacco Use and Prevention Policies. Geneva, Switzerland: World Health Organization; 2017.</t>
  </si>
  <si>
    <t>World Health Organization (2017)</t>
  </si>
  <si>
    <t>WHO Report on the Global Tobacco Epidemic, 2017: Monitoring Tobacco Use and Prevention Policies</t>
  </si>
  <si>
    <t>Abrams DB, Bates CD, Niaura RS, Sweanor D. WHO should reject prohibition and embrace “tobacco harm reduction” and risk-proportionate regulation of tobacco and nicotine products. Available at: https://clivebates.com/documents/WHOCOP8LetterSeptember2018.pdf. Accessed January 17, 2019.</t>
  </si>
  <si>
    <t>Abrams, D et al. (2018b)</t>
  </si>
  <si>
    <t>https://clivebates.com/documents/WHOCOP8LetterSeptember2018.pdf</t>
  </si>
  <si>
    <t>WHO should reject prohibition and embrace “tobacco harm reduction” and risk-proportionate regulation of tobacco and nicotine products</t>
  </si>
  <si>
    <t>Abrams DB, Bates CD, Niaura RS, Sweanor D</t>
  </si>
  <si>
    <t>Ballbe M, Martinez-Sanchez JM, Sureda X, et al. Cigarettes vs. e-cigarettes: passive exposure at home measured by means of airborne marker and biomarkers. Environ Res. 2014;135:76–80.</t>
  </si>
  <si>
    <t>Ballbe, M et al. (2016)</t>
  </si>
  <si>
    <t>England LJ, Bunnell RE, Pechacek TF, Tong VT, McAfee TA. Nicotine and the developing human: a neglected element in the electronic cigarette debate. Am J Prev Med. 2015;49:286–293.</t>
  </si>
  <si>
    <t>England, LJ et al. (2015)</t>
  </si>
  <si>
    <t>Ton AT, Biet M, Delabre J-F, Morin N, Dumaine R. In-utero exposure to nicotine alters the development of the rabbit cardiac conduction system and provides a potential mechanism for sudden infant death syndrome. Arch Toxicol. 2017;91:3947–3960.</t>
  </si>
  <si>
    <t>Ton, AT et al. (2017)</t>
  </si>
  <si>
    <t>10.1007/s00204-017-2006-x</t>
  </si>
  <si>
    <t>In-utero exposure to nicotine alters the development of the rabbit cardiac conduction system and provides a potential mechanism for sudden infant death syndrome</t>
  </si>
  <si>
    <t>Ton A.</t>
  </si>
  <si>
    <t>SCOPUS_ID:85020280574</t>
  </si>
  <si>
    <t>Baeza-Loya S, Viswanath H, Carter A, et al. Perceptions about e-cigarette safety may lead to e-smoking during pregnancy. Bull Menninger Clin. 2014;78:243–252.</t>
  </si>
  <si>
    <t>Baeza-Loya, S et al. (2014)</t>
  </si>
  <si>
    <t>10.1521/bumc.2014.78.3.243</t>
  </si>
  <si>
    <t>Perceptions about e-cigarette safety may lead to e-smoking during pregnancy</t>
  </si>
  <si>
    <t>Baeza-Loya S.</t>
  </si>
  <si>
    <t>Bulletin of the Menninger Clinic</t>
  </si>
  <si>
    <t>SCOPUS_ID:84910077991</t>
  </si>
  <si>
    <t>Dutra LM, Glantz SA. Electronic cigarettes and conventional cigarette use among US adolescents. JAMA Pediatr. 2014;168:610.</t>
  </si>
  <si>
    <t>Dutra, LM and Glantz, SA (2014b)</t>
  </si>
  <si>
    <t>Electronic cigarettes and conventional cigarette use among US adolescents</t>
  </si>
  <si>
    <t>Dutra LM, Glantz SA</t>
  </si>
  <si>
    <t>Leventhal AM, Stone MD, Andrabi N, et al. Association of e-cigarette vaping and progression to heavier patterns of cigarette smoking. JAMA. 2016;316:1918–1920.</t>
  </si>
  <si>
    <t>Leventhal, AM et al. (2016)</t>
  </si>
  <si>
    <t>10.1001/jama.2016.14649</t>
  </si>
  <si>
    <t>Association of e-cigarette vaping and progression to heavier patterns of cigarette smoking</t>
  </si>
  <si>
    <t>Leventhal A.M.</t>
  </si>
  <si>
    <t>SCOPUS_ID:84995376032</t>
  </si>
  <si>
    <t>Hefner K, Valentine G, Sofuoglu M. Electronic cigarettes and mental illness: reviewing the evidence for help and harm among those with psychiatric and substance use disorders. Am J Addict. 2017;26:306–315.</t>
  </si>
  <si>
    <t>Hefner, K et al. (2017)</t>
  </si>
  <si>
    <t>10.1111/ajad.12504</t>
  </si>
  <si>
    <t>Electronic cigarettes and mental illness: Reviewing the evidence for help and harm among those with psychiatric and substance use disorders</t>
  </si>
  <si>
    <t>Hefner K.</t>
  </si>
  <si>
    <t>SCOPUS_ID:85011660508</t>
  </si>
  <si>
    <t>Maglalang DD, Brown-Johnson C, Prochaska JJ. Associations with e-cigarette use among Asian American and Pacific Islander young adults in California. Prev Med Rep. 2016;4:29–32.</t>
  </si>
  <si>
    <t>Maglalang, DD et al. (2016)</t>
  </si>
  <si>
    <t>10.1016/j.pmedr.2016.05.011</t>
  </si>
  <si>
    <t>Associations with E-cigarette use among Asian American and Pacific Islander young adults in California</t>
  </si>
  <si>
    <t>Maglalang D.</t>
  </si>
  <si>
    <t>SCOPUS_ID:84969914932</t>
  </si>
  <si>
    <t>Forman-Hoffman VL, Hedden SL, Miller GK, Brown K, Teich J, Gfroerer J. Trends in cigarette use, by serious psychological distress status in the United States, 1998–2013. Addict Behav. 2017;64:223–228.</t>
  </si>
  <si>
    <t>Forman-Hoffman, VL (2017)</t>
  </si>
  <si>
    <t>10.1016/j.addbeh.2016.09.003</t>
  </si>
  <si>
    <t>Trends in cigarette use, by serious psychological distress status in the United States, 1998–2013</t>
  </si>
  <si>
    <t>Forman-Hoffman V.L.</t>
  </si>
  <si>
    <t>SCOPUS_ID:84988838471</t>
  </si>
  <si>
    <t>Talati A, Keyes KM, Hasin DS. Changing relationships between smoking and psychiatric disorders across twentieth century birth cohorts: clinical and research implications. Mol Psychiatry. 2016;21:464–471.</t>
  </si>
  <si>
    <t>Talati, A et al. (2016)</t>
  </si>
  <si>
    <t>10.1038/mp.2015.224</t>
  </si>
  <si>
    <t>Changing relationships between smoking and psychiatric disorders across twentieth century birth cohorts: Clinical and research implications</t>
  </si>
  <si>
    <t>Talati A.</t>
  </si>
  <si>
    <t>SCOPUS_ID:84955610366</t>
  </si>
  <si>
    <t>Spears CA, Jones DM, Weaver SR, Pechacek TF, Eriksen MP. Use of electronic nicotine delivery systems among adults with mental health conditions, 2015. Int J Environ Res Public Health. 2016;14:1.</t>
  </si>
  <si>
    <t>Spears, CA et al. (2015)</t>
  </si>
  <si>
    <t>Use of electronic nicotine delivery systems among adults with mental health conditions</t>
  </si>
  <si>
    <t>Spears CA, Jones DM, Weaver SR, Pechacek TF, Eriksen MP</t>
  </si>
  <si>
    <t>Park SH, Lee L, Shearston JA, Weitzman M. Patterns of electronic cigarette use and level of psychological distress. PLoS One. 2017;12:e0173625.</t>
  </si>
  <si>
    <t>Park, SH et al. (2017)</t>
  </si>
  <si>
    <t>10.1371/journal.pone.0173625</t>
  </si>
  <si>
    <t>Patterns of electronic cigarette use and level of psychological distress</t>
  </si>
  <si>
    <t>Park S.</t>
  </si>
  <si>
    <t>SCOPUS_ID:85014845438</t>
  </si>
  <si>
    <t>Chaffee BW, Watkins SL, Glantz SA. Electronic cigarette use and progression from experimentation to established smoking. Pediatrics. 2018;141:4.</t>
  </si>
  <si>
    <t>Chaffee, BW et al. (2018)</t>
  </si>
  <si>
    <t>10.1542/peds.2018-1885</t>
  </si>
  <si>
    <t>Erratum: Electronic cigarette use and progression from experimentation to established smoking (Pediatrics (2018) 141:4 (e20173594) DOI: 10.1542/peds.2017-3594)</t>
  </si>
  <si>
    <t>SCOPUS_ID:85052728293</t>
  </si>
  <si>
    <t>Franck C, Filion KB, Kimmelman J, Grad R, Eisenberg MJ. Ethical considerations of e-cigarette use for tobacco harm reduction. Respir Res. 2016;17:53.</t>
  </si>
  <si>
    <t>Franck, C et al. (2016)</t>
  </si>
  <si>
    <t>10.1186/s12931-016-0370-3</t>
  </si>
  <si>
    <t>Ethical considerations of e-cigarette use for tobacco harm reduction</t>
  </si>
  <si>
    <t>Respiratory Research</t>
  </si>
  <si>
    <t>SCOPUS_ID:84977485406</t>
  </si>
  <si>
    <t>Dawson A, Verweiji M. No smoke without fire: harm reduction, e-cigarettes and the smoking endgame. Public Health Ethics. 2017;10:1–4.</t>
  </si>
  <si>
    <t>Dawson, A et al. (2017)</t>
  </si>
  <si>
    <t>10.1093/phe/phx003</t>
  </si>
  <si>
    <t>No smoke without fire: Harm reduction, e-cigarettes and the smoking endgame</t>
  </si>
  <si>
    <t>Dawson A.</t>
  </si>
  <si>
    <t>SCOPUS_ID:85044623461</t>
  </si>
  <si>
    <t>Marynak K, Kenemer B, King BA, Tynan MA, MacNeil A, Reimels E. State laws regarding indoor public use, retail sales, and prices of electronic cigarettes—U.S. states, Guam, Puerto Rico, and U.S. Virgin Islands, September 30, 2017. MMWR Morb Mortal Wkly Rep. 2017;66:1341–1346.</t>
  </si>
  <si>
    <t>Marynak, K et al. (2017)</t>
  </si>
  <si>
    <t>10.15585/mmwr.mm6649a1</t>
  </si>
  <si>
    <t>State laws regarding indoor public use, retail sales, and prices of electronic cigarettes — U.S. states, guam, puerto rico, and U.S. Virgin Islands, September 30, 2017</t>
  </si>
  <si>
    <t>Marynak K.</t>
  </si>
  <si>
    <t>SCOPUS_ID:85038390611</t>
  </si>
  <si>
    <t>Pesko MF, Kenkel DS, Wang H, Hughes JM. The effect of potential electronic nicotine delivery system regulations on nicotine product selection. Addiction. 2016;111:734–744.</t>
  </si>
  <si>
    <t>Pesko, MF et al. (2016)</t>
  </si>
  <si>
    <t>Addiction.2016;111:734–744</t>
  </si>
  <si>
    <t>The effect of potential electronic nicotine delivery system regulations on nicotine product selection</t>
  </si>
  <si>
    <t>Pesko MF, Kenkel DS, Wang H, Hughes JM</t>
  </si>
  <si>
    <t>Tan ASL, Lee C-J, Bigman CA. Public support for selected e-cigarette regulations and associations with overall information exposure and contradictory information exposure about e-cigarettes: findings from a national survey of U.S. adults. Prev Med. 2015;81:268–274.</t>
  </si>
  <si>
    <t>Tan, AS et al. (2015c)</t>
  </si>
  <si>
    <t>PrevMed.2015;81:268–274.</t>
  </si>
  <si>
    <t>Public support for selected e-cigarette regulations and associations with overall information exposure and contradictory information exposure about e-cigarettes: findings from a national survey of U.S. adults.</t>
  </si>
  <si>
    <t>an ASL, Lee C-J, Bigman CA</t>
  </si>
  <si>
    <t>Gummin DD, Mowry JB, Spyker DA, Brooks DE, Fraser MO, Banner W. 2016 annual report of the American Association of Poison Control Centers’ National Poison Data System (NPDS): 34th annual report. Clin Toxicol. 2017;55:1072–1252.</t>
  </si>
  <si>
    <t>Gummin, DD et al. (2017)</t>
  </si>
  <si>
    <t>ClinToxicol.2017;55:1072–1252.</t>
  </si>
  <si>
    <t>2016 annual report of the American Association of Poison Control Centers’ National Poison Data System (NPDS): 34th annual report</t>
  </si>
  <si>
    <t>Gummin DD, Mowry JB, Spyker DA, Brooks DE, Fraser MO, Banner W</t>
  </si>
  <si>
    <t>Govindarajan P, Spiller HA, Casavant MJ, Chounthirath T, Smith GA. E-cigarette and liquid nicotine exposures among young children. Pediatrics. 2018;141:5.</t>
  </si>
  <si>
    <t>Govindarajan, P et al. (2018)</t>
  </si>
  <si>
    <t>Pediatrics.2018;141:5.</t>
  </si>
  <si>
    <t>E-cigarette and liquid nicotine exposures among young children</t>
  </si>
  <si>
    <t>Govindarajan P, Spiller HA, Casavant MJ, Chounthirath T, Smith GA</t>
  </si>
  <si>
    <t>Weaver SR, Huang J, Pechacek TF, Heath JW, Ashley DL, Eriksen MP. Are electronic nicotine delivery systems helping cigarette smokers quit? Evidence from a prospective cohort study of U.S. adult smokers, 2015–2016. PLoS One. 2018;13:e0198047.</t>
  </si>
  <si>
    <t>Weaver, SR et al. (2018)</t>
  </si>
  <si>
    <t>PLoSOne.2018;13:e0198047.</t>
  </si>
  <si>
    <t>Are electronic nicotine delivery systems helping cigarette smokers quit? Evidence from a prospective cohort study of U.S. adult smokers, 2015–2016.</t>
  </si>
  <si>
    <t>Weaver SR, Huang J, Pechacek TF, Heath JW, Ashley DL, Eriksen MP</t>
  </si>
  <si>
    <t>Collins L, Glasser AM, Abudayyeh H, Pearson JL, Villanti AC. E-cigarette marketing and communication: how e-cigarette companies market e-cigarettes and the public engages with e-cigarette information. Nicotine Tob Res. 2019;21:14–24.</t>
  </si>
  <si>
    <t>Collins, L et al. (2018)</t>
  </si>
  <si>
    <t>NicotineTobRes.2019;21:14–24.</t>
  </si>
  <si>
    <t>E-cigarette marketing and communication: how e-cigarette companies market e-cigarettes and the public engages with e-cigarette information</t>
  </si>
  <si>
    <t>Collins L, Glasser AM, Abudayyeh H, Pearson JL, Villanti AC</t>
  </si>
  <si>
    <t>Institute of Medicine. Public Health Implications of Raising the Minimum Age of Legal Access to Tobacco Products. Washington, DC: National Academies Press; 2015.</t>
  </si>
  <si>
    <t>Institute of Medicine (2015)</t>
  </si>
  <si>
    <t>Washington,DC:NationalAcademiesPress;2015.</t>
  </si>
  <si>
    <t>Public Health Implications of Raising the Minimum Age of Legal Access to Tobacco Products</t>
  </si>
  <si>
    <t>Institute of Medicine</t>
  </si>
  <si>
    <t>Winickoff JP, Hartman L, Chen ML, Gottlieb M, Nabi-Burza E, DiFranza JR. Retail impact of raising tobacco sales age to 21 years. Am J Public Health. 2014;104:e18–e21.</t>
  </si>
  <si>
    <t>Winickoff, JP et al. (2014)</t>
  </si>
  <si>
    <t>AmJPublicHealth.2014;104:e18–e21.</t>
  </si>
  <si>
    <t>Retail impact of raising tobacco sales age to 21 years</t>
  </si>
  <si>
    <t>Winickoff JP, Hartman L, Chen ML, Gottlieb M, Nabi-Burza E, DiFranza JR</t>
  </si>
  <si>
    <t>Lee JGL, Boynton MH, Richardson A, Jarman K, Ranney LM, Goldstein AO. Raising the legal age of tobacco sales: policy support and trust in government, 2014–2015, U.S. Am J Prev Med. 2016;51:910–915.</t>
  </si>
  <si>
    <t>Lee, JG et al. (2016)</t>
  </si>
  <si>
    <t>U.S.AmJPrevMed.2016;51:910–915.</t>
  </si>
  <si>
    <t>Raising the legal age of tobacco sales: policy support and trust in government, 2014–2015,</t>
  </si>
  <si>
    <t>Lee JGL, Boynton MH, Richardson A, Jarman K, Ranney LM, Goldstein AO</t>
  </si>
  <si>
    <t>Winickoff JP, McMillen R, Tanski S, Wilson K, Gottlieb M, Crane R. Public support for raising the age of sale for tobacco to 21 in the United States. Tob Control. 2016;25:284–288.</t>
  </si>
  <si>
    <t>Winickoff, JP et al. (2016)</t>
  </si>
  <si>
    <t>TobControl.2016;25:284–288.</t>
  </si>
  <si>
    <t>Public support for raising the age of sale for tobacco to 21 in the United States</t>
  </si>
  <si>
    <t>Winickoff JP, McMillen R, Tanski S, Wilson K, Gottlieb M, Crane R</t>
  </si>
  <si>
    <t>Silver D, Macinko J, Giorgio M, Bae JY, Jimenez G. Retailer compliance with tobacco control laws in New York City before and after raising the minimum legal purchase age to 21. Tob Control. 2016;25:624–627.</t>
  </si>
  <si>
    <t>Silver, D et al. (2016)</t>
  </si>
  <si>
    <t>TobControl.2016;25:624–627.</t>
  </si>
  <si>
    <t>Retailer compliance with tobacco control laws in New York City before and after raising the minimum legal purchase age to 21.</t>
  </si>
  <si>
    <t>Silver D, Macinko J, Giorgio M, Bae JY, Jimenez G</t>
  </si>
  <si>
    <t>Berman ML. Raising the tobacco sales age to 21: surveying the legal landscape. Public Health Rep. 2016;131:378–381.</t>
  </si>
  <si>
    <t>Berman, ML (2016)</t>
  </si>
  <si>
    <t>PublicHealthRep.2016;131:378–381</t>
  </si>
  <si>
    <t>Raising the tobacco sales age to 21: surveying the legal landscape</t>
  </si>
  <si>
    <t>Berman ML</t>
  </si>
  <si>
    <t>World Health Organization. Statement from specialists in nicotine science and public health policy. Available at: http://ecigarette-research.com/WHO.pdf. Accessed January 17, 2019.</t>
  </si>
  <si>
    <t>World Health Oraginization (ND)</t>
  </si>
  <si>
    <t>Statement from specialists in nicotine science and public health policy.</t>
  </si>
  <si>
    <t>Gentry S, Forouhi N, Notley C. Are electronic cigarettes an effective aid to smoking cessation or reduction among vulnerable groups? A systematic review of quantitative and qualitative evidence. Nicotine Tob Res. 2018 [Epub ahead of print].</t>
  </si>
  <si>
    <t>Gentry, S et al. (2018)</t>
  </si>
  <si>
    <t>NicotineTobRes.2018</t>
  </si>
  <si>
    <t>Are electronic cigarettes an effective aid to smoking cessation or reduction among vulnerable groups? A systematic review of quantitative and qualitative evidence</t>
  </si>
  <si>
    <t>Gentry S, Forouhi N, Notley C</t>
  </si>
  <si>
    <t>Perikleous EP, Steiropoulos P, Paraskakis E, Constantinidis TC, Nena E. E-cigarette use among adolescents: an overview of the literature and future perspectives. Front Public Health. 2018;6:86.</t>
  </si>
  <si>
    <t>Perikleous, EP et al. (2018)</t>
  </si>
  <si>
    <t>FrontPublicHealth.2018;6:86.</t>
  </si>
  <si>
    <t>E-cigarette use among adolescents: an overview of the literature and future perspectives</t>
  </si>
  <si>
    <t>Perikleous EP, Steiropoulos P, Paraskakis E, Constantinidis TC, Nena E</t>
  </si>
  <si>
    <t>American Nonsmokers’ Rights Foundation. States and municipalities with laws regulating use of electronic cigarettes. Available at: https://no-smoke.org/wp-content/uploads/pdf/ecigslaws.pdf. Accessed January 17, 2019.</t>
  </si>
  <si>
    <t>American Nonsmokers’ Rights Foundation (ND)</t>
  </si>
  <si>
    <t>States and municipalities with laws regulating use of electronic cigarettes</t>
  </si>
  <si>
    <t>American Nonsmokers’ Rights Foundation</t>
  </si>
  <si>
    <t>Dobbs PD, Hammig B, Sudduth A. 2015 legislative update of e-cigarette youth access and exposure laws. Prev Med. 2016;88:90–94.</t>
  </si>
  <si>
    <t>Dobbs, PD et al. (2016)</t>
  </si>
  <si>
    <t>PrevMed.2016;88:90–94.</t>
  </si>
  <si>
    <t>015 legislative update of e-cigarette youth access and exposure laws</t>
  </si>
  <si>
    <t>Dobbs PD, Hammig B, Sudduth A</t>
  </si>
  <si>
    <t>Williams RS, Derrick J, Liebman AK, LaFleur K. Content analysis of e-cigarette products, promotions, prices and claims on Internet tobacco vendor websites, 2013–2014. Tob Control. 2018;27:e34–e40.</t>
  </si>
  <si>
    <t>Williams, RS et al. (2018)</t>
  </si>
  <si>
    <t>2013–2014.TobControl.2018;27:e34–e40.</t>
  </si>
  <si>
    <t>Content analysis of e-cigarette products, promotions, prices and claims on Internet tobacco vendor websites</t>
  </si>
  <si>
    <t>Williams RS, Derrick J, Liebman AK, LaFleur K</t>
  </si>
  <si>
    <t>Kong AY, Derrick JC, Abrantes AS, Williams RS. What is included with your online e-cigarette order? An analysis of e-cigarette shipping, product and packaging features. Tob Control. 2018;27:699–702.</t>
  </si>
  <si>
    <t>Kong, AY et al. (2018)</t>
  </si>
  <si>
    <t>2018;27:699–702.</t>
  </si>
  <si>
    <t>What is included with your online e-cigarette order? An analysis of e-cigarette shipping, product and packaging features. Tob Control</t>
  </si>
  <si>
    <t>Kong AY, Derrick JC, Abrantes AS, Williams RS</t>
  </si>
  <si>
    <t>Mackey TK, Miner A, Cuomo RE. Exploring the e-cigarette e-commerce marketplace: identifying Internet e-cigarette marketing characteristics and regulatory gaps. Drug Alcohol Depend. 2015;156:97–103.</t>
  </si>
  <si>
    <t>Mackey, TK et al. (2015)</t>
  </si>
  <si>
    <t>DrugAlcoholDepend.2015;156:97–103.</t>
  </si>
  <si>
    <t>Exploring the e-cigarette e-commerce marketplace: identifying Internet e-cigarette marketing characteristics and regulatory gaps</t>
  </si>
  <si>
    <t>Mackey TK, Miner A, Cuomo RE</t>
  </si>
  <si>
    <t>n_complete</t>
  </si>
  <si>
    <t>n_doi</t>
  </si>
  <si>
    <t>n_complete_r1</t>
  </si>
  <si>
    <t>n_complete_r2</t>
  </si>
  <si>
    <t>3</t>
  </si>
  <si>
    <t>4</t>
  </si>
  <si>
    <t>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</si>
  <si>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</si>
  <si>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Czogala J, Goniewicz ML, Fidelus B, Zielinska-Danch W, Travers MJ, Sobczak A. Secondhand exposure to vapors from electronic cigarettes. Nicotine and Tobacco Research. 2014;16(6):655–62. doi: 10.1093/ntr/ntt203.</t>
  </si>
  <si>
    <t>McAuley TR, Hopke PK, Zhao J, Babaian S. Comparison of the effects of e-cigarette vapor and cigarette smoke on indoor air quality. Inhalation Toxicology. 2012;24(12):850-7.</t>
  </si>
  <si>
    <t>Peeters S, Gilmore AB. Understanding the emergence of the tobacco industry’s use of the term tobacco harm reduction in order to inform public health policy. Tobacco Control. Published online, 22 January 2014. doi:10.1136/tobaccocontrol-2013-051502.</t>
  </si>
  <si>
    <t>Lerner C, Sundar I, Yao H, Gerloff J, Ossip D, McIntosh S et al. Vapors Produced by Electronic Cigarettes and E-Juices with Flavorings Induce Toxicity, Oxidative Stress, and Inflammatory Response in Lung Epithelial Cells and in Mouse Lung. PLOS ONE. 2015;10(2):e0116732.</t>
  </si>
  <si>
    <t>6</t>
  </si>
  <si>
    <t>5</t>
  </si>
  <si>
    <t>Cobb N, Brookover J, Cobb C. Forensic analysis of online marketing for electronic nicotine delivery systems. Tobacco Control. 2013;24(2):128-131.</t>
  </si>
  <si>
    <t>Caponnetto, P., et al., EffiCiency and Safety of an eLectronic cigAreTte (ECLAT) as tobacco cigarettes substitute: a prospective 12-month randomized control design study. PLoS One, 2013. 8(6): p. e66317.</t>
  </si>
  <si>
    <t>Etter, J.F., E. Zäther, and S. Svensson, Analysis of refill liquids for electronic cigarettes. Addiction, 2013. 108(9): p. 1671-1679.</t>
  </si>
  <si>
    <t>Trtchounian, A., M. Williams, and P. Talbot, Conventional and electronic cigarettes (e-cigarettes) have different smoking characteristics. Nicotine &amp; Tobacco Research, 2010. 12(9): p. 905-912.</t>
  </si>
  <si>
    <t>Etter, J.-F. and C. Bullen, Saliva cotinine levels in users of electronic cigarettes. European Respiratory Journal, 2011. 38(5): p. 1219-1220.</t>
  </si>
  <si>
    <t>Britton, J. and I. Bogdanovica, Electronic cigarettes: A report commissioned by Public Health England. London: Public Health England, 2014.</t>
  </si>
  <si>
    <t>Institute for Global Tobacco Control. Country Laws Regulating E-cigarettes: A Policy Scan. 2015, MD: Johns Hopkins Bloomberg School of Public Health.</t>
  </si>
  <si>
    <t>Dutra, L.M. and S.A. Glantz, Electronic cigarettes and conventional cigarette use among US adolescents: a cross-sectional study. JAMA pediatrics, 2014. 168(7): p. 610-617.</t>
  </si>
  <si>
    <t>Government Statistical Service/NHS Digital. Statistics on Smoking. England: 2017. Richmond: NHS Digital; 2017.</t>
  </si>
  <si>
    <t>Bauld L, Angus K, De Andrade M. E-cigarette uptake and marketing: A report commissioned by Public Health England. London: PHE; 2014.</t>
  </si>
  <si>
    <t>Public Health England. E-cigarettes. An emerging public health consensus. London: PHE; 2015.</t>
  </si>
  <si>
    <t>Action on Smoking and Health. Will you permit or prohibit e-cigarette use on your premises? ash.org.uk: ASH; 2015.</t>
  </si>
  <si>
    <t>Bauld L, Angus K, de Andrade M, Ford A. Electronic cigarette marketing: Current research and policy, a report commissioned by Cancer Research UK. London: Cancer Research UK; 2016.</t>
  </si>
  <si>
    <t>Adkison SE, O'Connor RJ, Bansal-Travers M, Hyland A, Borland R, Yong H-H, et al. Electronic nicotine delivery systems: international tobacco control four-country survey. Am J Prev Med. 2013;44(3):207-15.</t>
  </si>
  <si>
    <t>The European Parliament and the Council of the European Union, Directive 2014/40/UK of the European Parliament and of the Council. 2014, Official Journal of the European Union: European Union.</t>
  </si>
  <si>
    <t>World Health Organisation, “Electronic Nicotine Delivery Systems” WHO Framework Convention on Tobacco Control, Geneva, 2014.</t>
  </si>
  <si>
    <t>C. Hutzler, M. Paschke, S. Kruschinski, F. Henkler, J. Hahn and A. Luch, “Chemical Hazards Present in Liquids and Vapors of Electronic Cigarettes” Archives of Toxicology, vol. 88, pp. 1295-1308, 2014.</t>
  </si>
  <si>
    <t>International Agency for Research on Cancer (IARC), “IARC Monographs on the Evaluation of Carcinogenic Risks to Humans, Vol 100F (29)” WHO, 2012.</t>
  </si>
  <si>
    <t>M. Williams, A. Villarreal, K. Bozhilov, S. Lin and P. Talbot, “Metal and Silicate Particles Including Nanoparticles are Present in Electronic Cigarette Cartomizer Fluid and Aerosol” PLoS One, vol. 8, no. 3, p. e57987, 2013.</t>
  </si>
  <si>
    <t>C. Pisinger and M. Døssing, “A Systematic Review of Health Effects of Electronic Cigarettes” Preventive Medicine, vol. 69, pp. 248-260, 2014.</t>
  </si>
  <si>
    <t>2. Health Alert - Warning on e-liquids [press release]. https://www.health.nsw.gov.au/news/Pages/20131023_00.aspx: NSW Health, 23 October 2013.</t>
  </si>
  <si>
    <t>Brown  CJ,  Cheng  JM.  Electronic   cigarettes:   product characterisation and  design   considerations.  Tobacco Control 2014;23(Suppl 2): ii4–ii10.</t>
  </si>
  <si>
    <t>Centers for Disease Control and Prevention.  Notes from the field: calls to poison centers for exposures to elec- tronic cigarettes—United States, September 2010– February 2014. Morbidity and Mortality Weekly Report2014;63(13):292–3.</t>
  </si>
  <si>
    <t>Cummings  KM, Morley CP, Hyland A.  Failed promises of the  cigarette  industry  and its effect on consumer misperceptions about the health risks of smoking. Tobacco Control 2002;11(Suppl 1):i110–i117.</t>
  </si>
  <si>
    <t>Grana  RA, Glantz  SA, Ling PM. Electronic  nicotine delivery systems in the hands of Hollywood. Tobacco Control 2011;20(6):425–6.</t>
  </si>
  <si>
    <t>Kim AE, Arnold KY, Makarenko O. E-cigarette advertising expenditures in the U.S., 2011–2012. American Journal of Preventive Medicine 2014;46(4):409–12.</t>
  </si>
  <si>
    <t>Marini S, Buonanno G, Stabile L, Ficco G. Short-term effects of electronic and tobacco cigarettes on exhaled nitric  oxide. Toxicology  and  Applied Pharmacology 2014;278(1):9–15.</t>
  </si>
  <si>
    <t>Regan AK, Promoff G, Dube SR, Arrazola R. Electronic nicotine  delivery systems:  adult  use  and  awareness of  the  “e-cigarette”  in  the  U.S.A. Tobacco  Control 013;22(1):19–23.</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</si>
  <si>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</si>
  <si>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</si>
  <si>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Yang L, Rudy SF, Cheng JM, Durmowicz EL. Electronic cigarettes:  incorporating  human  factors  engineering into risk assessments. Tobacco Control 2014;23(Suppl 2):ii47–ii53.</t>
  </si>
  <si>
    <t>Centers for Disease Control and Prevention. Notes from the field: electronic cigarette use among middle and high school students—United States, 2011–2012. Morbidity and Mortality Weekly Report 2013a;62(35):729–30.</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</si>
  <si>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</si>
  <si>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</si>
  <si>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Anderson RC, Harris PN, Chen KK. Toxicological studies on   synthetic   glycerin.   Journal   of   the   American Pharmaceutical Association 1950;39(10):583–5.</t>
  </si>
  <si>
    <t>Bruin JE, Gerstein HC, Holloway AC. Long-term  conse- quences of fetal and neonatal nicotine exposure: a crit- ical review. Toxicological Sciences 2010;116(2):364–74.</t>
  </si>
  <si>
    <t>Burstyn I. Peering through  the mist: systematic review of what the chemistry of contaminants in electronic ciga- rettes  tells us about health  risks. BMC Public Health 2014;14:18.</t>
  </si>
  <si>
    <t>Choi H, Schmidbauer  N, Sundell J, Hasselgren M, Spengler J, Bornehag CG. Common household chemi- cals and the allergy risks in pre-school age children. PloS One 2010;5(10):e13423.</t>
  </si>
  <si>
    <t>Doll R, Peto R, Boreham J, Sutherland I. Mortality in rela- tion to smoking: 50 years’ observations on male British doctors. BMJ 2004;24;328(7455):1519.</t>
  </si>
  <si>
    <t>Eissenberg T. Electronic nicotine delivery devices: Ineffective  nicotine   delivery  and   craving  suppres- sion   after   acute   administration.  Tobacco   Control 2010;19(1):87–8.</t>
  </si>
  <si>
    <t>Farsalinos KE, Voudris V, Poulas K. E-cigarettes generate high levels of aldehydes only in ‘dry puff’ conditions. Addiction 2015c;110(8):1352–6.</t>
  </si>
  <si>
    <t>Grana R, Benowitz N, Glantz S. Background  Paper on E-Cigarettes (Electronic Nicotine Delivery Systems). San  Francisco  (CA): Center  for  Tobacco Control Research and Education, University of California, San Francisco, December 2013.</t>
  </si>
  <si>
    <t>Kim HJ, Shin HS. Determination of tobacco-specific nitro- samines in replacement liquids of electronic cigarettes by liquid chromatography-tandem mass spectrometry. Journal of Chromatography  A 2013;1291:48–55.</t>
  </si>
  <si>
    <t>Moore D, Aveyard P, Connock M, Wang D, Fry-Smith  A, Barton P. Effectiveness and safety of nicotine  replace- ment therapy assisted reduction to stop smoking: sys- tematic review and meta-analysis. BMJ 2009;338:b1024.</t>
  </si>
  <si>
    <t>O'Callaghan FV, Al  Mamun  A,  O’Callaghan M, Alati R, Najman JM, Williams GM, Bor W. Maternal smoking during pregnancy predicts nicotine disorder (depen- dence or withdrawal) in young adults—a birth cohort study. Australian and New Zealand Journal of Public Health 2009;33(4):371–7.</t>
  </si>
  <si>
    <t>Offermann  FJ.  Chemical  emissions  from  e-cigarettes: direct and indirect  (passive) exposures. Building  and Environment 2015;93(Part 1):101–5.</t>
  </si>
  <si>
    <t>Renne RA, Wehner AP, Greenspan BJ, Deford HS, Ragan HA, Westerberg RB, Buschbom RL, Burger GT, Hayes AW,  Suber  RL, et al. 2-week and 13-week inhalation studies of aerosolized glycerol in rats. Inhalation Toxicology 1992;4(2):95–111.</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</si>
  <si>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</si>
  <si>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St. Helen G, Havel C, Dempsey D, Jacob P 3rd, Benowitz NL. Nicotine delivery, retention,  and pharmacoki- netics  from  various  electronic  cigarettes.  Addiction 2016;111(3):535–44.</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</si>
  <si>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</si>
  <si>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Trtchounian  A, Talbot P. Electronic nicotine delivery sys- tems: is there a need for regulation? Tobacco Control 2011;20(1):47–52.</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</si>
  <si>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</si>
  <si>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Vardavas CI, Anagnostopoulos N, Kougias M, Evangelopoulou V, Connolly GN, Behrakis PK. Short- term pulmonary effects of using an electronic cigarette: impact on respiratory flow resistance, impedance, and exhaled nitric oxide. Chest 2012;141(6):1400–6.</t>
  </si>
  <si>
    <t>Werley MS, McDonald P, Lilly P, Kirkpatrick D, Wallery J, Byron P, Venitz  J. Non-clinical safety and pharma- cokinetic  evaluations  of propylene  glycol aerosol  in Sprague-Dawley  rats   and  Beagle  dogs.  Toxicology 2011;287(1–3):76–90.</t>
  </si>
  <si>
    <t>Wieslander G, Norback D, Lindgren T. Experimental exposure  to  propylene  glycol mist  in  aviation emergency training:  acute ocular and respiratory effects.  Occupational  and  Environmental   Medicine 2001;58(10):649–55.</t>
  </si>
  <si>
    <t>Zhang Y, Sumner W, Chen DR. In vitro particle size distri- butions in electronic and conventional cigarette aero- sols suggest comparable deposition patterns.  Nicotine &amp; Tobacco Research 2013;15(2):501–8.</t>
  </si>
  <si>
    <t>Ayers  JW, Ribisl KM, Brownstein  JS. Tracking the  rise in   popularity   of  electronic   nicotine   delivery  sys- tems (electronic cigarettes) using search query sur- veillance.  American  Journal  of  Preventive  Medicine 2011;40(4):448–53.</t>
  </si>
  <si>
    <t>DiFranza JR, Richards JW, Paulman  PM, Wolf-Gillespie N, Fletcher C, Jaffe RD, Murray D. RJR Nabisco’s car- toon camel promotes camel cigarettes to children. JAMA: the Journal of the American Medical Association 1991;266(22):3149–53.</t>
  </si>
  <si>
    <t>Duke  JC,  Lee  YO, Kim  AE, Watson  KA, Arnold  KY, Nonnemaker  JM, Porter  L. Exposure to electronic cigarette television advertisements among youth and young adults. Pediatrics 2014;134(1):e29–e36.</t>
  </si>
  <si>
    <t>Hodge JG Jr,  Collmer  V,  Orenstein  DG, Millea C, Van Buren   L.  Reconsidering   the   legality  of  cigarette smoking  advertisements  on  television  public  health and  the  law. Journal  of  Law,  Medicine  and  Ethics 2013;41(1):369–73.</t>
  </si>
  <si>
    <t>International Agency for Research on Cancer. Effectiveness of Tax and Price Policies for Tobacco Control. IARC Handbooks of Cancer Prevention in Tobacco Control, Vol. 14. Lyon (France):  International Agency for Research on Cancer,  2011.</t>
  </si>
  <si>
    <t>Richtel M. Selling a poison  by the  barrel:  liquid  nico- tine  for  e-cigarettes.   New  York  Times,  March  24, 2014c; &lt;http://www.nytimes.com/2014/03/24/business/ selling-a-poison-by-the-barrel-liquid-nicotine-for-e- cigarettes.html?_r=1&gt;; accessed: January 20, 2016.</t>
  </si>
  <si>
    <t>Americans  for  Nonsmokers’  Rights  Foundation.   U.S. State  and  Local Laws Regulating  Use of Electronic Cigarettes. Oakland (CA): Americans for Nonsmokers’ Rights Foundation, 2015.</t>
  </si>
  <si>
    <t>Schraufnagel   DE,  Blasi  F,  Drummond   MB, Lam  DC, Latif E, Rosen MJ, Sansores R, Van Zyl-Smit R. Electronic   cigarettes.   A   position  statement   of  the forum of international respiratory societies. American Journal  of  Respiratory  and  Critical  Care  Medicine 2014;190(6):611–8.</t>
  </si>
  <si>
    <t>American Academy of Pediatrics. Policy statement: electronic nicotine delivery systems. Pediatrics 2015;136(5):1018–26.</t>
  </si>
  <si>
    <t>Borland, R., N. Wilson, G.T. Fong, D. Hammond, K.M. Cummings, H.-H. Yong, W. Hosking, G. Hastings, J. Thrasher and A. McNeill. “Impact of Graphic and Text Warnings on Cigarette Packs: Findings from Four Countries Over Five Years.” Tobacco Control 18(5): 358- 64. 2009.</t>
  </si>
  <si>
    <t>Barrington-Trimis JL, Berhane K, Unger JB, et al. The e-cigarette social environment, e-cigarette use, and susceptibility to cigarette smoking. J Adolesc Health. 2016;59:1.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</si>
</sst>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yyyy"/>
  </numFmts>
  <fonts count="15">
    <font>
      <sz val="10.0"/>
      <color rgb="FF000000"/>
      <name val="Arial"/>
    </font>
    <font>
      <color theme="1"/>
      <name val="Arial"/>
    </font>
    <font>
      <u/>
      <color rgb="FF0000FF"/>
    </font>
    <font>
      <color rgb="FF000000"/>
      <name val="Roboto"/>
    </font>
    <font>
      <sz val="11.0"/>
      <color rgb="FF3C4043"/>
      <name val="Roboto"/>
    </font>
    <font>
      <sz val="11.0"/>
      <color rgb="FF000000"/>
      <name val="Arial"/>
    </font>
    <font>
      <sz val="11.0"/>
      <color rgb="FF000000"/>
      <name val="Calibri"/>
    </font>
    <font>
      <u/>
      <color rgb="FF0000FF"/>
    </font>
    <font>
      <u/>
      <color rgb="FF0000FF"/>
    </font>
    <font>
      <sz val="9.0"/>
      <color rgb="FF000000"/>
      <name val="&quot;Open Sans&quot;"/>
    </font>
    <font>
      <u/>
      <color rgb="FF0000FF"/>
    </font>
    <font>
      <color rgb="FF000000"/>
      <name val="Arial"/>
    </font>
    <font>
      <sz val="9.0"/>
      <color rgb="FF000000"/>
      <name val="&quot;Helvetica Neue&quot;"/>
    </font>
    <font>
      <u/>
      <color rgb="FF0000FF"/>
    </font>
    <font>
      <u/>
      <color rgb="FF1155CC"/>
    </font>
  </fonts>
  <fills count="4">
    <fill>
      <patternFill patternType="none"/>
    </fill>
    <fill>
      <patternFill patternType="lightGray"/>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2" fontId="3" numFmtId="0" xfId="0" applyAlignment="1" applyFill="1" applyFont="1">
      <alignment readingOrder="0"/>
    </xf>
    <xf borderId="0" fillId="2" fontId="4" numFmtId="0" xfId="0" applyAlignment="1" applyFont="1">
      <alignment readingOrder="0"/>
    </xf>
    <xf borderId="0" fillId="0" fontId="1" numFmtId="0" xfId="0" applyAlignment="1" applyFont="1">
      <alignment readingOrder="0" shrinkToFit="0" wrapText="1"/>
    </xf>
    <xf borderId="0" fillId="0" fontId="5" numFmtId="0" xfId="0" applyAlignment="1" applyFont="1">
      <alignment horizontal="left" readingOrder="0" vertical="top"/>
    </xf>
    <xf borderId="0" fillId="0" fontId="6" numFmtId="0" xfId="0" applyAlignment="1" applyFont="1">
      <alignment horizontal="left" readingOrder="0" vertical="top"/>
    </xf>
    <xf borderId="0" fillId="2" fontId="1" numFmtId="0" xfId="0" applyAlignment="1" applyFont="1">
      <alignment readingOrder="0"/>
    </xf>
    <xf borderId="0" fillId="0" fontId="1" numFmtId="0" xfId="0" applyFont="1"/>
    <xf borderId="0" fillId="0" fontId="1" numFmtId="0" xfId="0" applyAlignment="1" applyFont="1">
      <alignment readingOrder="0" shrinkToFit="0" wrapText="1"/>
    </xf>
    <xf borderId="0" fillId="0" fontId="1" numFmtId="0" xfId="0" applyAlignment="1" applyFont="1">
      <alignment shrinkToFit="0" wrapText="1"/>
    </xf>
    <xf borderId="0" fillId="0" fontId="1" numFmtId="0" xfId="0" applyFont="1"/>
    <xf borderId="0" fillId="0" fontId="7" numFmtId="0" xfId="0" applyAlignment="1" applyFont="1">
      <alignment readingOrder="0" shrinkToFit="0" wrapText="1"/>
    </xf>
    <xf borderId="0" fillId="0" fontId="8" numFmtId="0" xfId="0" applyAlignment="1" applyFont="1">
      <alignment readingOrder="0"/>
    </xf>
    <xf borderId="0" fillId="2" fontId="5" numFmtId="0" xfId="0" applyAlignment="1" applyFont="1">
      <alignment readingOrder="0"/>
    </xf>
    <xf borderId="0" fillId="2" fontId="9" numFmtId="0" xfId="0" applyAlignment="1" applyFont="1">
      <alignment readingOrder="0"/>
    </xf>
    <xf borderId="0" fillId="0" fontId="10" numFmtId="0" xfId="0" applyAlignment="1" applyFont="1">
      <alignment readingOrder="0" shrinkToFit="0" wrapText="1"/>
    </xf>
    <xf borderId="0" fillId="2" fontId="1" numFmtId="0" xfId="0" applyAlignment="1" applyFont="1">
      <alignment readingOrder="0"/>
    </xf>
    <xf borderId="0" fillId="3" fontId="1" numFmtId="0" xfId="0" applyAlignment="1" applyFill="1" applyFont="1">
      <alignment readingOrder="0"/>
    </xf>
    <xf borderId="0" fillId="0" fontId="1" numFmtId="164" xfId="0" applyAlignment="1" applyFont="1" applyNumberFormat="1">
      <alignment readingOrder="0"/>
    </xf>
    <xf borderId="0" fillId="2" fontId="1" numFmtId="0" xfId="0" applyAlignment="1" applyFont="1">
      <alignment readingOrder="0" shrinkToFit="0" wrapText="1"/>
    </xf>
    <xf borderId="0" fillId="2" fontId="1" numFmtId="0" xfId="0" applyAlignment="1" applyFont="1">
      <alignment readingOrder="0" shrinkToFit="0" wrapText="1"/>
    </xf>
    <xf borderId="0" fillId="2" fontId="11" numFmtId="0" xfId="0" applyAlignment="1" applyFont="1">
      <alignment horizontal="left" readingOrder="0"/>
    </xf>
    <xf quotePrefix="1" borderId="0" fillId="0" fontId="1" numFmtId="0" xfId="0" applyAlignment="1" applyFont="1">
      <alignment readingOrder="0"/>
    </xf>
    <xf borderId="0" fillId="0" fontId="6" numFmtId="0" xfId="0" applyAlignment="1" applyFont="1">
      <alignment readingOrder="0" vertical="bottom"/>
    </xf>
    <xf borderId="0" fillId="2" fontId="12" numFmtId="0" xfId="0" applyAlignment="1" applyFont="1">
      <alignment readingOrder="0"/>
    </xf>
    <xf quotePrefix="1" borderId="0" fillId="0" fontId="1" numFmtId="0" xfId="0" applyFont="1"/>
    <xf borderId="0" fillId="0" fontId="13" numFmtId="0" xfId="0" applyFont="1"/>
    <xf borderId="0" fillId="0" fontId="14" numFmtId="0" xfId="0" applyAlignment="1" applyFont="1">
      <alignment readingOrder="0"/>
    </xf>
    <xf borderId="0" fillId="0" fontId="1" numFmtId="0" xfId="0" applyAlignment="1" applyFont="1">
      <alignment shrinkToFit="0" wrapText="1"/>
    </xf>
    <xf borderId="0" fillId="0" fontId="6" numFmtId="0" xfId="0" applyAlignment="1" applyFont="1">
      <alignment readingOrder="0" shrinkToFit="0" vertical="bottom" wrapText="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mmwr/volumes/65/wr/mm6542a7.htm" TargetMode="External"/><Relationship Id="rId194" Type="http://schemas.openxmlformats.org/officeDocument/2006/relationships/hyperlink" Target="https://www.cen.eu/news/brief-news/Pages/NEWS-2015" TargetMode="External"/><Relationship Id="rId193" Type="http://schemas.openxmlformats.org/officeDocument/2006/relationships/hyperlink" Target="http://www.bmj.com/content/349/bmj.g6882/rr/780389" TargetMode="External"/><Relationship Id="rId192" Type="http://schemas.openxmlformats.org/officeDocument/2006/relationships/hyperlink" Target="http://www.ersnet.org/ers-position-on-the-revision-" TargetMode="External"/><Relationship Id="rId191" Type="http://schemas.openxmlformats.org/officeDocument/2006/relationships/hyperlink" Target="http://articles.chicagotribune.com/1986-05-27/busi-" TargetMode="External"/><Relationship Id="rId187" Type="http://schemas.openxmlformats.org/officeDocument/2006/relationships/hyperlink" Target="http://www.who.int/fctc/text_download/en/index.html" TargetMode="External"/><Relationship Id="rId186" Type="http://schemas.openxmlformats.org/officeDocument/2006/relationships/hyperlink" Target="http://www.smokinginengland.info/latest-statistics/" TargetMode="External"/><Relationship Id="rId185" Type="http://schemas.openxmlformats.org/officeDocument/2006/relationships/hyperlink" Target="http://www.thoracic.org/advocacy/press-releases/ATS_" TargetMode="External"/><Relationship Id="rId184" Type="http://schemas.openxmlformats.org/officeDocument/2006/relationships/hyperlink" Target="http://www.chestnet.org/News/Press-Releases/2014/07/" TargetMode="External"/><Relationship Id="rId189" Type="http://schemas.openxmlformats.org/officeDocument/2006/relationships/hyperlink" Target="http://www.tga.gov.au/industry/legislation-tgac.htm" TargetMode="External"/><Relationship Id="rId188" Type="http://schemas.openxmlformats.org/officeDocument/2006/relationships/hyperlink" Target="http://www.who.int/fctc/text_download/en/index.html" TargetMode="External"/><Relationship Id="rId183" Type="http://schemas.openxmlformats.org/officeDocument/2006/relationships/hyperlink" Target="http://www.bbc.co.uk/news/uk-wales-politics-26031708" TargetMode="External"/><Relationship Id="rId182" Type="http://schemas.openxmlformats.org/officeDocument/2006/relationships/hyperlink" Target="https://www.nsra-adnf.ca/cms/index.cfm?group_id=1306" TargetMode="External"/><Relationship Id="rId181" Type="http://schemas.openxmlformats.org/officeDocument/2006/relationships/hyperlink" Target="http://ec.europa.eu/health/tobacco/products/revision" TargetMode="External"/><Relationship Id="rId180" Type="http://schemas.openxmlformats.org/officeDocument/2006/relationships/hyperlink" Target="http://www.bbc.co.uk/news/uk-england-dorset-26262633" TargetMode="External"/><Relationship Id="rId176" Type="http://schemas.openxmlformats.org/officeDocument/2006/relationships/hyperlink" Target="http://www.dtic.mil/whs/directives/corres/pdf/133009p" TargetMode="External"/><Relationship Id="rId297" Type="http://schemas.openxmlformats.org/officeDocument/2006/relationships/hyperlink" Target="http://distillercer.com/resources/" TargetMode="External"/><Relationship Id="rId175" Type="http://schemas.openxmlformats.org/officeDocument/2006/relationships/hyperlink" Target="http://wiki.cancer.org.au/policy/Position_statement_-" TargetMode="External"/><Relationship Id="rId296" Type="http://schemas.openxmlformats.org/officeDocument/2006/relationships/hyperlink" Target="http://www.bls.gov/cpi/cpid1109.pdf" TargetMode="External"/><Relationship Id="rId174" Type="http://schemas.openxmlformats.org/officeDocument/2006/relationships/hyperlink" Target="http://www.council.nyc.gov/html/pr/121913stated.shtml" TargetMode="External"/><Relationship Id="rId295" Type="http://schemas.openxmlformats.org/officeDocument/2006/relationships/hyperlink" Target="http://www.bls.gov/cpi/cpid1112.pdf" TargetMode="External"/><Relationship Id="rId173" Type="http://schemas.openxmlformats.org/officeDocument/2006/relationships/hyperlink" Target="http://www.dailyiowan.com/2014/02/06/Metro/36491.html" TargetMode="External"/><Relationship Id="rId294" Type="http://schemas.openxmlformats.org/officeDocument/2006/relationships/hyperlink" Target="http://www.npr.org/sections/health-" TargetMode="External"/><Relationship Id="rId179" Type="http://schemas.openxmlformats.org/officeDocument/2006/relationships/hyperlink" Target="http://www.cdc.gov/mmwr/preview/mmwrhtml/mm5913a2.htm" TargetMode="External"/><Relationship Id="rId178" Type="http://schemas.openxmlformats.org/officeDocument/2006/relationships/hyperlink" Target="http://factfinder.census.gov/servlet/IBQTable?_bm=y&amp;-" TargetMode="External"/><Relationship Id="rId299" Type="http://schemas.openxmlformats.org/officeDocument/2006/relationships/hyperlink" Target="http://www.ncbi.nlm.nih.gov/pubmed" TargetMode="External"/><Relationship Id="rId177" Type="http://schemas.openxmlformats.org/officeDocument/2006/relationships/hyperlink" Target="http://publichealthlawcenter.org/sites/default/files/" TargetMode="External"/><Relationship Id="rId298" Type="http://schemas.openxmlformats.org/officeDocument/2006/relationships/hyperlink" Target="http://distillercer.com/resources/" TargetMode="External"/><Relationship Id="rId198" Type="http://schemas.openxmlformats.org/officeDocument/2006/relationships/hyperlink" Target="http://www.ash.org.uk/files/documents/ASH_891.pdf" TargetMode="External"/><Relationship Id="rId197" Type="http://schemas.openxmlformats.org/officeDocument/2006/relationships/hyperlink" Target="http://www.cdph.ca.gov/programs/tobacco/Documents/" TargetMode="External"/><Relationship Id="rId196" Type="http://schemas.openxmlformats.org/officeDocument/2006/relationships/hyperlink" Target="https://aapcc.s3.amazonaws.com/files/library/E-cig" TargetMode="External"/><Relationship Id="rId195" Type="http://schemas.openxmlformats.org/officeDocument/2006/relationships/hyperlink" Target="http://www.abs.gov.au/AUSSTATS/subscriber.nsf/log?" TargetMode="External"/><Relationship Id="rId199" Type="http://schemas.openxmlformats.org/officeDocument/2006/relationships/hyperlink" Target="http://www.reuters.com/article/idUS219183+10-Dec-" TargetMode="External"/><Relationship Id="rId150" Type="http://schemas.openxmlformats.org/officeDocument/2006/relationships/hyperlink" Target="https://www.asa.org.uk/Rulings/Adjudications/2015/4/Mirage-" TargetMode="External"/><Relationship Id="rId271" Type="http://schemas.openxmlformats.org/officeDocument/2006/relationships/hyperlink" Target="https://federalregister.gov/a/2015-29346" TargetMode="External"/><Relationship Id="rId392" Type="http://schemas.openxmlformats.org/officeDocument/2006/relationships/hyperlink" Target="http://www.ncbi.nlm.nih.gov/pubmed/24457543" TargetMode="External"/><Relationship Id="rId270" Type="http://schemas.openxmlformats.org/officeDocument/2006/relationships/hyperlink" Target="https://federalregister.gov/a/2012-24430" TargetMode="External"/><Relationship Id="rId391" Type="http://schemas.openxmlformats.org/officeDocument/2006/relationships/hyperlink" Target="http://www.ncbi.nlm.nih.gov/pubmed/24092599" TargetMode="External"/><Relationship Id="rId390" Type="http://schemas.openxmlformats.org/officeDocument/2006/relationships/hyperlink" Target="http://www.ncbi.nlm.nih.gov/pubmed/23581678" TargetMode="External"/><Relationship Id="rId1" Type="http://schemas.openxmlformats.org/officeDocument/2006/relationships/hyperlink" Target="http://files.shareholder.comreleases/jti-macdonald-corp-reaches-an-agreement-regarding-illicit-trade-of-cigarettes-in-canada-2/._Reynolds_Vapor_Company_to_showcase_VUSE_Digital_Vapor_Cigarette_at_2014_Consumer_Electronics_Show.pdf" TargetMode="External"/><Relationship Id="rId2" Type="http://schemas.openxmlformats.org/officeDocument/2006/relationships/hyperlink" Target="https://digital.nhs.uk/data-and-information/publications/statistical/statistics-on-nhs-stop-smoking-services-in-england/statistics-on-nhs-stop-smoking-services-england-april-2016-to-march-2017" TargetMode="External"/><Relationship Id="rId3" Type="http://schemas.openxmlformats.org/officeDocument/2006/relationships/hyperlink" Target="http://www.sahealth.sa.gov.au/wps/wcm/connect/public+content/sa+health+internet/protecting+public+health/tobacco+laws+and+businesses/proposed+regulation+of+e-cigarettes+in+south+australia" TargetMode="External"/><Relationship Id="rId149" Type="http://schemas.openxmlformats.org/officeDocument/2006/relationships/hyperlink" Target="http://nicotinepolicy.net/documents/letters/MargaretChan.pdf" TargetMode="External"/><Relationship Id="rId4" Type="http://schemas.openxmlformats.org/officeDocument/2006/relationships/hyperlink" Target="http://tobacco.stanford.edu/tobacco_main/images-ecig.php?token2=fm_tn_st286.php&amp;token1=fm_tn_img9656.php&amp;theme_file=fm_tn_mt001.php&amp;theme_name=E-Cigs&amp;subtheme_name=Ecigs%20vs.%20Cigs" TargetMode="External"/><Relationship Id="rId148" Type="http://schemas.openxmlformats.org/officeDocument/2006/relationships/hyperlink" Target="http://reynoldsamerican.com/releases.cfm?ReleasesType=&amp;Year=" TargetMode="External"/><Relationship Id="rId269" Type="http://schemas.openxmlformats.org/officeDocument/2006/relationships/hyperlink" Target="http://www.changelabsolutions.org/sites/" TargetMode="External"/><Relationship Id="rId9" Type="http://schemas.openxmlformats.org/officeDocument/2006/relationships/hyperlink" Target="http://www.independent.co.uk/news/uk/home-news/euston-station-evacuated-evacuation-bomb-scare-london-latest-news-updates-police-trains-a7919191.html" TargetMode="External"/><Relationship Id="rId143" Type="http://schemas.openxmlformats.org/officeDocument/2006/relationships/hyperlink" Target="http://www.fda.gov/NewsEvents/PublicHealthFocus/ucm173146.htm" TargetMode="External"/><Relationship Id="rId264" Type="http://schemas.openxmlformats.org/officeDocument/2006/relationships/hyperlink" Target="http://www.pewinternet.org/files/2015/04/" TargetMode="External"/><Relationship Id="rId385" Type="http://schemas.openxmlformats.org/officeDocument/2006/relationships/hyperlink" Target="http://dx.doi.org/10.1016/j.drugalcdep.2013.05.001" TargetMode="External"/><Relationship Id="rId142" Type="http://schemas.openxmlformats.org/officeDocument/2006/relationships/hyperlink" Target="http://www.bbc.co.uk/news/uk-scotland-south-scotland-31360682" TargetMode="External"/><Relationship Id="rId263" Type="http://schemas.openxmlformats.org/officeDocument/2006/relationships/hyperlink" Target="http://www.bloomberg.com/research/stocks/" TargetMode="External"/><Relationship Id="rId384" Type="http://schemas.openxmlformats.org/officeDocument/2006/relationships/hyperlink" Target="http://onlinelibrary.wiley.com/doi/10.1002/14651858.CD001497.pub2/pdf" TargetMode="External"/><Relationship Id="rId141" Type="http://schemas.openxmlformats.org/officeDocument/2006/relationships/hyperlink" Target="https://www.rcplondon.ac.uk/file/3563/download?token=uV0R0Twz" TargetMode="External"/><Relationship Id="rId262" Type="http://schemas.openxmlformats.org/officeDocument/2006/relationships/hyperlink" Target="http://online.wsj.com/articles/lorillard-" TargetMode="External"/><Relationship Id="rId383" Type="http://schemas.openxmlformats.org/officeDocument/2006/relationships/hyperlink" Target="http://www.thecochranelibrary.com/userfiles/ccoch/file/World%20No%20Tobacco%20Day/CD000146.pdf" TargetMode="External"/><Relationship Id="rId140" Type="http://schemas.openxmlformats.org/officeDocument/2006/relationships/hyperlink" Target="http://www.sba.gov/content/table-small-business-size-standards" TargetMode="External"/><Relationship Id="rId261" Type="http://schemas.openxmlformats.org/officeDocument/2006/relationships/hyperlink" Target="http://www.ftc.gov/opa/2000/06/cigars.shtm" TargetMode="External"/><Relationship Id="rId382" Type="http://schemas.openxmlformats.org/officeDocument/2006/relationships/hyperlink" Target="http://www.ice" TargetMode="External"/><Relationship Id="rId5" Type="http://schemas.openxmlformats.org/officeDocument/2006/relationships/hyperlink" Target="https://www.gov.uk/government/uploads/system/uploads/attachment_data/file/656493/CLP_Regulation_application_to_e-cigarettes_and_e-liquids_-_Final_Version_-_9_December_2016.pdf" TargetMode="External"/><Relationship Id="rId147" Type="http://schemas.openxmlformats.org/officeDocument/2006/relationships/hyperlink" Target="http://resources.smokefree.nhs.uk/news/campaigns/toxic-cycle" TargetMode="External"/><Relationship Id="rId268" Type="http://schemas.openxmlformats.org/officeDocument/2006/relationships/hyperlink" Target="http://truthaboutecigs.com/science/5.php" TargetMode="External"/><Relationship Id="rId389" Type="http://schemas.openxmlformats.org/officeDocument/2006/relationships/hyperlink" Target="http://www.ncbi.nlm.nih.gov/pubmed/25108741" TargetMode="External"/><Relationship Id="rId6" Type="http://schemas.openxmlformats.org/officeDocument/2006/relationships/hyperlink" Target="http://www.washingtonpost.com/national/health-science/booming-e-cigarette-market-largely-unregulated-studies-say/2014/06/16/e2a4c5ee-f589-11e3-a606-946fd632f9f1_story.html" TargetMode="External"/><Relationship Id="rId146" Type="http://schemas.openxmlformats.org/officeDocument/2006/relationships/hyperlink" Target="http://www.iom.edu/Reports/2007/Ending-the-Tobacco-Problem-A-" TargetMode="External"/><Relationship Id="rId267" Type="http://schemas.openxmlformats.org/officeDocument/2006/relationships/hyperlink" Target="https://www.federalregister.gov/d/01-2139" TargetMode="External"/><Relationship Id="rId388" Type="http://schemas.openxmlformats.org/officeDocument/2006/relationships/hyperlink" Target="http://www.ncbi.nlm.nih.gov/pubmed/24336346" TargetMode="External"/><Relationship Id="rId7" Type="http://schemas.openxmlformats.org/officeDocument/2006/relationships/hyperlink" Target="http://www.dailymail.co.uk/health/article-3216879/E-cigarette-warning-One-three-parents-risk-poisoning-children-nicotine-fail-lock-vaping-liquid-away.html" TargetMode="External"/><Relationship Id="rId145" Type="http://schemas.openxmlformats.org/officeDocument/2006/relationships/hyperlink" Target="http://investors.lorillard.com/phoenix.zhtml?c=134955&amp;p=irol-" TargetMode="External"/><Relationship Id="rId266" Type="http://schemas.openxmlformats.org/officeDocument/2006/relationships/hyperlink" Target="http://www.thecommunityguide.org/tobacco/" TargetMode="External"/><Relationship Id="rId387" Type="http://schemas.openxmlformats.org/officeDocument/2006/relationships/hyperlink" Target="http://dx.doi.org/10.1016/j.jadohealth.2013.11.003" TargetMode="External"/><Relationship Id="rId8" Type="http://schemas.openxmlformats.org/officeDocument/2006/relationships/hyperlink" Target="http://webarchivenationalarchives.gov.uk/+/www.dh.gov.uk/en/Publichealth/Healthimprovement/Tobacco/Picturewarningsontobaccoproductspressimages/index.htm" TargetMode="External"/><Relationship Id="rId144" Type="http://schemas.openxmlformats.org/officeDocument/2006/relationships/hyperlink" Target="http://www.health.nsw.gov.au/campaigns/quitting_smoking/Pages" TargetMode="External"/><Relationship Id="rId265" Type="http://schemas.openxmlformats.org/officeDocument/2006/relationships/hyperlink" Target="http://www.thecommunityguide.org/tobacco/" TargetMode="External"/><Relationship Id="rId386" Type="http://schemas.openxmlformats.org/officeDocument/2006/relationships/hyperlink" Target="http://www.ncbi.nlm.nih.gov/pubmed/24373737" TargetMode="External"/><Relationship Id="rId260" Type="http://schemas.openxmlformats.org/officeDocument/2006/relationships/hyperlink" Target="https://www.federalregister.gov/d/97-21607" TargetMode="External"/><Relationship Id="rId381" Type="http://schemas.openxmlformats.org/officeDocument/2006/relationships/hyperlink" Target="https://www.cms" TargetMode="External"/><Relationship Id="rId380" Type="http://schemas.openxmlformats.org/officeDocument/2006/relationships/hyperlink" Target="http://www.ncbi" TargetMode="External"/><Relationship Id="rId139" Type="http://schemas.openxmlformats.org/officeDocument/2006/relationships/hyperlink" Target="http://www.tga.gov.au/publication/poisons-standard-susmp" TargetMode="External"/><Relationship Id="rId138" Type="http://schemas.openxmlformats.org/officeDocument/2006/relationships/hyperlink" Target="http://web.worldbank.org/archive/website01213/WEB/0__CON-8.HTM" TargetMode="External"/><Relationship Id="rId259" Type="http://schemas.openxmlformats.org/officeDocument/2006/relationships/hyperlink" Target="http://vapenewsmagazine.com/november-2014/" TargetMode="External"/><Relationship Id="rId137" Type="http://schemas.openxmlformats.org/officeDocument/2006/relationships/hyperlink" Target="https://www.asa.org.uk/type/non_broadcast/code_section/22.html" TargetMode="External"/><Relationship Id="rId258" Type="http://schemas.openxmlformats.org/officeDocument/2006/relationships/hyperlink" Target="http://www.usatoday.com/story/news/nation-" TargetMode="External"/><Relationship Id="rId379" Type="http://schemas.openxmlformats.org/officeDocument/2006/relationships/hyperlink" Target="http://bat.com/" TargetMode="External"/><Relationship Id="rId132" Type="http://schemas.openxmlformats.org/officeDocument/2006/relationships/hyperlink" Target="http://www.tga.gov.au/consumers/personal-importation-scheme.htm" TargetMode="External"/><Relationship Id="rId253" Type="http://schemas.openxmlformats.org/officeDocument/2006/relationships/hyperlink" Target="http://legacy.library.ucsf.edu/tid/ywm92d00" TargetMode="External"/><Relationship Id="rId374" Type="http://schemas.openxmlformats.org/officeDocument/2006/relationships/hyperlink" Target="http://www.no-smoke" TargetMode="External"/><Relationship Id="rId131" Type="http://schemas.openxmlformats.org/officeDocument/2006/relationships/hyperlink" Target="https://www.gov.uk/government/uploads/system/uploads/attachment_" TargetMode="External"/><Relationship Id="rId252" Type="http://schemas.openxmlformats.org/officeDocument/2006/relationships/hyperlink" Target="https://www.on.lung.ca/document.doc?id=1583" TargetMode="External"/><Relationship Id="rId373" Type="http://schemas.openxmlformats.org/officeDocument/2006/relationships/hyperlink" Target="http://www.governor" TargetMode="External"/><Relationship Id="rId130" Type="http://schemas.openxmlformats.org/officeDocument/2006/relationships/hyperlink" Target="http://cancercontrol.cancer.gov/tcrb/monographs/9/m9_complete.PDF" TargetMode="External"/><Relationship Id="rId251" Type="http://schemas.openxmlformats.org/officeDocument/2006/relationships/hyperlink" Target="http://www.bbc.co.uk/news/uk-wales-26008454" TargetMode="External"/><Relationship Id="rId372" Type="http://schemas.openxmlformats.org/officeDocument/2006/relationships/hyperlink" Target="https://www.fda.gov" TargetMode="External"/><Relationship Id="rId250" Type="http://schemas.openxmlformats.org/officeDocument/2006/relationships/hyperlink" Target="http://www.ncbi.nlm.nih.gov/pubmed/23014904" TargetMode="External"/><Relationship Id="rId371" Type="http://schemas.openxmlformats.org/officeDocument/2006/relationships/hyperlink" Target="about:blank" TargetMode="External"/><Relationship Id="rId136" Type="http://schemas.openxmlformats.org/officeDocument/2006/relationships/hyperlink" Target="http://www.mirror.co.uk/news/uk-news/e-cigarette-dangers-fire-" TargetMode="External"/><Relationship Id="rId257" Type="http://schemas.openxmlformats.org/officeDocument/2006/relationships/hyperlink" Target="http://www.cityofchicago.org/city/en/depts" TargetMode="External"/><Relationship Id="rId378" Type="http://schemas.openxmlformats.org/officeDocument/2006/relationships/hyperlink" Target="about:blank" TargetMode="External"/><Relationship Id="rId135" Type="http://schemas.openxmlformats.org/officeDocument/2006/relationships/hyperlink" Target="http://www.isdscotland.org/Health-Topics/Public-Health/SALSUS/" TargetMode="External"/><Relationship Id="rId256" Type="http://schemas.openxmlformats.org/officeDocument/2006/relationships/hyperlink" Target="http://globaltobaccocontrol.org/node/14052" TargetMode="External"/><Relationship Id="rId377" Type="http://schemas.openxmlformats.org/officeDocument/2006/relationships/hyperlink" Target="about:blank" TargetMode="External"/><Relationship Id="rId134" Type="http://schemas.openxmlformats.org/officeDocument/2006/relationships/hyperlink" Target="http://profiles.nlm.nih.gov/ps/retrieve/ResourceMetadata/NNBBZD" TargetMode="External"/><Relationship Id="rId255" Type="http://schemas.openxmlformats.org/officeDocument/2006/relationships/hyperlink" Target="http://center4tobaccopolicy.org/wp-content/" TargetMode="External"/><Relationship Id="rId376" Type="http://schemas.openxmlformats.org/officeDocument/2006/relationships/hyperlink" Target="http://www.reuters" TargetMode="External"/><Relationship Id="rId133" Type="http://schemas.openxmlformats.org/officeDocument/2006/relationships/hyperlink" Target="http://www.medpagetoday.com/PublicHealthPolicy/FDAGeneral/42506" TargetMode="External"/><Relationship Id="rId254" Type="http://schemas.openxmlformats.org/officeDocument/2006/relationships/hyperlink" Target="https://www.boxer.senate.gov/press/release/" TargetMode="External"/><Relationship Id="rId375" Type="http://schemas.openxmlformats.org/officeDocument/2006/relationships/hyperlink" Target="http://www.fincigs" TargetMode="External"/><Relationship Id="rId172" Type="http://schemas.openxmlformats.org/officeDocument/2006/relationships/hyperlink" Target="https://fingertips.phe.org.uk/profile/tobacco-control" TargetMode="External"/><Relationship Id="rId293" Type="http://schemas.openxmlformats.org/officeDocument/2006/relationships/hyperlink" Target="http://www.monitoringthefuture.org/" TargetMode="External"/><Relationship Id="rId171" Type="http://schemas.openxmlformats.org/officeDocument/2006/relationships/hyperlink" Target="http://www.bankofengland.co.uk/boeapps/iadb/Rates.asp" TargetMode="External"/><Relationship Id="rId292" Type="http://schemas.openxmlformats.org/officeDocument/2006/relationships/hyperlink" Target="https://docs.google.com/viewer?url=" TargetMode="External"/><Relationship Id="rId170" Type="http://schemas.openxmlformats.org/officeDocument/2006/relationships/hyperlink" Target="http://www.changelabsolutions.org/sites/default/files/" TargetMode="External"/><Relationship Id="rId291" Type="http://schemas.openxmlformats.org/officeDocument/2006/relationships/hyperlink" Target="http://ec.europa.eu/public_opinion/" TargetMode="External"/><Relationship Id="rId290" Type="http://schemas.openxmlformats.org/officeDocument/2006/relationships/hyperlink" Target="http://www.hscic.gov.uk/stopsmoking" TargetMode="External"/><Relationship Id="rId165" Type="http://schemas.openxmlformats.org/officeDocument/2006/relationships/hyperlink" Target="http://www.rivm.nl/bibliotheek/rapporten/2015-0144.pdf" TargetMode="External"/><Relationship Id="rId286" Type="http://schemas.openxmlformats.org/officeDocument/2006/relationships/hyperlink" Target="http://fox5sandiego.com/2015/02/09/e-" TargetMode="External"/><Relationship Id="rId164" Type="http://schemas.openxmlformats.org/officeDocument/2006/relationships/hyperlink" Target="http://europa.eu/rapid/press-release_MEMO-14-134_en.htm" TargetMode="External"/><Relationship Id="rId285" Type="http://schemas.openxmlformats.org/officeDocument/2006/relationships/hyperlink" Target="http://tobacco.harpweek.com/hubpages/" TargetMode="External"/><Relationship Id="rId163" Type="http://schemas.openxmlformats.org/officeDocument/2006/relationships/hyperlink" Target="https://www.un.org/en/ga/ncdmeeting2011/documents.shtml" TargetMode="External"/><Relationship Id="rId284" Type="http://schemas.openxmlformats.org/officeDocument/2006/relationships/hyperlink" Target="http://industrydocuments.library.ucsf" TargetMode="External"/><Relationship Id="rId162" Type="http://schemas.openxmlformats.org/officeDocument/2006/relationships/hyperlink" Target="https://www.un.org/en/ga/ncdmeeting2011/documents.shtml" TargetMode="External"/><Relationship Id="rId283" Type="http://schemas.openxmlformats.org/officeDocument/2006/relationships/hyperlink" Target="https://www.nice.org.uk/guidance/qs92" TargetMode="External"/><Relationship Id="rId169" Type="http://schemas.openxmlformats.org/officeDocument/2006/relationships/hyperlink" Target="http://www.parliament.wa.gov.au/Parliament/commit.nsf/" TargetMode="External"/><Relationship Id="rId168" Type="http://schemas.openxmlformats.org/officeDocument/2006/relationships/hyperlink" Target="http://monographs.iarc.fr/ENG/Classification/index.php" TargetMode="External"/><Relationship Id="rId289" Type="http://schemas.openxmlformats.org/officeDocument/2006/relationships/hyperlink" Target="http://tobacco.ucsf.edu/shiffman-et-" TargetMode="External"/><Relationship Id="rId167" Type="http://schemas.openxmlformats.org/officeDocument/2006/relationships/hyperlink" Target="https://www.ncbi.nlm.nih.gov/pubmed/28531246/" TargetMode="External"/><Relationship Id="rId288" Type="http://schemas.openxmlformats.org/officeDocument/2006/relationships/hyperlink" Target="https://www.drugabuse.gov/about-nida/" TargetMode="External"/><Relationship Id="rId166" Type="http://schemas.openxmlformats.org/officeDocument/2006/relationships/hyperlink" Target="http://monographs.iarc.fr/ENG/Classification/index.php" TargetMode="External"/><Relationship Id="rId287" Type="http://schemas.openxmlformats.org/officeDocument/2006/relationships/hyperlink" Target="http://www.wsj.com/articles/SB1000142" TargetMode="External"/><Relationship Id="rId161" Type="http://schemas.openxmlformats.org/officeDocument/2006/relationships/hyperlink" Target="http://www.census.gov/econ/census07/pdf/meth/meth_31.pdf" TargetMode="External"/><Relationship Id="rId282" Type="http://schemas.openxmlformats.org/officeDocument/2006/relationships/hyperlink" Target="https://www.nice.org.uk/guidance/qs92" TargetMode="External"/><Relationship Id="rId160" Type="http://schemas.openxmlformats.org/officeDocument/2006/relationships/hyperlink" Target="http://m.thegrocer.co.uk/companies/philip-morris-buys-e-" TargetMode="External"/><Relationship Id="rId281" Type="http://schemas.openxmlformats.org/officeDocument/2006/relationships/hyperlink" Target="https://www.gov.uk/government/topics/" TargetMode="External"/><Relationship Id="rId280" Type="http://schemas.openxmlformats.org/officeDocument/2006/relationships/hyperlink" Target="https://www.nice.org.uk/guidance/ph48" TargetMode="External"/><Relationship Id="rId159" Type="http://schemas.openxmlformats.org/officeDocument/2006/relationships/hyperlink" Target="http://healthycanadians.gc.ca/science-research-sciences-" TargetMode="External"/><Relationship Id="rId154" Type="http://schemas.openxmlformats.org/officeDocument/2006/relationships/hyperlink" Target="http://www.cigarcyclopedia.com/webapp/content/view/930/36/" TargetMode="External"/><Relationship Id="rId275" Type="http://schemas.openxmlformats.org/officeDocument/2006/relationships/hyperlink" Target="http://www.fda.gov/downloads/AboutFDA/" TargetMode="External"/><Relationship Id="rId396" Type="http://schemas.openxmlformats.org/officeDocument/2006/relationships/hyperlink" Target="http://www.ncbi.nlm.nih.gov/pubmed/23033998" TargetMode="External"/><Relationship Id="rId153" Type="http://schemas.openxmlformats.org/officeDocument/2006/relationships/hyperlink" Target="http://www.who.int/fctc/implementation/news/news_eu_14/en/" TargetMode="External"/><Relationship Id="rId274" Type="http://schemas.openxmlformats.org/officeDocument/2006/relationships/hyperlink" Target="http://www.nps.gov/aboutus/news/release" TargetMode="External"/><Relationship Id="rId395" Type="http://schemas.openxmlformats.org/officeDocument/2006/relationships/hyperlink" Target="http://www.ncbi.nlm.nih.gov/pubmed/23033998" TargetMode="External"/><Relationship Id="rId152" Type="http://schemas.openxmlformats.org/officeDocument/2006/relationships/hyperlink" Target="http://www.publications.parliament.uk/pa/cm201314/cmhansrd" TargetMode="External"/><Relationship Id="rId273" Type="http://schemas.openxmlformats.org/officeDocument/2006/relationships/hyperlink" Target="http://publichealthlawcenter.org/sites/" TargetMode="External"/><Relationship Id="rId394" Type="http://schemas.openxmlformats.org/officeDocument/2006/relationships/hyperlink" Target="http://www.ncbi.nlm.nih.gov/pubmed/23033998" TargetMode="External"/><Relationship Id="rId151" Type="http://schemas.openxmlformats.org/officeDocument/2006/relationships/hyperlink" Target="http://ec.europa.eu/commfrontoffice/publicopinion/index.cfm" TargetMode="External"/><Relationship Id="rId272" Type="http://schemas.openxmlformats.org/officeDocument/2006/relationships/hyperlink" Target="http://www.google.com/patents/US8490628" TargetMode="External"/><Relationship Id="rId393" Type="http://schemas.openxmlformats.org/officeDocument/2006/relationships/hyperlink" Target="http://www.pubmedcentral.nih.gov/articlerender.fcgi?artid=3691171&amp;tool=pmcentrez&amp;rendertype=abstract" TargetMode="External"/><Relationship Id="rId158" Type="http://schemas.openxmlformats.org/officeDocument/2006/relationships/hyperlink" Target="http://www.bbc.co.uk/news/uk-england-merseyside-28701515" TargetMode="External"/><Relationship Id="rId279" Type="http://schemas.openxmlformats.org/officeDocument/2006/relationships/hyperlink" Target="http://www.bbc.co.uk/news/uk-30064154" TargetMode="External"/><Relationship Id="rId157" Type="http://schemas.openxmlformats.org/officeDocument/2006/relationships/hyperlink" Target="http://www.provape.com/premium-ecigarette-liquid-s/44.htm" TargetMode="External"/><Relationship Id="rId278" Type="http://schemas.openxmlformats.org/officeDocument/2006/relationships/hyperlink" Target="http://www.bbc.co.uk/news/uk-30596976" TargetMode="External"/><Relationship Id="rId399" Type="http://schemas.openxmlformats.org/officeDocument/2006/relationships/hyperlink" Target="http://www.pmi.com/ja_jp/media_center/press_releases/Documents/20150818iQOS_E.pdf" TargetMode="External"/><Relationship Id="rId156" Type="http://schemas.openxmlformats.org/officeDocument/2006/relationships/hyperlink" Target="http://censtats.census.gov/cgi-bin/nonemployer/nonsect.pl" TargetMode="External"/><Relationship Id="rId277" Type="http://schemas.openxmlformats.org/officeDocument/2006/relationships/hyperlink" Target="https://www.nice.org.uk/guidance/ph48" TargetMode="External"/><Relationship Id="rId398" Type="http://schemas.openxmlformats.org/officeDocument/2006/relationships/hyperlink" Target="https://www.aihw.gov.au/getmedia/9d29c844-57b0-4d68-808b-2dfd13aec28c/ah16-4-7-tobacco-smoking.pdf.aspx" TargetMode="External"/><Relationship Id="rId155" Type="http://schemas.openxmlformats.org/officeDocument/2006/relationships/hyperlink" Target="https://www.gov.uk/government/speeches/smoking-in-prisons" TargetMode="External"/><Relationship Id="rId276" Type="http://schemas.openxmlformats.org/officeDocument/2006/relationships/hyperlink" Target="http://www.changelabsolutions.org/faq-" TargetMode="External"/><Relationship Id="rId397" Type="http://schemas.openxmlformats.org/officeDocument/2006/relationships/hyperlink" Target="http://faculty.quinnipiac.edu/charm/CHARM%20proceedings/CHARM%20article%20archive%20pdf%20format/Volume%207%201995/237%20alan.pdf" TargetMode="External"/><Relationship Id="rId40" Type="http://schemas.openxmlformats.org/officeDocument/2006/relationships/hyperlink" Target="http://www.pubmedcentral.nih.gov/articlerender.fcgi?artid=3823305&amp;tool=pmcentrez&amp;rendertype=abstract" TargetMode="External"/><Relationship Id="rId42" Type="http://schemas.openxmlformats.org/officeDocument/2006/relationships/hyperlink" Target="http://www.europeanvoice.com/article/2014/february/parliament-adopts-new-eu-tobacco-rules/79824.aspx" TargetMode="External"/><Relationship Id="rId41" Type="http://schemas.openxmlformats.org/officeDocument/2006/relationships/hyperlink" Target="http://www.theguardian.com/business/marketforceslive/2014/feb/21/imperial-tobacco-e-cigarettes-boots" TargetMode="External"/><Relationship Id="rId44" Type="http://schemas.openxmlformats.org/officeDocument/2006/relationships/hyperlink" Target="https://www.gov.uk/government/publications/e-cigarettes-and-heated-tobacco-products-evidence-review" TargetMode="External"/><Relationship Id="rId43" Type="http://schemas.openxmlformats.org/officeDocument/2006/relationships/hyperlink" Target="https://digital.nhs.uk/data-and-information/publications/statistical/health-survey-for-england/2017" TargetMode="External"/><Relationship Id="rId46" Type="http://schemas.openxmlformats.org/officeDocument/2006/relationships/hyperlink" Target="http://metro.co.uk/2017/02/24/entire-bedroom-destroyed-in-fire-after-e-cigarette-explodes-6471620/" TargetMode="External"/><Relationship Id="rId45" Type="http://schemas.openxmlformats.org/officeDocument/2006/relationships/hyperlink" Target="http://www.cancerresearchuk.org/sites/default/files/electronic_cigarette_marketing_report_final.pdf" TargetMode="External"/><Relationship Id="rId48" Type="http://schemas.openxmlformats.org/officeDocument/2006/relationships/hyperlink" Target="https://www.cap.org.uk/Advertisingodes/~/media/Files/CAP/Codes%20BCAP%20pdf/The%20BCAP%20Code.ashx" TargetMode="External"/><Relationship Id="rId47" Type="http://schemas.openxmlformats.org/officeDocument/2006/relationships/hyperlink" Target="https://webarchive.nationalarchives.gov.uk/20180328133918/http://digital.nhs.uk/catalogue/PUB20781" TargetMode="External"/><Relationship Id="rId49" Type="http://schemas.openxmlformats.org/officeDocument/2006/relationships/hyperlink" Target="http://www.dailymail.co.uk/sciencetech/article-3330238/The-iFuse-hybrid-cigarette-combines-e-cig-" TargetMode="External"/><Relationship Id="rId31" Type="http://schemas.openxmlformats.org/officeDocument/2006/relationships/hyperlink" Target="http://www.bloomberg.com/news/2014-03-11/imperial-tobacco-unit-sparks-e-cig-patent-dispute-in-u-s-suits.html" TargetMode="External"/><Relationship Id="rId30" Type="http://schemas.openxmlformats.org/officeDocument/2006/relationships/hyperlink" Target="https://www.bma.org.uk/collective-voice/policy-and-research/public-and-population-health/tobacco/e-cigarettes" TargetMode="External"/><Relationship Id="rId33" Type="http://schemas.openxmlformats.org/officeDocument/2006/relationships/hyperlink" Target="http://blogs.wsj.com/corporate-intelligence/2014/07/30/e-cigs-are-the-future-not-so-fast-says-bats-boss/" TargetMode="External"/><Relationship Id="rId32" Type="http://schemas.openxmlformats.org/officeDocument/2006/relationships/hyperlink" Target="http://www.health.act.gov.au/public-information/public-health/tobacco-and-smoke-free/electronic-cigarettes" TargetMode="External"/><Relationship Id="rId35" Type="http://schemas.openxmlformats.org/officeDocument/2006/relationships/hyperlink" Target="http://www.health.gov.au/internet/publications/publishing.nsf/Content/tobacco-control-toc~smoking-rates" TargetMode="External"/><Relationship Id="rId34" Type="http://schemas.openxmlformats.org/officeDocument/2006/relationships/hyperlink" Target="http://phx.corporate-ir.net/External.File?item=UGFyZW50SUQ9Njc1NjE3fENoaWxkSUQ9MzgzNzY5fFR5cGU9MQ==&amp;t=1" TargetMode="External"/><Relationship Id="rId37" Type="http://schemas.openxmlformats.org/officeDocument/2006/relationships/hyperlink" Target="http://www.health.gov.au/internet/main/publishing.nsf/Content/mc16-031907-reduce-the-harm-from-tobacco" TargetMode="External"/><Relationship Id="rId36" Type="http://schemas.openxmlformats.org/officeDocument/2006/relationships/hyperlink" Target="https://www.gov.uk/government/uploads/system/uploads/attachment_data/file/311887/Ecigarettes_report.pdf" TargetMode="External"/><Relationship Id="rId39" Type="http://schemas.openxmlformats.org/officeDocument/2006/relationships/hyperlink" Target="https://d25d2506sfb94s.cloudfront.net/cumulus_uploads/document/54rk5hfg5x/YG-Archive-140314-ASH-.pdf" TargetMode="External"/><Relationship Id="rId38" Type="http://schemas.openxmlformats.org/officeDocument/2006/relationships/hyperlink" Target="https://www.aihw.gov.au/reports/illicit-use-of-drugs/ndshs-2016-key-findings/contents/tobacco-smoking" TargetMode="External"/><Relationship Id="rId20" Type="http://schemas.openxmlformats.org/officeDocument/2006/relationships/hyperlink" Target="http://democrats.energycommerce.house.gov/sites/default/files/documents/Hamburg-Adolescent-Use-of-E-Cigarette-2013-9-16.pdf" TargetMode="External"/><Relationship Id="rId22" Type="http://schemas.openxmlformats.org/officeDocument/2006/relationships/hyperlink" Target="http://div46amplifier.com/2014/05/16/advertising-effects-of-e-cigarettes-on-youth-why-media-psychologists-should-care/" TargetMode="External"/><Relationship Id="rId21" Type="http://schemas.openxmlformats.org/officeDocument/2006/relationships/hyperlink" Target="http://www.talkingretail.com/products/product-news/e-lites-announces-partnership-with-mce-british-superbike-championship" TargetMode="External"/><Relationship Id="rId24" Type="http://schemas.openxmlformats.org/officeDocument/2006/relationships/hyperlink" Target="http://ec.europa.eu/commfrontoffice/publicopinion/index.cfm/Survey/getSurveyDetail/instruments/SPECIAL/surveyKy/2146" TargetMode="External"/><Relationship Id="rId23" Type="http://schemas.openxmlformats.org/officeDocument/2006/relationships/hyperlink" Target="https://www.gov.uk/government/uploads/system/uploads/attachment_data/file/454517/Ecigarettes_a_firm_foundation_for_ev" TargetMode="External"/><Relationship Id="rId409" Type="http://schemas.openxmlformats.org/officeDocument/2006/relationships/hyperlink" Target="https://www.cdc.gov/niosh/hhe/reports/pdfs/2015-0107-3279.pdf" TargetMode="External"/><Relationship Id="rId404" Type="http://schemas.openxmlformats.org/officeDocument/2006/relationships/hyperlink" Target="http://www.e-cigarette-summit.com/files/2014/07/14.20Matthew-Moden.pdf" TargetMode="External"/><Relationship Id="rId403" Type="http://schemas.openxmlformats.org/officeDocument/2006/relationships/hyperlink" Target="https://www.epa.gov/sites/production/files/2016-08/documents/acrolein.pdf" TargetMode="External"/><Relationship Id="rId402" Type="http://schemas.openxmlformats.org/officeDocument/2006/relationships/hyperlink" Target="http://cancercontrol.cancer.gov/brp/tcrb/documents/MythsaboutNRTFactSheet.pdf" TargetMode="External"/><Relationship Id="rId401" Type="http://schemas.openxmlformats.org/officeDocument/2006/relationships/hyperlink" Target="http://www.publications.parliament.uk/pa/bills/cbill/2013-2014/0171/14171.pdf" TargetMode="External"/><Relationship Id="rId408" Type="http://schemas.openxmlformats.org/officeDocument/2006/relationships/hyperlink" Target="http://www.gazette.vic.gov.au/gazette/Gazettes2017/GG2017G024.pdf" TargetMode="External"/><Relationship Id="rId407" Type="http://schemas.openxmlformats.org/officeDocument/2006/relationships/hyperlink" Target="http://www.agcensus.usda.gov/Publications/2007/Full_Report/usv1.pdf" TargetMode="External"/><Relationship Id="rId406" Type="http://schemas.openxmlformats.org/officeDocument/2006/relationships/hyperlink" Target="http://www.ihra.net/files/2010/08/10/Briefing_What_is_HR_English.pdf" TargetMode="External"/><Relationship Id="rId405" Type="http://schemas.openxmlformats.org/officeDocument/2006/relationships/hyperlink" Target="http://elearning.ncsct.co.uk/usr/docs/E-cigarette-friendly%20SSS.pdf" TargetMode="External"/><Relationship Id="rId26" Type="http://schemas.openxmlformats.org/officeDocument/2006/relationships/hyperlink" Target="https://www.gov.uk/government/uploads/system/uploads/attachment_data/file/457102/Ecigarettes_an_evidence_update_A_r" TargetMode="External"/><Relationship Id="rId25" Type="http://schemas.openxmlformats.org/officeDocument/2006/relationships/hyperlink" Target="http://www.nytimes.com/2014/03/24/business/selling-a-poison-by-the-barrel-liquid-nicotine-for-e-cigarettes.html?_r=0" TargetMode="External"/><Relationship Id="rId28" Type="http://schemas.openxmlformats.org/officeDocument/2006/relationships/hyperlink" Target="http://www.manchestereveningnews.co.uk/whats-on/music-nightlife-news/e-cigarette-smoking-indoors--grey-6808101" TargetMode="External"/><Relationship Id="rId27" Type="http://schemas.openxmlformats.org/officeDocument/2006/relationships/hyperlink" Target="https://www.cap.org.uk/Advice-Training-on-the-rules/Advice-Online-Database/Electroniccigarettes.aspx" TargetMode="External"/><Relationship Id="rId400" Type="http://schemas.openxmlformats.org/officeDocument/2006/relationships/hyperlink" Target="http://ar14.imperial-tobacco.com/pdfs/imperial-tobacco-annual-report-2014.pdf" TargetMode="External"/><Relationship Id="rId29" Type="http://schemas.openxmlformats.org/officeDocument/2006/relationships/hyperlink" Target="http://www.brandrepublic.com/news/1220802/e-lites-secures-product-placement-first-lily-allens-hard-here-video/" TargetMode="External"/><Relationship Id="rId11" Type="http://schemas.openxmlformats.org/officeDocument/2006/relationships/hyperlink" Target="https://www.gov.uk/government/publications/use-of-e-cigarettes-in-public-places-and-workplaces/e-cigarettes-in-public-places-and-workplaces-a-" TargetMode="External"/><Relationship Id="rId10" Type="http://schemas.openxmlformats.org/officeDocument/2006/relationships/hyperlink" Target="https://digital.nhs.uk/data-and-information/publications/statistical/statistics-on-nhs-stop-smoking-services-in-england/april-2017-to-march-2018" TargetMode="External"/><Relationship Id="rId13" Type="http://schemas.openxmlformats.org/officeDocument/2006/relationships/hyperlink" Target="https://assets.publishing.service.gov.uk/government/uploads/system/uploads/attachment_data/file/311491/Ecigarette_uptake_and_marketing.pd" TargetMode="External"/><Relationship Id="rId12" Type="http://schemas.openxmlformats.org/officeDocument/2006/relationships/hyperlink" Target="https://www.ons.gov.uk/peoplepopulationandcommunity/healthandsocialcare/drugusealcoholandsmoking/datasets/adultsmokinghabitsingreatbritain" TargetMode="External"/><Relationship Id="rId15" Type="http://schemas.openxmlformats.org/officeDocument/2006/relationships/hyperlink" Target="https://digital.nhs.uk/data-and-information/publications/statistical/statistics-on-smoking/statistics-on-smoking-england-2017-pas" TargetMode="External"/><Relationship Id="rId14" Type="http://schemas.openxmlformats.org/officeDocument/2006/relationships/hyperlink" Target="https://www.cap.org.uk/News-reports/MediaCentre/2014/Consultation-on-new-advertising-rules-for-electroniccigarettes.aspx" TargetMode="External"/><Relationship Id="rId17" Type="http://schemas.openxmlformats.org/officeDocument/2006/relationships/hyperlink" Target="http://www.telegraph.co.uk/news/uknews/10257883/Football-ground-becomes-the-Cigg-E-stadium-in-controversial-sponsorship-deal.html" TargetMode="External"/><Relationship Id="rId16" Type="http://schemas.openxmlformats.org/officeDocument/2006/relationships/hyperlink" Target="http://www.jti.com/media/news-releases/jti-macdonald-corp-reaches-an-agreement-regarding-illicit-trade-of-cigarettes-in-canada-2/" TargetMode="External"/><Relationship Id="rId19" Type="http://schemas.openxmlformats.org/officeDocument/2006/relationships/hyperlink" Target="http://www.hertfordshiremercury.co.uk/Business/Buntingford-racer-gets-sponsorship-from-e-cigarette-company-20130628102757.htm" TargetMode="External"/><Relationship Id="rId18" Type="http://schemas.openxmlformats.org/officeDocument/2006/relationships/hyperlink" Target="https://www.europeanvoice.com/article/imported/battle-over-e-cigarettes-dominates-negotiations-on-tobacco-legislation/78896.aspx" TargetMode="External"/><Relationship Id="rId84" Type="http://schemas.openxmlformats.org/officeDocument/2006/relationships/hyperlink" Target="http://www.ncsl.org/research/health/alternative-nicotine-products-e-cigarettes.aspx" TargetMode="External"/><Relationship Id="rId83" Type="http://schemas.openxmlformats.org/officeDocument/2006/relationships/hyperlink" Target="https://www.sane.org/information/factsheets-podcasts/210-smoking-and-mental-illness" TargetMode="External"/><Relationship Id="rId86" Type="http://schemas.openxmlformats.org/officeDocument/2006/relationships/hyperlink" Target="http://uk.reuters.com/article/2015/01/16/gsk-ceo-ecigarettesidUKL6N0UU3TU20150116" TargetMode="External"/><Relationship Id="rId85" Type="http://schemas.openxmlformats.org/officeDocument/2006/relationships/hyperlink" Target="http://www.naag.org/fda-should-regulate-sales-and-advertising-of-e-cigarettes1.php" TargetMode="External"/><Relationship Id="rId88" Type="http://schemas.openxmlformats.org/officeDocument/2006/relationships/hyperlink" Target="http://globaltobaccocontrol.org/e-cigarette/country-laws-regulating-e-cigarettes" TargetMode="External"/><Relationship Id="rId87" Type="http://schemas.openxmlformats.org/officeDocument/2006/relationships/hyperlink" Target="http://globaltobaccocontrol.org/e-cigarette/country-laws-regulating-e-cigarettes" TargetMode="External"/><Relationship Id="rId89" Type="http://schemas.openxmlformats.org/officeDocument/2006/relationships/hyperlink" Target="http://webarchive.nationalarchives.gov.uk/20090108152639/http://www.hmrc.gov.uk/" TargetMode="External"/><Relationship Id="rId80" Type="http://schemas.openxmlformats.org/officeDocument/2006/relationships/hyperlink" Target="http://tobacco.stanford.edu/tobacco_main/subtheme_ecigs.php?token=fm_ecigs_mt043.php" TargetMode="External"/><Relationship Id="rId82" Type="http://schemas.openxmlformats.org/officeDocument/2006/relationships/hyperlink" Target="https://www.gov.uk/government/news/e-cigarettes-an-emerging-public-health-consensus" TargetMode="External"/><Relationship Id="rId81" Type="http://schemas.openxmlformats.org/officeDocument/2006/relationships/hyperlink" Target="https://www.canada.ca/en/health-canada/services/smoking-tobacco/vaping/smokers.html" TargetMode="External"/><Relationship Id="rId73" Type="http://schemas.openxmlformats.org/officeDocument/2006/relationships/hyperlink" Target="http://www.jti.com/media/news-releases/jti-acquires-ploom-intellectual-property-rights-" TargetMode="External"/><Relationship Id="rId72" Type="http://schemas.openxmlformats.org/officeDocument/2006/relationships/hyperlink" Target="https://www.cdc.gov/tobacco/data_statistics/fact_sheets/youth_data/tobacco_use/index.htm" TargetMode="External"/><Relationship Id="rId75" Type="http://schemas.openxmlformats.org/officeDocument/2006/relationships/hyperlink" Target="http://www.fda.gov/downloads/TobaccoProducts/GuidanceComplianceRegulatoryInformation/U" TargetMode="External"/><Relationship Id="rId74" Type="http://schemas.openxmlformats.org/officeDocument/2006/relationships/hyperlink" Target="http://www.fda.gov/downloads/TobaccoProducts/GuidanceComplianceRegulatoryInformation/U" TargetMode="External"/><Relationship Id="rId77" Type="http://schemas.openxmlformats.org/officeDocument/2006/relationships/hyperlink" Target="http://www.myhealthycommunities.gov.au/our-reports/tobacco-smoking-rates/october-2013" TargetMode="External"/><Relationship Id="rId76" Type="http://schemas.openxmlformats.org/officeDocument/2006/relationships/hyperlink" Target="http://www.fda.gov/downloads/TobaccoProducts/GuidanceComplianceRegulatoryInformation/U" TargetMode="External"/><Relationship Id="rId79" Type="http://schemas.openxmlformats.org/officeDocument/2006/relationships/hyperlink" Target="http://eur-lex.europa.eu/LexUriServ/LexUriServ.do?uri=OJ:L:2007:332:0027:0045:EN:PDF" TargetMode="External"/><Relationship Id="rId78" Type="http://schemas.openxmlformats.org/officeDocument/2006/relationships/hyperlink" Target="https://www.gov.uk/drug-safety-update/nicotinereplacement-therapy-and-harm-reduction" TargetMode="External"/><Relationship Id="rId71" Type="http://schemas.openxmlformats.org/officeDocument/2006/relationships/hyperlink" Target="http://www.marketingmagazine.co.uk/article/1213256/ad-watchdog-warns-e-cigarette-brands-" TargetMode="External"/><Relationship Id="rId70" Type="http://schemas.openxmlformats.org/officeDocument/2006/relationships/hyperlink" Target="https://www.gov.uk/government/publications/public-health-outcomes-framework-2016-to-2019" TargetMode="External"/><Relationship Id="rId62" Type="http://schemas.openxmlformats.org/officeDocument/2006/relationships/hyperlink" Target="http://blogs.bmj.com/bmj/2014/03/20/simon-chapman-why-is-big-tobacco-investing-inelectronic" TargetMode="External"/><Relationship Id="rId61" Type="http://schemas.openxmlformats.org/officeDocument/2006/relationships/hyperlink" Target="https://www.pmiscience.com/platform-development/platform-portfolio/heat-not-burn/platform-1" TargetMode="External"/><Relationship Id="rId64" Type="http://schemas.openxmlformats.org/officeDocument/2006/relationships/hyperlink" Target="http://dispatchpolitics.dispatch.com/content/blogs/the-daily-briefing/2014/02/2-11-14-ecig-" TargetMode="External"/><Relationship Id="rId63" Type="http://schemas.openxmlformats.org/officeDocument/2006/relationships/hyperlink" Target="http://healthycanadians.gc.ca/science-research-sciences-recherches/data-donnees/ctadsectad/" TargetMode="External"/><Relationship Id="rId66" Type="http://schemas.openxmlformats.org/officeDocument/2006/relationships/hyperlink" Target="https://www.gov.uk/government/uploads/system/uploads/attachment_data/file/456704/McNeill-" TargetMode="External"/><Relationship Id="rId65" Type="http://schemas.openxmlformats.org/officeDocument/2006/relationships/hyperlink" Target="http://www.theguardian.com/media/2013/jan/15/ecigarette-advertising-campaign-uk-ban-smoking" TargetMode="External"/><Relationship Id="rId68" Type="http://schemas.openxmlformats.org/officeDocument/2006/relationships/hyperlink" Target="http://investor.altria.com/phoenix.zhtml?c=80855&amp;p=irol-newsArticle&amp;ID=1828778&amp;highlight=" TargetMode="External"/><Relationship Id="rId67" Type="http://schemas.openxmlformats.org/officeDocument/2006/relationships/hyperlink" Target="http://www.hscic.gov.uk/article/3743/Smoking-Drinking-and-Drug-Use-among-Young-People-in-" TargetMode="External"/><Relationship Id="rId60" Type="http://schemas.openxmlformats.org/officeDocument/2006/relationships/hyperlink" Target="http://newsroom.heart.org/news/american-heart-association-issues-e-cigarette-recommendations" TargetMode="External"/><Relationship Id="rId69" Type="http://schemas.openxmlformats.org/officeDocument/2006/relationships/hyperlink" Target="https://www.cdc.gov/tobacco/data_statistics/fact_sheets/youth_data/tobacco_use/index.htm" TargetMode="External"/><Relationship Id="rId51" Type="http://schemas.openxmlformats.org/officeDocument/2006/relationships/hyperlink" Target="http://www.cancerresearchuk.org/health-professional/cancer-statistics/risk/tobacco" TargetMode="External"/><Relationship Id="rId50" Type="http://schemas.openxmlformats.org/officeDocument/2006/relationships/hyperlink" Target="http://ndri.org/docs/Army%20Regulation%20600-63%20Army%20Health%20Promotion%2028%20May%201996.rtf" TargetMode="External"/><Relationship Id="rId53" Type="http://schemas.openxmlformats.org/officeDocument/2006/relationships/hyperlink" Target="http://www.reuters.com/article/2014/05/29/us-usa-cigarettes-north-carolina-idUSKBN0E92C020140529" TargetMode="External"/><Relationship Id="rId52" Type="http://schemas.openxmlformats.org/officeDocument/2006/relationships/hyperlink" Target="http://www.fda.gov/downloads/AboutFDA/ReportsManualsForms/Reports/EconomicAnalyses/UCM394933.pdf" TargetMode="External"/><Relationship Id="rId55" Type="http://schemas.openxmlformats.org/officeDocument/2006/relationships/hyperlink" Target="http://www.epicenternetwork.eu/wp-content/uploads/2015/09/EPICENTER-Briefing-E-cigarettes-and-" TargetMode="External"/><Relationship Id="rId54" Type="http://schemas.openxmlformats.org/officeDocument/2006/relationships/hyperlink" Target="http://www.health.gov.au/internet/main/publishing.nsf/Content/C5E90158113E0DC6CA257D120011725C/" TargetMode="External"/><Relationship Id="rId57" Type="http://schemas.openxmlformats.org/officeDocument/2006/relationships/hyperlink" Target="http://www.scotsman.com/news/health/glasgow-2014-e-cigarettes-banned-from-all-venues-1-3285053" TargetMode="External"/><Relationship Id="rId56" Type="http://schemas.openxmlformats.org/officeDocument/2006/relationships/hyperlink" Target="http://www.ons.gov.uk/ons/rel/ghs/opinions-and-lifestyle-survey/adult-smoking-habits-in-great-" TargetMode="External"/><Relationship Id="rId59" Type="http://schemas.openxmlformats.org/officeDocument/2006/relationships/hyperlink" Target="http://www.pmi.com/eng/research_and_development/Pages/reduced_risk_product_development.aspx" TargetMode="External"/><Relationship Id="rId58" Type="http://schemas.openxmlformats.org/officeDocument/2006/relationships/hyperlink" Target="http://www.reuters.com/article/2014/03/05/us-usa-ecigarettes-california-idUSBREA2324920140305" TargetMode="External"/><Relationship Id="rId107" Type="http://schemas.openxmlformats.org/officeDocument/2006/relationships/hyperlink" Target="http://www.cato.org/blog/why-big-tobacco-loves-new-fda-e-cig-regulations" TargetMode="External"/><Relationship Id="rId228" Type="http://schemas.openxmlformats.org/officeDocument/2006/relationships/hyperlink" Target="http://www.bbc.co.uk/news/education-25913518" TargetMode="External"/><Relationship Id="rId349" Type="http://schemas.openxmlformats.org/officeDocument/2006/relationships/hyperlink" Target="http://webarchive.national" TargetMode="External"/><Relationship Id="rId106" Type="http://schemas.openxmlformats.org/officeDocument/2006/relationships/hyperlink" Target="http://www.who.int/mediacentre/news/releases/2014/cop6-tobacco-control/en/" TargetMode="External"/><Relationship Id="rId227" Type="http://schemas.openxmlformats.org/officeDocument/2006/relationships/hyperlink" Target="http://ec.europa.eu/public_opinion/archives/" TargetMode="External"/><Relationship Id="rId348" Type="http://schemas.openxmlformats.org/officeDocument/2006/relationships/hyperlink" Target="http://www.riskofbias.info" TargetMode="External"/><Relationship Id="rId105" Type="http://schemas.openxmlformats.org/officeDocument/2006/relationships/hyperlink" Target="https://www.gov.uk/government/publications/e-cigarettes-an-evidence-update" TargetMode="External"/><Relationship Id="rId226" Type="http://schemas.openxmlformats.org/officeDocument/2006/relationships/hyperlink" Target="http://uknowledge.uky.edu/cgi/viewcontent.cgi" TargetMode="External"/><Relationship Id="rId347" Type="http://schemas.openxmlformats.org/officeDocument/2006/relationships/hyperlink" Target="about:blank" TargetMode="External"/><Relationship Id="rId104" Type="http://schemas.openxmlformats.org/officeDocument/2006/relationships/hyperlink" Target="http://wiki.cancer.org.au/policy/Position_statement_-_Electronic_cigarettes" TargetMode="External"/><Relationship Id="rId225" Type="http://schemas.openxmlformats.org/officeDocument/2006/relationships/hyperlink" Target="https://www.gov.uk/government/uploads/system/" TargetMode="External"/><Relationship Id="rId346" Type="http://schemas.openxmlformats.org/officeDocument/2006/relationships/hyperlink" Target="http://www.ncbi.nlm.nih.gov" TargetMode="External"/><Relationship Id="rId109" Type="http://schemas.openxmlformats.org/officeDocument/2006/relationships/hyperlink" Target="https://www.rcplondon.ac.uk/publications/ending-tobacco-smoking-britain" TargetMode="External"/><Relationship Id="rId108" Type="http://schemas.openxmlformats.org/officeDocument/2006/relationships/hyperlink" Target="http://factfinder.census.gov/servlet/IBQTable?_bm=y&amp;-ds_name=EC0731SG3&amp;-" TargetMode="External"/><Relationship Id="rId229" Type="http://schemas.openxmlformats.org/officeDocument/2006/relationships/hyperlink" Target="http://ballotpedia.org/North_Dakota_Smoking_" TargetMode="External"/><Relationship Id="rId220" Type="http://schemas.openxmlformats.org/officeDocument/2006/relationships/hyperlink" Target="http://www.slam.nhs.uk/our-services/smokefree" TargetMode="External"/><Relationship Id="rId341" Type="http://schemas.openxmlformats.org/officeDocument/2006/relationships/hyperlink" Target="https://www.citivelocity.com/" TargetMode="External"/><Relationship Id="rId340" Type="http://schemas.openxmlformats.org/officeDocument/2006/relationships/hyperlink" Target="http://vaperanks.com/phillip-" TargetMode="External"/><Relationship Id="rId103" Type="http://schemas.openxmlformats.org/officeDocument/2006/relationships/hyperlink" Target="http://wiki.cancer.org.au/policy/Position_statement_-_Electronic_cigarettes" TargetMode="External"/><Relationship Id="rId224" Type="http://schemas.openxmlformats.org/officeDocument/2006/relationships/hyperlink" Target="http://www.tobaccofreekids.org/tobacco_unfil-" TargetMode="External"/><Relationship Id="rId345" Type="http://schemas.openxmlformats.org/officeDocument/2006/relationships/hyperlink" Target="https://www.cas.mhra.gov.uk" TargetMode="External"/><Relationship Id="rId102" Type="http://schemas.openxmlformats.org/officeDocument/2006/relationships/hyperlink" Target="http://www.who.int/tobacco/communications/statements/eletronic_cigarettes/en" TargetMode="External"/><Relationship Id="rId223" Type="http://schemas.openxmlformats.org/officeDocument/2006/relationships/hyperlink" Target="http://www.bat.com/group/sites/UK__9D9KCY.nsf" TargetMode="External"/><Relationship Id="rId344" Type="http://schemas.openxmlformats.org/officeDocument/2006/relationships/hyperlink" Target="https://www.cas.mhra.gov.uk" TargetMode="External"/><Relationship Id="rId101" Type="http://schemas.openxmlformats.org/officeDocument/2006/relationships/hyperlink" Target="https://www.drugabuse.gov/related-topics/trends-statistics/monitoring-future" TargetMode="External"/><Relationship Id="rId222" Type="http://schemas.openxmlformats.org/officeDocument/2006/relationships/hyperlink" Target="http://monographs.iarc.fr/ENG/Classification/" TargetMode="External"/><Relationship Id="rId343" Type="http://schemas.openxmlformats.org/officeDocument/2006/relationships/hyperlink" Target="http://www.newsobserver.com/" TargetMode="External"/><Relationship Id="rId100" Type="http://schemas.openxmlformats.org/officeDocument/2006/relationships/hyperlink" Target="http://www.dhhs.tas.gov.au/publichealth/tobacco_control/electronic-cigarettes" TargetMode="External"/><Relationship Id="rId221" Type="http://schemas.openxmlformats.org/officeDocument/2006/relationships/hyperlink" Target="http://www.cdc.gov/media/releases/2015/p0416-" TargetMode="External"/><Relationship Id="rId342" Type="http://schemas.openxmlformats.org/officeDocument/2006/relationships/hyperlink" Target="http://www.independent.co.uk" TargetMode="External"/><Relationship Id="rId217" Type="http://schemas.openxmlformats.org/officeDocument/2006/relationships/hyperlink" Target="http://apps.who.int/gb/fctc/PDF/cop6/FCTC_COP6" TargetMode="External"/><Relationship Id="rId338" Type="http://schemas.openxmlformats.org/officeDocument/2006/relationships/hyperlink" Target="http://www.tobaccopolicycenter" TargetMode="External"/><Relationship Id="rId216" Type="http://schemas.openxmlformats.org/officeDocument/2006/relationships/hyperlink" Target="http://escholarship.org/uc/item/13p2b72n" TargetMode="External"/><Relationship Id="rId337" Type="http://schemas.openxmlformats.org/officeDocument/2006/relationships/hyperlink" Target="http://www.fda.gov/NewsEvents/" TargetMode="External"/><Relationship Id="rId215" Type="http://schemas.openxmlformats.org/officeDocument/2006/relationships/hyperlink" Target="http://www.gpo.gov/fdsys/pkg/FR-2008-12-19/pdf/" TargetMode="External"/><Relationship Id="rId336" Type="http://schemas.openxmlformats.org/officeDocument/2006/relationships/hyperlink" Target="http://www.jti.com/media/news-" TargetMode="External"/><Relationship Id="rId214" Type="http://schemas.openxmlformats.org/officeDocument/2006/relationships/hyperlink" Target="https://nicotinepolicy.net/documents/briefings/" TargetMode="External"/><Relationship Id="rId335" Type="http://schemas.openxmlformats.org/officeDocument/2006/relationships/hyperlink" Target="http://www.hc-sc.gc.ca/dhp-mps" TargetMode="External"/><Relationship Id="rId219" Type="http://schemas.openxmlformats.org/officeDocument/2006/relationships/hyperlink" Target="http://www.femaflavor.org/sites/default/files/" TargetMode="External"/><Relationship Id="rId218" Type="http://schemas.openxmlformats.org/officeDocument/2006/relationships/hyperlink" Target="http://apps.who.int/gb/fctc/PDF/cop5/FCTC_COP5" TargetMode="External"/><Relationship Id="rId339" Type="http://schemas.openxmlformats.org/officeDocument/2006/relationships/hyperlink" Target="http://www.fda.gov/newsevents" TargetMode="External"/><Relationship Id="rId330" Type="http://schemas.openxmlformats.org/officeDocument/2006/relationships/hyperlink" Target="http://www.cdc.gov/statesystem/" TargetMode="External"/><Relationship Id="rId213" Type="http://schemas.openxmlformats.org/officeDocument/2006/relationships/hyperlink" Target="http://www.no-smoke.org/pdf/ecigarettes-4-pager" TargetMode="External"/><Relationship Id="rId334" Type="http://schemas.openxmlformats.org/officeDocument/2006/relationships/hyperlink" Target="http://www.ploom.com/modeltwo/" TargetMode="External"/><Relationship Id="rId212" Type="http://schemas.openxmlformats.org/officeDocument/2006/relationships/hyperlink" Target="http://www.dailyrecord.co.uk/news/scottish-news" TargetMode="External"/><Relationship Id="rId333" Type="http://schemas.openxmlformats.org/officeDocument/2006/relationships/hyperlink" Target="http://www.bat.com/ecigarettes" TargetMode="External"/><Relationship Id="rId211" Type="http://schemas.openxmlformats.org/officeDocument/2006/relationships/hyperlink" Target="http://www.tga.gov.au/consumers/ecigarettes.htm" TargetMode="External"/><Relationship Id="rId332" Type="http://schemas.openxmlformats.org/officeDocument/2006/relationships/hyperlink" Target="http://www.bat.com/ecigarettes" TargetMode="External"/><Relationship Id="rId210" Type="http://schemas.openxmlformats.org/officeDocument/2006/relationships/hyperlink" Target="http://democrats.energycommerce.house.gov/index" TargetMode="External"/><Relationship Id="rId331" Type="http://schemas.openxmlformats.org/officeDocument/2006/relationships/hyperlink" Target="https://shop.bsigroup.com/2015" TargetMode="External"/><Relationship Id="rId370" Type="http://schemas.openxmlformats.org/officeDocument/2006/relationships/hyperlink" Target="https://www.bop.gov/" TargetMode="External"/><Relationship Id="rId129" Type="http://schemas.openxmlformats.org/officeDocument/2006/relationships/hyperlink" Target="http://cancercontrol.cancer.gov/tcrb/monographs/9/m9_complete.PDF" TargetMode="External"/><Relationship Id="rId128" Type="http://schemas.openxmlformats.org/officeDocument/2006/relationships/hyperlink" Target="http://apps.who.int/gb/fctc/PDF/cop6/FCTC_COP6_10Rev1-en.pdf?ua=1" TargetMode="External"/><Relationship Id="rId249" Type="http://schemas.openxmlformats.org/officeDocument/2006/relationships/hyperlink" Target="http://www.ncbi.nlm.nih.gov/pubmed/21774706" TargetMode="External"/><Relationship Id="rId127" Type="http://schemas.openxmlformats.org/officeDocument/2006/relationships/hyperlink" Target="http://ec.europa.eu/health/tobacco/products/revision/index_en.htm" TargetMode="External"/><Relationship Id="rId248" Type="http://schemas.openxmlformats.org/officeDocument/2006/relationships/hyperlink" Target="http://www.ncbi.nlm.nih.gov/pubmed/24079859" TargetMode="External"/><Relationship Id="rId369" Type="http://schemas.openxmlformats.org/officeDocument/2006/relationships/hyperlink" Target="http://no-smoke.org/" TargetMode="External"/><Relationship Id="rId126" Type="http://schemas.openxmlformats.org/officeDocument/2006/relationships/hyperlink" Target="http://ec.europa.eu/health/tobacco/products/revision/index_en.htm" TargetMode="External"/><Relationship Id="rId247" Type="http://schemas.openxmlformats.org/officeDocument/2006/relationships/hyperlink" Target="http://www.ncbi.nlm.nih.gov/pubmed/24599927" TargetMode="External"/><Relationship Id="rId368" Type="http://schemas.openxmlformats.org/officeDocument/2006/relationships/hyperlink" Target="https://www.facebook" TargetMode="External"/><Relationship Id="rId121" Type="http://schemas.openxmlformats.org/officeDocument/2006/relationships/hyperlink" Target="http://www.businessinsider.com/citi-ecigarette-growth-slows-2014-5" TargetMode="External"/><Relationship Id="rId242" Type="http://schemas.openxmlformats.org/officeDocument/2006/relationships/hyperlink" Target="http://www.ncbi.nlm.nih.gov/pubmed/24070876" TargetMode="External"/><Relationship Id="rId363" Type="http://schemas.openxmlformats.org/officeDocument/2006/relationships/hyperlink" Target="http://www.camquit.nhs" TargetMode="External"/><Relationship Id="rId120" Type="http://schemas.openxmlformats.org/officeDocument/2006/relationships/hyperlink" Target="http://oas.samhsa.gov/NSDUH/2k10NSDUH/tabs/LOTSect4pe.htm" TargetMode="External"/><Relationship Id="rId241" Type="http://schemas.openxmlformats.org/officeDocument/2006/relationships/hyperlink" Target="http://www.ncbi.nlm.nih.gov/pubmed/24604023" TargetMode="External"/><Relationship Id="rId362" Type="http://schemas.openxmlformats.org/officeDocument/2006/relationships/hyperlink" Target="http://www.csnews.com/" TargetMode="External"/><Relationship Id="rId240" Type="http://schemas.openxmlformats.org/officeDocument/2006/relationships/hyperlink" Target="http://www.ncbi.nlm.nih.gov/pubmed/23332475" TargetMode="External"/><Relationship Id="rId361" Type="http://schemas.openxmlformats.org/officeDocument/2006/relationships/hyperlink" Target="http://www.theguardian" TargetMode="External"/><Relationship Id="rId360" Type="http://schemas.openxmlformats.org/officeDocument/2006/relationships/hyperlink" Target="about:blank" TargetMode="External"/><Relationship Id="rId125" Type="http://schemas.openxmlformats.org/officeDocument/2006/relationships/hyperlink" Target="http://ash.org.uk/category/information-and-resources/fact-sheets/" TargetMode="External"/><Relationship Id="rId246" Type="http://schemas.openxmlformats.org/officeDocument/2006/relationships/hyperlink" Target="http://www.ncbi.nlm.nih.gov/pubmed/22672560" TargetMode="External"/><Relationship Id="rId367" Type="http://schemas.openxmlformats.org/officeDocument/2006/relationships/hyperlink" Target="http://ec.europa.eu/" TargetMode="External"/><Relationship Id="rId124" Type="http://schemas.openxmlformats.org/officeDocument/2006/relationships/hyperlink" Target="http://ec.europa.eu/health/tobacco/products/revision/index_en.htm" TargetMode="External"/><Relationship Id="rId245" Type="http://schemas.openxmlformats.org/officeDocument/2006/relationships/hyperlink" Target="http://www.ncbi.nlm.nih.gov/pubmed/23415116" TargetMode="External"/><Relationship Id="rId366" Type="http://schemas.openxmlformats.org/officeDocument/2006/relationships/hyperlink" Target="https://www.fda.gov/" TargetMode="External"/><Relationship Id="rId123" Type="http://schemas.openxmlformats.org/officeDocument/2006/relationships/hyperlink" Target="http://publichealth.drexel.edu/~/media/Files/publichealth/ms08.pdf" TargetMode="External"/><Relationship Id="rId244" Type="http://schemas.openxmlformats.org/officeDocument/2006/relationships/hyperlink" Target="http://www.ncbi.nlm.nih.gov/pubmed/22797832" TargetMode="External"/><Relationship Id="rId365" Type="http://schemas.openxmlformats.org/officeDocument/2006/relationships/hyperlink" Target="http://ndri.org/docs/" TargetMode="External"/><Relationship Id="rId122" Type="http://schemas.openxmlformats.org/officeDocument/2006/relationships/hyperlink" Target="http://www.revenue.state.mn.us/businesses/tobacco/Pages/e-Cig.aspx" TargetMode="External"/><Relationship Id="rId243" Type="http://schemas.openxmlformats.org/officeDocument/2006/relationships/hyperlink" Target="http://www.ncbi.nlm.nih.gov/pubmed/22034071" TargetMode="External"/><Relationship Id="rId364" Type="http://schemas.openxmlformats.org/officeDocument/2006/relationships/hyperlink" Target="http://www.cap.org.uk/" TargetMode="External"/><Relationship Id="rId95" Type="http://schemas.openxmlformats.org/officeDocument/2006/relationships/hyperlink" Target="http://media.corporate-ir.net/media_files/IROL/14/146476/PM_AR_2014/index.html" TargetMode="External"/><Relationship Id="rId94" Type="http://schemas.openxmlformats.org/officeDocument/2006/relationships/hyperlink" Target="http://www.mirror.co.uk/news/uk-news/e-cigarette-battery-explodes-mans-9498937" TargetMode="External"/><Relationship Id="rId97" Type="http://schemas.openxmlformats.org/officeDocument/2006/relationships/hyperlink" Target="https://ec.europa.eu/health/sites/health/files/tobacco/docs/dir_201440_en.pdf" TargetMode="External"/><Relationship Id="rId96" Type="http://schemas.openxmlformats.org/officeDocument/2006/relationships/hyperlink" Target="http://www.gazette.gc.ca/archives/p2/2000/2000-07-19/html/sor-dors272-eng.html" TargetMode="External"/><Relationship Id="rId99" Type="http://schemas.openxmlformats.org/officeDocument/2006/relationships/hyperlink" Target="https://ec.europa.eu/health/sites/health/files/tobacco/docs/dir_201440_en.pdf" TargetMode="External"/><Relationship Id="rId98" Type="http://schemas.openxmlformats.org/officeDocument/2006/relationships/hyperlink" Target="https://www.cap.org.uk/Advertising-odes/~/media/Files/CAP/Codes%20BCAP%20pdf/" TargetMode="External"/><Relationship Id="rId91" Type="http://schemas.openxmlformats.org/officeDocument/2006/relationships/hyperlink" Target="https://www.gov.uk/government/statistical-data-sets/fire-statistics-data-tables" TargetMode="External"/><Relationship Id="rId90" Type="http://schemas.openxmlformats.org/officeDocument/2006/relationships/hyperlink" Target="https://www.nice.org.uk/guidance/ph45/resources/guidance-tobacco-harmreduction-" TargetMode="External"/><Relationship Id="rId93" Type="http://schemas.openxmlformats.org/officeDocument/2006/relationships/hyperlink" Target="http://tobacco.stanford.edu/tobacco_main/images_ecigs.php?token2=fm_ecigs_st379" TargetMode="External"/><Relationship Id="rId92" Type="http://schemas.openxmlformats.org/officeDocument/2006/relationships/hyperlink" Target="http://uk.reuters.com/article/2014/11/19/philipmorris-iqosidUSL6N0T94H820141119" TargetMode="External"/><Relationship Id="rId118" Type="http://schemas.openxmlformats.org/officeDocument/2006/relationships/hyperlink" Target="https://www.cap.org.uk/News-reports/Media-Centre/2014/_/media/Files/" TargetMode="External"/><Relationship Id="rId239" Type="http://schemas.openxmlformats.org/officeDocument/2006/relationships/hyperlink" Target="http://www.ncbi.nlm.nih.gov/pubmed/10841864" TargetMode="External"/><Relationship Id="rId117" Type="http://schemas.openxmlformats.org/officeDocument/2006/relationships/hyperlink" Target="http://tobacco.stan-ford.edu/tobacco_main/images_ecigs.php?token2=fm_" TargetMode="External"/><Relationship Id="rId238" Type="http://schemas.openxmlformats.org/officeDocument/2006/relationships/hyperlink" Target="http://www.ncbi.nlm.nih.gov/pubmed/24005229" TargetMode="External"/><Relationship Id="rId359" Type="http://schemas.openxmlformats.org/officeDocument/2006/relationships/hyperlink" Target="http://tobacco.stanford" TargetMode="External"/><Relationship Id="rId116" Type="http://schemas.openxmlformats.org/officeDocument/2006/relationships/hyperlink" Target="https://truthinitiative.org/news/re-thinking-nicotine-and-its-effects" TargetMode="External"/><Relationship Id="rId237" Type="http://schemas.openxmlformats.org/officeDocument/2006/relationships/hyperlink" Target="http://www.ncbi.nlm.nih.gov/pubmed/24603982" TargetMode="External"/><Relationship Id="rId358" Type="http://schemas.openxmlformats.org/officeDocument/2006/relationships/hyperlink" Target="http://www.nbcnews.com/" TargetMode="External"/><Relationship Id="rId115" Type="http://schemas.openxmlformats.org/officeDocument/2006/relationships/hyperlink" Target="http://www.wsj.com/articles/e-cig-sales-rapidly-lose-steam-1447798921" TargetMode="External"/><Relationship Id="rId236" Type="http://schemas.openxmlformats.org/officeDocument/2006/relationships/hyperlink" Target="http://www.ncbi.nlm.nih.gov/pubmed/21659450" TargetMode="External"/><Relationship Id="rId357" Type="http://schemas.openxmlformats.org/officeDocument/2006/relationships/hyperlink" Target="http://dataweb.usitc.gov" TargetMode="External"/><Relationship Id="rId119" Type="http://schemas.openxmlformats.org/officeDocument/2006/relationships/hyperlink" Target="https://www.industrydocumentslibrary.ucsf.edu/tobacco/docs/glbn0130" TargetMode="External"/><Relationship Id="rId110" Type="http://schemas.openxmlformats.org/officeDocument/2006/relationships/hyperlink" Target="http://www.smokinginengland.info/downloadfile/?type=latest-stats&amp;src=11" TargetMode="External"/><Relationship Id="rId231" Type="http://schemas.openxmlformats.org/officeDocument/2006/relationships/hyperlink" Target="http://www.ncbi.nlm.nih.gov/pubmed/23856948" TargetMode="External"/><Relationship Id="rId352" Type="http://schemas.openxmlformats.org/officeDocument/2006/relationships/hyperlink" Target="http://investors.pmi.com/" TargetMode="External"/><Relationship Id="rId230" Type="http://schemas.openxmlformats.org/officeDocument/2006/relationships/hyperlink" Target="http://www.ncbi.nlm.nih.gov/pubmed/25658421" TargetMode="External"/><Relationship Id="rId351" Type="http://schemas.openxmlformats.org/officeDocument/2006/relationships/hyperlink" Target="about:blank" TargetMode="External"/><Relationship Id="rId350" Type="http://schemas.openxmlformats.org/officeDocument/2006/relationships/hyperlink" Target="http://www.quitnow.gov.au/" TargetMode="External"/><Relationship Id="rId114" Type="http://schemas.openxmlformats.org/officeDocument/2006/relationships/hyperlink" Target="http://www.fsa.usda.gov/FSA/webapp?area=home&amp;subject=ecpa&amp;topic=fta-ta" TargetMode="External"/><Relationship Id="rId235" Type="http://schemas.openxmlformats.org/officeDocument/2006/relationships/hyperlink" Target="http://www.ncbi.nlm.nih.gov/pubmed/21406279" TargetMode="External"/><Relationship Id="rId356" Type="http://schemas.openxmlformats.org/officeDocument/2006/relationships/hyperlink" Target="http://www.thoracic.org/" TargetMode="External"/><Relationship Id="rId113" Type="http://schemas.openxmlformats.org/officeDocument/2006/relationships/hyperlink" Target="http://www.japantimes.co.jp/news/2014/11/28/national/science-health/e-" TargetMode="External"/><Relationship Id="rId234" Type="http://schemas.openxmlformats.org/officeDocument/2006/relationships/hyperlink" Target="http://www.ncbi.nlm.nih.gov/pubmed/17652244" TargetMode="External"/><Relationship Id="rId355" Type="http://schemas.openxmlformats.org/officeDocument/2006/relationships/hyperlink" Target="http://smokejuice.tumblr" TargetMode="External"/><Relationship Id="rId112" Type="http://schemas.openxmlformats.org/officeDocument/2006/relationships/hyperlink" Target="http://www.census.gov/population/www/projections/projectionsagesex.html" TargetMode="External"/><Relationship Id="rId233" Type="http://schemas.openxmlformats.org/officeDocument/2006/relationships/hyperlink" Target="http://www.ncbi.nlm.nih.gov/pubmed/21139013" TargetMode="External"/><Relationship Id="rId354" Type="http://schemas.openxmlformats.org/officeDocument/2006/relationships/hyperlink" Target="http://www.fda.gov/down-" TargetMode="External"/><Relationship Id="rId111" Type="http://schemas.openxmlformats.org/officeDocument/2006/relationships/hyperlink" Target="https://www.cdc.gov/mmwr/preview/mmwrhtml/mm6313a4.htm?s_cid=mm6313a4_w" TargetMode="External"/><Relationship Id="rId232" Type="http://schemas.openxmlformats.org/officeDocument/2006/relationships/hyperlink" Target="http://www.ncbi.nlm.nih.gov/pubmed/22670013" TargetMode="External"/><Relationship Id="rId353" Type="http://schemas.openxmlformats.org/officeDocument/2006/relationships/hyperlink" Target="http://www.cdc.gov/media/" TargetMode="External"/><Relationship Id="rId305" Type="http://schemas.openxmlformats.org/officeDocument/2006/relationships/hyperlink" Target="http://www.prevent.org/data/files/" TargetMode="External"/><Relationship Id="rId304" Type="http://schemas.openxmlformats.org/officeDocument/2006/relationships/hyperlink" Target="http://oag.ca.gov/sites/all/files/" TargetMode="External"/><Relationship Id="rId303" Type="http://schemas.openxmlformats.org/officeDocument/2006/relationships/hyperlink" Target="https://firstfocus.org/wp-content/" TargetMode="External"/><Relationship Id="rId302" Type="http://schemas.openxmlformats.org/officeDocument/2006/relationships/hyperlink" Target="http://nation.time.com/2013/10/11/" TargetMode="External"/><Relationship Id="rId309" Type="http://schemas.openxmlformats.org/officeDocument/2006/relationships/hyperlink" Target="http://www.smokinginengland.info/" TargetMode="External"/><Relationship Id="rId308" Type="http://schemas.openxmlformats.org/officeDocument/2006/relationships/hyperlink" Target="http://www.smokinginengland.info/" TargetMode="External"/><Relationship Id="rId307" Type="http://schemas.openxmlformats.org/officeDocument/2006/relationships/hyperlink" Target="http://www.stopsmokingleic.co.uk/" TargetMode="External"/><Relationship Id="rId306" Type="http://schemas.openxmlformats.org/officeDocument/2006/relationships/hyperlink" Target="http://www.ncsct.co.uk/usr/pub/e-" TargetMode="External"/><Relationship Id="rId301" Type="http://schemas.openxmlformats.org/officeDocument/2006/relationships/hyperlink" Target="http://www.wsj.com/articles/e-cig-" TargetMode="External"/><Relationship Id="rId300" Type="http://schemas.openxmlformats.org/officeDocument/2006/relationships/hyperlink" Target="http://www.health.govt.nz/our-work" TargetMode="External"/><Relationship Id="rId415" Type="http://schemas.openxmlformats.org/officeDocument/2006/relationships/hyperlink" Target="http://monographs.iarc.fr/ENG/Monographs/vol83/mono83.pdf" TargetMode="External"/><Relationship Id="rId414" Type="http://schemas.openxmlformats.org/officeDocument/2006/relationships/hyperlink" Target="http://www.census.gov/prod/1/bus/retail/92subj/rc92s03.pdf" TargetMode="External"/><Relationship Id="rId413" Type="http://schemas.openxmlformats.org/officeDocument/2006/relationships/hyperlink" Target="http://www.who.int/mental_health/management/info_sheet.pdf" TargetMode="External"/><Relationship Id="rId412" Type="http://schemas.openxmlformats.org/officeDocument/2006/relationships/hyperlink" Target="http://apps.who.int/gb/fctc/PDF/cop6/FCTC_COP6_10Rev1-en.pdf" TargetMode="External"/><Relationship Id="rId418" Type="http://schemas.openxmlformats.org/officeDocument/2006/relationships/drawing" Target="../drawings/drawing1.xml"/><Relationship Id="rId417" Type="http://schemas.openxmlformats.org/officeDocument/2006/relationships/hyperlink" Target="http://www.breathend.com/uploads/0/smokefreebro.pdf" TargetMode="External"/><Relationship Id="rId416" Type="http://schemas.openxmlformats.org/officeDocument/2006/relationships/hyperlink" Target="http://phrc.lshtm.ac.uk/papers/PHRC_006_Final_Report.pdf" TargetMode="External"/><Relationship Id="rId411" Type="http://schemas.openxmlformats.org/officeDocument/2006/relationships/hyperlink" Target="http://nicotinepolicy.net/documents/letters/MargaretChan.pdf" TargetMode="External"/><Relationship Id="rId410" Type="http://schemas.openxmlformats.org/officeDocument/2006/relationships/hyperlink" Target="http://www.vendingtimes.com/Media/MediaManager/VTcensus11.pdf" TargetMode="External"/><Relationship Id="rId206" Type="http://schemas.openxmlformats.org/officeDocument/2006/relationships/hyperlink" Target="https://www.nice.org.uk/guidance/ph45/chapter/3-" TargetMode="External"/><Relationship Id="rId327" Type="http://schemas.openxmlformats.org/officeDocument/2006/relationships/hyperlink" Target="http://www.tobaccofreekids.org/" TargetMode="External"/><Relationship Id="rId205" Type="http://schemas.openxmlformats.org/officeDocument/2006/relationships/hyperlink" Target="http://www.ftc.gov/os/1999/07/cigarreport1999.htm" TargetMode="External"/><Relationship Id="rId326" Type="http://schemas.openxmlformats.org/officeDocument/2006/relationships/hyperlink" Target="https://www.usfa.fema.gov/down-" TargetMode="External"/><Relationship Id="rId204" Type="http://schemas.openxmlformats.org/officeDocument/2006/relationships/hyperlink" Target="http://www.nytimes.com/2014/03/05/business/e-cig-" TargetMode="External"/><Relationship Id="rId325" Type="http://schemas.openxmlformats.org/officeDocument/2006/relationships/hyperlink" Target="http://bigstory.ap.org/article/" TargetMode="External"/><Relationship Id="rId203" Type="http://schemas.openxmlformats.org/officeDocument/2006/relationships/hyperlink" Target="http://www.aihw.gov.au/child-health/risk-factors/" TargetMode="External"/><Relationship Id="rId324" Type="http://schemas.openxmlformats.org/officeDocument/2006/relationships/hyperlink" Target="http://www.cnbc.com/2014/07/15/" TargetMode="External"/><Relationship Id="rId209" Type="http://schemas.openxmlformats.org/officeDocument/2006/relationships/hyperlink" Target="http://www.theunion.org/what-we-do/publications/" TargetMode="External"/><Relationship Id="rId208" Type="http://schemas.openxmlformats.org/officeDocument/2006/relationships/hyperlink" Target="http://www.aemsa.org/wp-content/uploads/2014/02/" TargetMode="External"/><Relationship Id="rId329" Type="http://schemas.openxmlformats.org/officeDocument/2006/relationships/hyperlink" Target="http://www.revenue.state.mn.us/" TargetMode="External"/><Relationship Id="rId207" Type="http://schemas.openxmlformats.org/officeDocument/2006/relationships/hyperlink" Target="https://www.accc.gov.au/media-release/accctakes-" TargetMode="External"/><Relationship Id="rId328" Type="http://schemas.openxmlformats.org/officeDocument/2006/relationships/hyperlink" Target="http://www.hayward-ca.gov/CITY-" TargetMode="External"/><Relationship Id="rId202" Type="http://schemas.openxmlformats.org/officeDocument/2006/relationships/hyperlink" Target="http://www.aihw.gov.au/child-health/risk-factors/" TargetMode="External"/><Relationship Id="rId323" Type="http://schemas.openxmlformats.org/officeDocument/2006/relationships/hyperlink" Target="http://www.census.gov/econ/susb/" TargetMode="External"/><Relationship Id="rId201" Type="http://schemas.openxmlformats.org/officeDocument/2006/relationships/hyperlink" Target="http://www.theguardian.com/society/2014/apr/14/e-" TargetMode="External"/><Relationship Id="rId322" Type="http://schemas.openxmlformats.org/officeDocument/2006/relationships/hyperlink" Target="http://www.astho.org/Policy-and-" TargetMode="External"/><Relationship Id="rId200" Type="http://schemas.openxmlformats.org/officeDocument/2006/relationships/hyperlink" Target="http://www.ash.org.uk/files/documents/ASH_891.pdf" TargetMode="External"/><Relationship Id="rId321" Type="http://schemas.openxmlformats.org/officeDocument/2006/relationships/hyperlink" Target="about:blank" TargetMode="External"/><Relationship Id="rId320" Type="http://schemas.openxmlformats.org/officeDocument/2006/relationships/hyperlink" Target="http://www.dailymail.co.uk/news/" TargetMode="External"/><Relationship Id="rId316" Type="http://schemas.openxmlformats.org/officeDocument/2006/relationships/hyperlink" Target="https://cdn.shopify.com/s/files/" TargetMode="External"/><Relationship Id="rId315" Type="http://schemas.openxmlformats.org/officeDocument/2006/relationships/hyperlink" Target="http://no-smoke.org/pdf/ecigslaws" TargetMode="External"/><Relationship Id="rId314" Type="http://schemas.openxmlformats.org/officeDocument/2006/relationships/hyperlink" Target="http://publichealthlawcenter.org/" TargetMode="External"/><Relationship Id="rId313" Type="http://schemas.openxmlformats.org/officeDocument/2006/relationships/hyperlink" Target="http://www.businesswire.com/news/" TargetMode="External"/><Relationship Id="rId319" Type="http://schemas.openxmlformats.org/officeDocument/2006/relationships/hyperlink" Target="http://www.rti.org/newsroom/news" TargetMode="External"/><Relationship Id="rId318" Type="http://schemas.openxmlformats.org/officeDocument/2006/relationships/hyperlink" Target="http://investors.pmi.com/phoenix" TargetMode="External"/><Relationship Id="rId317" Type="http://schemas.openxmlformats.org/officeDocument/2006/relationships/hyperlink" Target="https://lakemedelsverket.se/LMF/" TargetMode="External"/><Relationship Id="rId312" Type="http://schemas.openxmlformats.org/officeDocument/2006/relationships/hyperlink" Target="http://www.durbin.senate.gov/imo/" TargetMode="External"/><Relationship Id="rId311" Type="http://schemas.openxmlformats.org/officeDocument/2006/relationships/hyperlink" Target="http://www.dh.gov.uk/prod_consum_" TargetMode="External"/><Relationship Id="rId310" Type="http://schemas.openxmlformats.org/officeDocument/2006/relationships/hyperlink" Target="https://www.cancerresearchuk.org/"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www.census.gov/econ/census07/pdf/meth/meth_31.pdf" TargetMode="External"/><Relationship Id="rId194" Type="http://schemas.openxmlformats.org/officeDocument/2006/relationships/hyperlink" Target="http://monographs.iarc.fr/ENG/Classification/index.php." TargetMode="External"/><Relationship Id="rId193" Type="http://schemas.openxmlformats.org/officeDocument/2006/relationships/hyperlink" Target="http://europa.eu/rapid/press-release_MEMO-14-134_en.htm" TargetMode="External"/><Relationship Id="rId192" Type="http://schemas.openxmlformats.org/officeDocument/2006/relationships/hyperlink" Target="https://www.un.org/en/ga/ncdmeeting2011/documents.shtml" TargetMode="External"/><Relationship Id="rId191" Type="http://schemas.openxmlformats.org/officeDocument/2006/relationships/hyperlink" Target="https://www.un.org/en/ga/ncdmeeting2011/documents.shtml" TargetMode="External"/><Relationship Id="rId187" Type="http://schemas.openxmlformats.org/officeDocument/2006/relationships/hyperlink" Target="http://www.bbc.co.uk/news/uk-england-merseyside-28701515." TargetMode="External"/><Relationship Id="rId186" Type="http://schemas.openxmlformats.org/officeDocument/2006/relationships/hyperlink" Target="http://www.provape.com/premium-ecigarette-liquid-s/44.htm" TargetMode="External"/><Relationship Id="rId185" Type="http://schemas.openxmlformats.org/officeDocument/2006/relationships/hyperlink" Target="http://censtats.census.gov/cgi-bin/nonemployer/nonsect.pl" TargetMode="External"/><Relationship Id="rId184" Type="http://schemas.openxmlformats.org/officeDocument/2006/relationships/hyperlink" Target="https://www.gov.uk/government/speeches/smoking-in-prisons" TargetMode="External"/><Relationship Id="rId189" Type="http://schemas.openxmlformats.org/officeDocument/2006/relationships/hyperlink" Target="http://m.thegrocer.co.uk/companies/philip-morris-buys-e-cigarette-maker-nicocigs/359043.article" TargetMode="External"/><Relationship Id="rId188" Type="http://schemas.openxmlformats.org/officeDocument/2006/relationships/hyperlink" Target="http://healthycanadians.gc.ca/science-research-sciences-recherches/data-donnees/ctads-ectad/summary-sommaire-2013-eng.php." TargetMode="External"/><Relationship Id="rId183" Type="http://schemas.openxmlformats.org/officeDocument/2006/relationships/hyperlink" Target="http://www.cigarcyclopedia.com/webapp/content/view/930/36" TargetMode="External"/><Relationship Id="rId182" Type="http://schemas.openxmlformats.org/officeDocument/2006/relationships/hyperlink" Target="http://www.who.int/fctc/implementation/news/news_eu_14/en/" TargetMode="External"/><Relationship Id="rId181" Type="http://schemas.openxmlformats.org/officeDocument/2006/relationships/hyperlink" Target="http://www.publications.parliament.uk/pa/cm201314/cmhansrd/cm140228/text/140228w0003.htm" TargetMode="External"/><Relationship Id="rId180" Type="http://schemas.openxmlformats.org/officeDocument/2006/relationships/hyperlink" Target="http://ec.europa.eu/commfrontoffice/publicopinion/index.cfm;2017" TargetMode="External"/><Relationship Id="rId176" Type="http://schemas.openxmlformats.org/officeDocument/2006/relationships/hyperlink" Target="http://www.iom.edu/Reports/2007/Ending-the-Tobacco-Problem-A-Blueprint-for-the-Nation.aspx." TargetMode="External"/><Relationship Id="rId297" Type="http://schemas.openxmlformats.org/officeDocument/2006/relationships/hyperlink" Target="http://nation.time.com/2013/10/11/smokers-are-using-e-cigarettes-to-get-high/" TargetMode="External"/><Relationship Id="rId175" Type="http://schemas.openxmlformats.org/officeDocument/2006/relationships/hyperlink" Target="http://investors.lorillard.com/phoenix.zhtml?c=134955&amp;p=irol-newsArticle&amp;ID=1687024&amp;highlight=." TargetMode="External"/><Relationship Id="rId296" Type="http://schemas.openxmlformats.org/officeDocument/2006/relationships/hyperlink" Target="http://www.wsj.com/articles/e-cig-arettes-maker-models-supply-chain-on-electronics-industry-1434119233" TargetMode="External"/><Relationship Id="rId174" Type="http://schemas.openxmlformats.org/officeDocument/2006/relationships/hyperlink" Target="http://www.health.nsw.gov.au/campaigns/quitting_smoking/Pages/e-liquid.aspx." TargetMode="External"/><Relationship Id="rId295" Type="http://schemas.openxmlformats.org/officeDocument/2006/relationships/hyperlink" Target="http://www.health.govt.nz/our-work/preventative-health-wellness/tobacco-control/electronic-nicotine-delivery-systems-ends-including-e-cigarettes." TargetMode="External"/><Relationship Id="rId173" Type="http://schemas.openxmlformats.org/officeDocument/2006/relationships/hyperlink" Target="http://www.fda.gov/NewsEvents/PublicHealthFocus/ucm173146.htm." TargetMode="External"/><Relationship Id="rId294" Type="http://schemas.openxmlformats.org/officeDocument/2006/relationships/hyperlink" Target="http://distillercer.com/resources/." TargetMode="External"/><Relationship Id="rId179" Type="http://schemas.openxmlformats.org/officeDocument/2006/relationships/hyperlink" Target="https://www.asa.org.uk/Rulings/Adjudications/2015/4/Mirage-Cigarettes-Ltd/SHP_ADJ_292291.aspx" TargetMode="External"/><Relationship Id="rId178" Type="http://schemas.openxmlformats.org/officeDocument/2006/relationships/hyperlink" Target="http://reynoldsamerican.com/releases.cfm?ReleasesType=&amp;Year=." TargetMode="External"/><Relationship Id="rId299" Type="http://schemas.openxmlformats.org/officeDocument/2006/relationships/hyperlink" Target="http://oag.ca.gov/sites/all/files/agweb/pdfs/tobacco/sottera_stip_consent_judgment.pdf?" TargetMode="External"/><Relationship Id="rId177" Type="http://schemas.openxmlformats.org/officeDocument/2006/relationships/hyperlink" Target="http://resources.smokefree.nhs.uk/news/campaigns/toxic-cycle" TargetMode="External"/><Relationship Id="rId298" Type="http://schemas.openxmlformats.org/officeDocument/2006/relationships/hyperlink" Target="https://firstfocus.org/wp-content/uploads/2015/10/The-New-Joe-Camel-in-Your-Pantry.pdf" TargetMode="External"/><Relationship Id="rId198" Type="http://schemas.openxmlformats.org/officeDocument/2006/relationships/hyperlink" Target="http://www.bankofengland.co.uk/boeapps/iadb/Rates.asp." TargetMode="External"/><Relationship Id="rId197" Type="http://schemas.openxmlformats.org/officeDocument/2006/relationships/hyperlink" Target="http://www.changelabsolutions.org/sites/default/files/Licensing&amp;Zoning_FINAL_20120703.pdf" TargetMode="External"/><Relationship Id="rId196" Type="http://schemas.openxmlformats.org/officeDocument/2006/relationships/hyperlink" Target="http://www.parliament.wa.gov.au/Parliament/commit.nsf/(Report+Lookup+by+Com+ID)/C2694C3D9AFD9CC84825814E0008DEF2/$file/20170626%20E-cigarettes%20report%20-%20FINAL%20(with%20final%20cover" TargetMode="External"/><Relationship Id="rId195" Type="http://schemas.openxmlformats.org/officeDocument/2006/relationships/hyperlink" Target="https://www.ncbi.nlm.nih.gov/pubmed/28531246/" TargetMode="External"/><Relationship Id="rId199" Type="http://schemas.openxmlformats.org/officeDocument/2006/relationships/hyperlink" Target="https://fingertips.phe.org.uk/profile/tobacco-control" TargetMode="External"/><Relationship Id="rId150" Type="http://schemas.openxmlformats.org/officeDocument/2006/relationships/hyperlink" Target="http://www.japantimes.co.jp/news/2014/11/28/national/science-health/e-cigarettes-contain-10-times-carcinogens-regular-tobacco-japan-research/" TargetMode="External"/><Relationship Id="rId271" Type="http://schemas.openxmlformats.org/officeDocument/2006/relationships/hyperlink" Target="http://publichealthlawcenter.org/sites/default/files/resources/tclc-fs-ecig-taxation-2015.pdf" TargetMode="External"/><Relationship Id="rId392" Type="http://schemas.openxmlformats.org/officeDocument/2006/relationships/hyperlink" Target="http://www.betterretailing.com/philip-morris-bat-unveil-gantry-solutions" TargetMode="External"/><Relationship Id="rId270" Type="http://schemas.openxmlformats.org/officeDocument/2006/relationships/hyperlink" Target="http://www.google.com/patents/US8490628" TargetMode="External"/><Relationship Id="rId391" Type="http://schemas.openxmlformats.org/officeDocument/2006/relationships/hyperlink" Target="http://www.scotsman.com/news/health/celtic-rangers-urgedto-cut-ties-with-electroniccigarettes-1-3148988" TargetMode="External"/><Relationship Id="rId390" Type="http://schemas.openxmlformats.org/officeDocument/2006/relationships/hyperlink" Target="http://www.ft.com/cms/s/0/69e76fbe-95a1-11e3-9fd6-00144feab7de.html" TargetMode="External"/><Relationship Id="rId1" Type="http://schemas.openxmlformats.org/officeDocument/2006/relationships/hyperlink" Target="http://www.ncbi.nlm.nih.gov/pubmed/24604023" TargetMode="External"/><Relationship Id="rId2" Type="http://schemas.openxmlformats.org/officeDocument/2006/relationships/hyperlink" Target="https://www.gov.uk/government/uploads/system/uploads/attachment_data/file/457102/Ecigarettes_an_evidence_update_A_report_commissioned_by_Public_Health_England_FINAL.pdf" TargetMode="External"/><Relationship Id="rId3" Type="http://schemas.openxmlformats.org/officeDocument/2006/relationships/hyperlink" Target="http://www.ncbi.nlm.nih.gov/pubmed/22672560" TargetMode="External"/><Relationship Id="rId149" Type="http://schemas.openxmlformats.org/officeDocument/2006/relationships/hyperlink" Target="http://www.census.gov/population/www/projections/projectionsagesex.html." TargetMode="External"/><Relationship Id="rId4" Type="http://schemas.openxmlformats.org/officeDocument/2006/relationships/hyperlink" Target="https://assets.publishing.service.gov.uk/government/uploads/system/uploads/attachment_data/file/311491/Ecigarette_uptake_and_marketing.pdf" TargetMode="External"/><Relationship Id="rId148" Type="http://schemas.openxmlformats.org/officeDocument/2006/relationships/hyperlink" Target="http://www.smokinginengland.info/downloadfile/?type=latest-stats&amp;src=11" TargetMode="External"/><Relationship Id="rId269" Type="http://schemas.openxmlformats.org/officeDocument/2006/relationships/hyperlink" Target="https://federalregister.gov/a/2015-29346" TargetMode="External"/><Relationship Id="rId9" Type="http://schemas.openxmlformats.org/officeDocument/2006/relationships/hyperlink" Target="http://escholarship.org/uc/item/13p2b72n" TargetMode="External"/><Relationship Id="rId143" Type="http://schemas.openxmlformats.org/officeDocument/2006/relationships/hyperlink" Target="https://www.gov.uk/government/publications/e-cigarettes-an-evidence-update" TargetMode="External"/><Relationship Id="rId264" Type="http://schemas.openxmlformats.org/officeDocument/2006/relationships/hyperlink" Target="http://www.pewinternet.org/files/2015/04/PI_TeensandTech_Update2015_0409151.pdf" TargetMode="External"/><Relationship Id="rId385" Type="http://schemas.openxmlformats.org/officeDocument/2006/relationships/hyperlink" Target="http://www.euromonitor.com/vapour-devices-in-the-unitedkingdom/report" TargetMode="External"/><Relationship Id="rId142" Type="http://schemas.openxmlformats.org/officeDocument/2006/relationships/hyperlink" Target="http://wiki.cancer.org.au/policy/Position_statement_-_Electronic_cigarettes." TargetMode="External"/><Relationship Id="rId263" Type="http://schemas.openxmlformats.org/officeDocument/2006/relationships/hyperlink" Target="http://www.bloomberg.com/research/stocks/private/snapshot.asp?privcapId=52089038" TargetMode="External"/><Relationship Id="rId384" Type="http://schemas.openxmlformats.org/officeDocument/2006/relationships/hyperlink" Target="http://www.theguardian.com/business/2014/dec/30/electroniccigarettes-sports-nutrition-supermarkets-sales-rise-uk" TargetMode="External"/><Relationship Id="rId141" Type="http://schemas.openxmlformats.org/officeDocument/2006/relationships/hyperlink" Target="http://wiki.cancer.org.au/policy/Position_statement_-_Electronic_cigarettes" TargetMode="External"/><Relationship Id="rId262" Type="http://schemas.openxmlformats.org/officeDocument/2006/relationships/hyperlink" Target="http://online.wsj.com/articles/lorillard-profit-down-as-e-cigarette-sales-drop-1406720447" TargetMode="External"/><Relationship Id="rId383" Type="http://schemas.openxmlformats.org/officeDocument/2006/relationships/hyperlink" Target="http://www.pmi.com/eng/research_and_development/pages/tobacco_harm_reduction.aspx" TargetMode="External"/><Relationship Id="rId140" Type="http://schemas.openxmlformats.org/officeDocument/2006/relationships/hyperlink" Target="http://www.who.int/tobacco/communications/statements/eletronic_cigarettes/en" TargetMode="External"/><Relationship Id="rId261" Type="http://schemas.openxmlformats.org/officeDocument/2006/relationships/hyperlink" Target="http://www.ftc.gov/opa/2000/06/cigars.shtm" TargetMode="External"/><Relationship Id="rId382" Type="http://schemas.openxmlformats.org/officeDocument/2006/relationships/hyperlink" Target="http://www.economist.com/news/business/21586867-regulators-wrestle-e-smokes-tobaccoindustry-changing-fast-kodak-moment" TargetMode="External"/><Relationship Id="rId5" Type="http://schemas.openxmlformats.org/officeDocument/2006/relationships/hyperlink" Target="https://www.gov.uk/government/uploads/system/uploads/attachment_data/file/311887/Ecigarettes_report.pdf" TargetMode="External"/><Relationship Id="rId147" Type="http://schemas.openxmlformats.org/officeDocument/2006/relationships/hyperlink" Target="https://www.rcplondon.ac.uk/publications/ending-tobacco-smoking-britain" TargetMode="External"/><Relationship Id="rId268" Type="http://schemas.openxmlformats.org/officeDocument/2006/relationships/hyperlink" Target="https://federalregister.gov/a/2012-24430" TargetMode="External"/><Relationship Id="rId389" Type="http://schemas.openxmlformats.org/officeDocument/2006/relationships/hyperlink" Target="http://www.reportlinker.com/p02794301/NewProduct-Developments-in-Other-Tobacco-Products-and-Vapour-Devices.html" TargetMode="External"/><Relationship Id="rId6" Type="http://schemas.openxmlformats.org/officeDocument/2006/relationships/hyperlink" Target="http://apps.who.int/gb/fctc/PDF/cop6/FCTC_COP6_10Rev1-en.pdf" TargetMode="External"/><Relationship Id="rId146" Type="http://schemas.openxmlformats.org/officeDocument/2006/relationships/hyperlink" Target="http://factfinder.census.gov/servlet/IBQTable?_bm=y&amp;-ds_name=EC0731SG3&amp;-NAICS2007=312229&amp;-ib_type=NAICS2007&amp;-geo_id=&amp;-_industry=312229&amp;-_lang=en&amp;-fds_name=EC0700A1" TargetMode="External"/><Relationship Id="rId267" Type="http://schemas.openxmlformats.org/officeDocument/2006/relationships/hyperlink" Target="http://www.changelabsolutions.org/sites/default/files/Vapor_Lounges_FINAL_20140926_1.pd" TargetMode="External"/><Relationship Id="rId388" Type="http://schemas.openxmlformats.org/officeDocument/2006/relationships/hyperlink" Target="http://www.forbes.com/sites/briansolomon/2014/07/15/reynolds-lorillarddump-blu-electroniccigarettes-in-27-billion-merger" TargetMode="External"/><Relationship Id="rId7" Type="http://schemas.openxmlformats.org/officeDocument/2006/relationships/hyperlink" Target="http://publichealth.drexel.edu/~/media/Files/publichealth/ms08.pdf" TargetMode="External"/><Relationship Id="rId145" Type="http://schemas.openxmlformats.org/officeDocument/2006/relationships/hyperlink" Target="http://www.cato.org/blog/why-big-tobacco-loves-new-fda-e-cig-regulations" TargetMode="External"/><Relationship Id="rId266" Type="http://schemas.openxmlformats.org/officeDocument/2006/relationships/hyperlink" Target="https://www.federalregister.gov/d/01-2139" TargetMode="External"/><Relationship Id="rId387" Type="http://schemas.openxmlformats.org/officeDocument/2006/relationships/hyperlink" Target="http://www.bat.com/group/sites/UK__9D9KCY.nsf/vwPagesWebLive/DO8FLL93?opendocument" TargetMode="External"/><Relationship Id="rId8" Type="http://schemas.openxmlformats.org/officeDocument/2006/relationships/hyperlink" Target="https://www.rcplondon.ac.uk/file/3563/download?token=uV0R0Twz" TargetMode="External"/><Relationship Id="rId144" Type="http://schemas.openxmlformats.org/officeDocument/2006/relationships/hyperlink" Target="http://www.who.int/mediacentre/news/releases/2014/cop6-tobacco-control/en/" TargetMode="External"/><Relationship Id="rId265" Type="http://schemas.openxmlformats.org/officeDocument/2006/relationships/hyperlink" Target="http://www.thecommunityguide.org/tobacco/increasingunitprice.html" TargetMode="External"/><Relationship Id="rId386" Type="http://schemas.openxmlformats.org/officeDocument/2006/relationships/hyperlink" Target="http://www.slideshare.net/Euromonitor/tobacco-in-2015-newresearch-insights" TargetMode="External"/><Relationship Id="rId260" Type="http://schemas.openxmlformats.org/officeDocument/2006/relationships/hyperlink" Target="https://www.federalregister.gov/d/97-21607" TargetMode="External"/><Relationship Id="rId381" Type="http://schemas.openxmlformats.org/officeDocument/2006/relationships/hyperlink" Target="http://www.goldmansachs.com/s/2013annualreport/assets/do013annualreport/assets/downloads/GMS015_07_CreativeDestruction.pdf" TargetMode="External"/><Relationship Id="rId380" Type="http://schemas.openxmlformats.org/officeDocument/2006/relationships/hyperlink" Target="http://www.smokinginengland.info/downloadfile/?type=latest-stats&amp;src=11" TargetMode="External"/><Relationship Id="rId139" Type="http://schemas.openxmlformats.org/officeDocument/2006/relationships/hyperlink" Target="https://www.drugabuse.gov/related-topics/trends-statistics/monitoring-future." TargetMode="External"/><Relationship Id="rId138" Type="http://schemas.openxmlformats.org/officeDocument/2006/relationships/hyperlink" Target="http://www.dhhs.tas.gov.au/publichealth/tobacco_control/electronic-cigarettes" TargetMode="External"/><Relationship Id="rId259" Type="http://schemas.openxmlformats.org/officeDocument/2006/relationships/hyperlink" Target="http://vapenewsmagazine.com/november-2014/how-many-vape-shops-are-there-in-the-u-s-a" TargetMode="External"/><Relationship Id="rId137" Type="http://schemas.openxmlformats.org/officeDocument/2006/relationships/hyperlink" Target="https://ec.europa.eu/health/sites/health/files/tobacco/docs/dir_201440_en.pdf" TargetMode="External"/><Relationship Id="rId258" Type="http://schemas.openxmlformats.org/officeDocument/2006/relationships/hyperlink" Target="http://www.usatoday.com/story/news/nation-now/2015/01/13/electronic-cigarette-gym-explosion-nevada/21699097/" TargetMode="External"/><Relationship Id="rId379" Type="http://schemas.openxmlformats.org/officeDocument/2006/relationships/hyperlink" Target="http://www.cieh.org/WorkArea/DownloadAsset.aspx?id=57851" TargetMode="External"/><Relationship Id="rId132" Type="http://schemas.openxmlformats.org/officeDocument/2006/relationships/hyperlink" Target="http://tobacco.stanford.edu/tobacco_main/images_ecigs.php?token2=fm_ecigs_st379.php&amp;token1=fm_ecigs_img16990.php&amp;theme_file=fm_ecigs_mt025.php&amp;theme_name=Freedom&amp;subtheme_name=SmokeAnywhere." TargetMode="External"/><Relationship Id="rId253" Type="http://schemas.openxmlformats.org/officeDocument/2006/relationships/hyperlink" Target="http://www.ncbi.nlm.nih.gov/pubmed/23014904." TargetMode="External"/><Relationship Id="rId374" Type="http://schemas.openxmlformats.org/officeDocument/2006/relationships/hyperlink" Target="http://www.ecigarette-research.com/web/index.php/2013-04-07-09-50-07/2014/157-glycerol(archivedat:www.webcitation.org/6arGjkSNT" TargetMode="External"/><Relationship Id="rId131" Type="http://schemas.openxmlformats.org/officeDocument/2006/relationships/hyperlink" Target="http://uk.reuters.com/article/2014/11/19/philipmorris-iqosidUSL6N0T94H820141119" TargetMode="External"/><Relationship Id="rId252" Type="http://schemas.openxmlformats.org/officeDocument/2006/relationships/hyperlink" Target="http://www.ncbi.nlm.nih.gov/pubmed/21774706." TargetMode="External"/><Relationship Id="rId373" Type="http://schemas.openxmlformats.org/officeDocument/2006/relationships/hyperlink" Target="http://www.ncbi.nlm.nih.gov/books/NBK53017" TargetMode="External"/><Relationship Id="rId130" Type="http://schemas.openxmlformats.org/officeDocument/2006/relationships/hyperlink" Target="https://www.gov.uk/government/statistical-data-sets/fire-statistics-data-tables." TargetMode="External"/><Relationship Id="rId251" Type="http://schemas.openxmlformats.org/officeDocument/2006/relationships/hyperlink" Target="http://www.ncbi.nlm.nih.gov/pubmed/24079859" TargetMode="External"/><Relationship Id="rId372" Type="http://schemas.openxmlformats.org/officeDocument/2006/relationships/hyperlink" Target="http://www.acnp.org/citations/GN401000009/" TargetMode="External"/><Relationship Id="rId250" Type="http://schemas.openxmlformats.org/officeDocument/2006/relationships/hyperlink" Target="http://www.ncbi.nlm.nih.gov/pubmed/24599927" TargetMode="External"/><Relationship Id="rId371" Type="http://schemas.openxmlformats.org/officeDocument/2006/relationships/hyperlink" Target="http://www.cancerresearchuk.org/cancer-info/cancerstats/causes/tobacco-statistics" TargetMode="External"/><Relationship Id="rId136" Type="http://schemas.openxmlformats.org/officeDocument/2006/relationships/hyperlink" Target="https://www.cap.org.uk/Advertising-odes/~/media/Files/CAP/Codes%20BCAP%20pdf/The%20BCAP%20Code.ashx" TargetMode="External"/><Relationship Id="rId257" Type="http://schemas.openxmlformats.org/officeDocument/2006/relationships/hyperlink" Target="http://www.cityofchicago.org/city/en/depts/cdph/provdrs/boh/news/2014/jan/city-council-approves-ordinance-to-regulate-e-cigarettes-as-toba.html." TargetMode="External"/><Relationship Id="rId378" Type="http://schemas.openxmlformats.org/officeDocument/2006/relationships/hyperlink" Target="http://www.smokinginengland.info/sts-documents" TargetMode="External"/><Relationship Id="rId135" Type="http://schemas.openxmlformats.org/officeDocument/2006/relationships/hyperlink" Target="https://ec.europa.eu/health/sites/health/files/tobacco/docs/dir_201440_en.pdf" TargetMode="External"/><Relationship Id="rId256" Type="http://schemas.openxmlformats.org/officeDocument/2006/relationships/hyperlink" Target="http://center4tobaccopolicy.org/wp-content/uploads/2015/04/Local-Policies-on-Use-of-E-Cigs-April-20151.pdf" TargetMode="External"/><Relationship Id="rId377" Type="http://schemas.openxmlformats.org/officeDocument/2006/relationships/hyperlink" Target="http://www.smokinginengland.info" TargetMode="External"/><Relationship Id="rId134" Type="http://schemas.openxmlformats.org/officeDocument/2006/relationships/hyperlink" Target="http://www.gazette.gc.ca/archives/p2/2000/2000-07-19/html/sor-dors272-eng.html,accessedSeptember22,2011." TargetMode="External"/><Relationship Id="rId255" Type="http://schemas.openxmlformats.org/officeDocument/2006/relationships/hyperlink" Target="https://www.on.lung.ca/document.doc?id=1583." TargetMode="External"/><Relationship Id="rId376" Type="http://schemas.openxmlformats.org/officeDocument/2006/relationships/hyperlink" Target="http://www.aradigm.com/products_1600.html(archivedat:www.webcitation.org/6b8wTmlFx)" TargetMode="External"/><Relationship Id="rId133" Type="http://schemas.openxmlformats.org/officeDocument/2006/relationships/hyperlink" Target="http://www.mirror.co.uk/news/uk-news/e-cigarette-battery-explodes-mans-9498937." TargetMode="External"/><Relationship Id="rId254" Type="http://schemas.openxmlformats.org/officeDocument/2006/relationships/hyperlink" Target="http://www.bbc.co.uk/news/uk-wales-26008454." TargetMode="External"/><Relationship Id="rId375" Type="http://schemas.openxmlformats.org/officeDocument/2006/relationships/hyperlink" Target="http://www.pmi.com/eng/media_center/press_releases/Pages/201105261249.aspx" TargetMode="External"/><Relationship Id="rId172" Type="http://schemas.openxmlformats.org/officeDocument/2006/relationships/hyperlink" Target="http://www.sba.gov/content/table-small-business-size-standard" TargetMode="External"/><Relationship Id="rId293" Type="http://schemas.openxmlformats.org/officeDocument/2006/relationships/hyperlink" Target="http://distillercer.com/resources/" TargetMode="External"/><Relationship Id="rId171" Type="http://schemas.openxmlformats.org/officeDocument/2006/relationships/hyperlink" Target="http://www.tga.gov.au/publication/poisons-standard-susmp" TargetMode="External"/><Relationship Id="rId292" Type="http://schemas.openxmlformats.org/officeDocument/2006/relationships/hyperlink" Target="http://www.bls.gov/cpi/cpid1109.pdf" TargetMode="External"/><Relationship Id="rId170" Type="http://schemas.openxmlformats.org/officeDocument/2006/relationships/hyperlink" Target="http://web.worldbank.org/archive/website01213/WEB/0__CON-8.HTM" TargetMode="External"/><Relationship Id="rId291" Type="http://schemas.openxmlformats.org/officeDocument/2006/relationships/hyperlink" Target="http://www.bls.gov/cpi/cpid1112.pdf" TargetMode="External"/><Relationship Id="rId290" Type="http://schemas.openxmlformats.org/officeDocument/2006/relationships/hyperlink" Target="http://www.npr.org/sections/health-shots/2014/04/18/302992602/pot-smoke-and-mirrors-vaporizer-pens-hide-marijuana-use" TargetMode="External"/><Relationship Id="rId165" Type="http://schemas.openxmlformats.org/officeDocument/2006/relationships/hyperlink" Target="http://www.tga.gov.au/consumers/personal-importation-scheme.htm." TargetMode="External"/><Relationship Id="rId286" Type="http://schemas.openxmlformats.org/officeDocument/2006/relationships/hyperlink" Target="http://www.hscic.gov.uk/stopsmoking" TargetMode="External"/><Relationship Id="rId164" Type="http://schemas.openxmlformats.org/officeDocument/2006/relationships/hyperlink" Target="https://www.gov.uk/government/uploads/system/uploads/attachment_data/file/440991/TPD_Consultation_Doc.pdf" TargetMode="External"/><Relationship Id="rId285" Type="http://schemas.openxmlformats.org/officeDocument/2006/relationships/hyperlink" Target="http://tobacco.ucsf.edu/shiffman-et-al-paper-nicotine-tobacco-research-not-reliable-estimate-effects-ecig-flavors" TargetMode="External"/><Relationship Id="rId163" Type="http://schemas.openxmlformats.org/officeDocument/2006/relationships/hyperlink" Target="http://cancercontrol.cancer.gov/tcrb/monographs/9/m9_complete.PDF" TargetMode="External"/><Relationship Id="rId284" Type="http://schemas.openxmlformats.org/officeDocument/2006/relationships/hyperlink" Target="https://www.drugabuse.gov/about-nida/advisory-boards-groups/national-advisory-council-drug-abuse-nacda/council-statements/points-to-con-sider-regarding-tobacco-industry-funding-nid" TargetMode="External"/><Relationship Id="rId162" Type="http://schemas.openxmlformats.org/officeDocument/2006/relationships/hyperlink" Target="http://cancercontrol.cancer.gov/tcrb/monographs/9/m9_complete.PDF" TargetMode="External"/><Relationship Id="rId283" Type="http://schemas.openxmlformats.org/officeDocument/2006/relationships/hyperlink" Target="http://www.wsj.com/articles/SB1000142405270230472330457736572385149715" TargetMode="External"/><Relationship Id="rId169" Type="http://schemas.openxmlformats.org/officeDocument/2006/relationships/hyperlink" Target="https://www.asa.org.uk/type/non_broadcast/code_section/22.html." TargetMode="External"/><Relationship Id="rId168" Type="http://schemas.openxmlformats.org/officeDocument/2006/relationships/hyperlink" Target="http://www.mirror.co.uk/news/uk-news/e-cigarette-dangers-fire-chiefs-warning-2949094." TargetMode="External"/><Relationship Id="rId289" Type="http://schemas.openxmlformats.org/officeDocument/2006/relationships/hyperlink" Target="http://www.monitoringthefuture.org/pressreleases/15ecigpr_complete.pdf" TargetMode="External"/><Relationship Id="rId167" Type="http://schemas.openxmlformats.org/officeDocument/2006/relationships/hyperlink" Target="http://www.isdscotland.org/Health-Topics/Public-Health/SALSUS/." TargetMode="External"/><Relationship Id="rId288" Type="http://schemas.openxmlformats.org/officeDocument/2006/relationships/hyperlink" Target="https://docs.google.com/viewer?url=patentimages.storage.googleapis.com/pdfs/US8393331.pdf" TargetMode="External"/><Relationship Id="rId166" Type="http://schemas.openxmlformats.org/officeDocument/2006/relationships/hyperlink" Target="http://www.medpagetoday.com/PublicHealthPolicy/FDAGeneral/4250" TargetMode="External"/><Relationship Id="rId287" Type="http://schemas.openxmlformats.org/officeDocument/2006/relationships/hyperlink" Target="http://ec.europa.eu/public_opinion/archives/eb_special_439_420_en.htm" TargetMode="External"/><Relationship Id="rId161" Type="http://schemas.openxmlformats.org/officeDocument/2006/relationships/hyperlink" Target="http://ec.europa.eu/health/tobacco/products/revision/index_en.htm" TargetMode="External"/><Relationship Id="rId282" Type="http://schemas.openxmlformats.org/officeDocument/2006/relationships/hyperlink" Target="https://www.gov.uk/government/topics/regulation-reform" TargetMode="External"/><Relationship Id="rId160" Type="http://schemas.openxmlformats.org/officeDocument/2006/relationships/hyperlink" Target="http://ash.org.uk/category/information-and-resources/fact-sheets/" TargetMode="External"/><Relationship Id="rId281" Type="http://schemas.openxmlformats.org/officeDocument/2006/relationships/hyperlink" Target="https://www.gov.uk/government/topics/regulation-reform" TargetMode="External"/><Relationship Id="rId280" Type="http://schemas.openxmlformats.org/officeDocument/2006/relationships/hyperlink" Target="https://www.gov.uk/government/topics/regulation-reform" TargetMode="External"/><Relationship Id="rId159" Type="http://schemas.openxmlformats.org/officeDocument/2006/relationships/hyperlink" Target="http://ec.europa.eu/health/tobacco/products/revision/index_en.htm" TargetMode="External"/><Relationship Id="rId154" Type="http://schemas.openxmlformats.org/officeDocument/2006/relationships/hyperlink" Target="http://tobacco.stan-ford.edu/tobacco_main/images_ecigs.php?token2=fm_ecigs_st361.php&amp;token1=fm_ecigs_img16969.php&amp;theme_file=fm_ecigs_mt036.php&amp;theme_name=Healthier&amp;subtheme_name=Healthy%3E" TargetMode="External"/><Relationship Id="rId275" Type="http://schemas.openxmlformats.org/officeDocument/2006/relationships/hyperlink" Target="https://www.nice.org.uk/guidance/ph48" TargetMode="External"/><Relationship Id="rId396" Type="http://schemas.openxmlformats.org/officeDocument/2006/relationships/hyperlink" Target="http://www.theguardian.com/world/2014/may/29/who-suppresscontrol-electroniccigarettes-uk-health-tobacco" TargetMode="External"/><Relationship Id="rId153" Type="http://schemas.openxmlformats.org/officeDocument/2006/relationships/hyperlink" Target="https://truthinitiative.org/news/re-thinking-nicotine-and-its-effects." TargetMode="External"/><Relationship Id="rId274" Type="http://schemas.openxmlformats.org/officeDocument/2006/relationships/hyperlink" Target="http://www.changelabsolutions.org/faq-moratorium-ordinance" TargetMode="External"/><Relationship Id="rId395" Type="http://schemas.openxmlformats.org/officeDocument/2006/relationships/hyperlink" Target="http://www.pmi.com/eng/research_and_development/pages/tobacco_harm_reduction.aspx" TargetMode="External"/><Relationship Id="rId152" Type="http://schemas.openxmlformats.org/officeDocument/2006/relationships/hyperlink" Target="http://www.wsj.com/articles/e-cig-sales-rapidly-lose-steam-1447798921" TargetMode="External"/><Relationship Id="rId273" Type="http://schemas.openxmlformats.org/officeDocument/2006/relationships/hyperlink" Target="http://www.fda.gov/downloads/AboutFDA/CentersOffices/OfficeofMedicalProductsandTobacco/AbouttheCenterforTobaccoProducts/UCM361437.pdf" TargetMode="External"/><Relationship Id="rId394" Type="http://schemas.openxmlformats.org/officeDocument/2006/relationships/hyperlink" Target="http://www.tobaccotactics.org/index.php/Nicoventures" TargetMode="External"/><Relationship Id="rId151" Type="http://schemas.openxmlformats.org/officeDocument/2006/relationships/hyperlink" Target="http://www.fsa.usda.gov/FSA/webapp?area=home&amp;subject=ecpa&amp;topic=fta-ta" TargetMode="External"/><Relationship Id="rId272" Type="http://schemas.openxmlformats.org/officeDocument/2006/relationships/hyperlink" Target="http://www.nps.gov/aboutus/news/release.htm?id=1743" TargetMode="External"/><Relationship Id="rId393" Type="http://schemas.openxmlformats.org/officeDocument/2006/relationships/hyperlink" Target="http://www.clivebates.com/?p=2257" TargetMode="External"/><Relationship Id="rId158" Type="http://schemas.openxmlformats.org/officeDocument/2006/relationships/hyperlink" Target="http://www.revenue.state.mn.us/businesses/tobacco/Pages/e-Cig.aspx" TargetMode="External"/><Relationship Id="rId279" Type="http://schemas.openxmlformats.org/officeDocument/2006/relationships/hyperlink" Target="https://www.nice.org.uk/guidance/qs92" TargetMode="External"/><Relationship Id="rId157" Type="http://schemas.openxmlformats.org/officeDocument/2006/relationships/hyperlink" Target="http://oas.samhsa.gov/NSDUH/2k10NSDUH/tabs/LOTSect4pe.htm" TargetMode="External"/><Relationship Id="rId278" Type="http://schemas.openxmlformats.org/officeDocument/2006/relationships/hyperlink" Target="https://www.gov.uk/government/topics/regulation-reform" TargetMode="External"/><Relationship Id="rId399" Type="http://schemas.openxmlformats.org/officeDocument/2006/relationships/hyperlink" Target="http://www.clivebates.com/?p=1546" TargetMode="External"/><Relationship Id="rId156" Type="http://schemas.openxmlformats.org/officeDocument/2006/relationships/hyperlink" Target="https://www.industrydocumentslibrary.ucsf.edu/tobacco/docs/glbn0130" TargetMode="External"/><Relationship Id="rId277" Type="http://schemas.openxmlformats.org/officeDocument/2006/relationships/hyperlink" Target="http://www.bbc.co.uk/news/uk-30064154." TargetMode="External"/><Relationship Id="rId398" Type="http://schemas.openxmlformats.org/officeDocument/2006/relationships/hyperlink" Target="https://www.gov.uk/government/uploads/system/uploads/attachment_data/file/376398/Blue_Guide.pdf" TargetMode="External"/><Relationship Id="rId155" Type="http://schemas.openxmlformats.org/officeDocument/2006/relationships/hyperlink" Target="https://www.cap.org.uk/News-reports/Media-Centre/2014/_/media/Files/CAP/Consultations/ecig%20consultation/Regulatory%20Statement.ashx" TargetMode="External"/><Relationship Id="rId276" Type="http://schemas.openxmlformats.org/officeDocument/2006/relationships/hyperlink" Target="http://www.bbc.co.uk/news/uk-30596976." TargetMode="External"/><Relationship Id="rId397" Type="http://schemas.openxmlformats.org/officeDocument/2006/relationships/hyperlink" Target="http://www.bsigroup.com/en-GB/standards/Information-about-standards/different-types-of-standards" TargetMode="External"/><Relationship Id="rId40" Type="http://schemas.openxmlformats.org/officeDocument/2006/relationships/hyperlink" Target="https://www.usfa.fema.gov/downloads/pdf/publications/electronic_cigarettes.pdf" TargetMode="External"/><Relationship Id="rId42" Type="http://schemas.openxmlformats.org/officeDocument/2006/relationships/hyperlink" Target="http://www.jti.com/media/news-releases/jt-acquires-leading-e-cigarette-brand-e-lites" TargetMode="External"/><Relationship Id="rId41" Type="http://schemas.openxmlformats.org/officeDocument/2006/relationships/hyperlink" Target="https://shop.bsigroup.com/2015" TargetMode="External"/><Relationship Id="rId44" Type="http://schemas.openxmlformats.org/officeDocument/2006/relationships/hyperlink" Target="http://www.ncbi.nlm.nih.gov/pubmed/20644205" TargetMode="External"/><Relationship Id="rId43" Type="http://schemas.openxmlformats.org/officeDocument/2006/relationships/hyperlink" Target="http://www.fda.gov/NewsEvents/PublicHealthFocus/ucm252360.htm" TargetMode="External"/><Relationship Id="rId46" Type="http://schemas.openxmlformats.org/officeDocument/2006/relationships/hyperlink" Target="http://truthaboutecigs.com/science/2.pdf" TargetMode="External"/><Relationship Id="rId45" Type="http://schemas.openxmlformats.org/officeDocument/2006/relationships/hyperlink" Target="https://www.hri.global/files/2011/07/13/Russell_-_Nicotine_Replacement.pdf" TargetMode="External"/><Relationship Id="rId48" Type="http://schemas.openxmlformats.org/officeDocument/2006/relationships/hyperlink" Target="http://www.iarc.fr/en/publications/pdfsonline/prev/handbook14/handbook14.pdf" TargetMode="External"/><Relationship Id="rId47" Type="http://schemas.openxmlformats.org/officeDocument/2006/relationships/hyperlink" Target="http://pubs.sciepub.com/ajmcr/3/4/1/" TargetMode="External"/><Relationship Id="rId49" Type="http://schemas.openxmlformats.org/officeDocument/2006/relationships/hyperlink" Target="https://www.ncbi.nlm.nih.gov/pubmed/25006874" TargetMode="External"/><Relationship Id="rId31" Type="http://schemas.openxmlformats.org/officeDocument/2006/relationships/hyperlink" Target="http://www.ncbi.nlm.nih.gov/pubmed/21406279" TargetMode="External"/><Relationship Id="rId30" Type="http://schemas.openxmlformats.org/officeDocument/2006/relationships/hyperlink" Target="http://www.ncbi.nlm.nih.gov/pubmed/21139013" TargetMode="External"/><Relationship Id="rId33" Type="http://schemas.openxmlformats.org/officeDocument/2006/relationships/hyperlink" Target="http://globaltobaccocontrol.org/node/14052" TargetMode="External"/><Relationship Id="rId32" Type="http://schemas.openxmlformats.org/officeDocument/2006/relationships/hyperlink" Target="http://www.ncbi.nlm.nih.gov/pubmed/21659450" TargetMode="External"/><Relationship Id="rId35" Type="http://schemas.openxmlformats.org/officeDocument/2006/relationships/hyperlink" Target="https://digital.nhs.uk/data-and-information/publications/statistical/statistics-on-nhs-stop-smoking-services-in-england/april-2017-to-march-2018" TargetMode="External"/><Relationship Id="rId34" Type="http://schemas.openxmlformats.org/officeDocument/2006/relationships/hyperlink" Target="https://www.nice.org.uk/guidance/ph48" TargetMode="External"/><Relationship Id="rId37" Type="http://schemas.openxmlformats.org/officeDocument/2006/relationships/hyperlink" Target="http://www.nytimes.com/2014/03/24/business/selling-a-poison-by-the-barrel-liquid-nicotine-for-e-cigarettes.html?_r=0." TargetMode="External"/><Relationship Id="rId36" Type="http://schemas.openxmlformats.org/officeDocument/2006/relationships/hyperlink" Target="https://digital.nhs.uk/data-and-information/publications/statistical/statistics-on-smoking/statistics-on-smoking-england-2017-pas" TargetMode="External"/><Relationship Id="rId39" Type="http://schemas.openxmlformats.org/officeDocument/2006/relationships/hyperlink" Target="http://www.bat.com/group/sites/UK__9D9KCY.nsf/vwPagesWebLive/DO9A3D5G?opendocument&amp;SKN=1" TargetMode="External"/><Relationship Id="rId38" Type="http://schemas.openxmlformats.org/officeDocument/2006/relationships/hyperlink" Target="http://www.cancerresearchuk.org/sites/default/files/electronic_cigarette_marketing_report_final.pdf" TargetMode="External"/><Relationship Id="rId20" Type="http://schemas.openxmlformats.org/officeDocument/2006/relationships/hyperlink" Target="https://www.gov.uk/government/news/e-cigarettes-an-emerging-public-health-consensus" TargetMode="External"/><Relationship Id="rId22" Type="http://schemas.openxmlformats.org/officeDocument/2006/relationships/hyperlink" Target="http://profiles.nlm.nih.gov/ps/retrieve/ResourceMetadata/NNBBZD" TargetMode="External"/><Relationship Id="rId21" Type="http://schemas.openxmlformats.org/officeDocument/2006/relationships/hyperlink" Target="https://www.cdc.gov/mmwr/preview/mmwrhtml/mm6313a4.htm?s_cid=mm6313a4_w" TargetMode="External"/><Relationship Id="rId24" Type="http://schemas.openxmlformats.org/officeDocument/2006/relationships/hyperlink" Target="http://www.rivm.nl/bibliotheek/rapporten/2015-0144.pdf" TargetMode="External"/><Relationship Id="rId23" Type="http://schemas.openxmlformats.org/officeDocument/2006/relationships/hyperlink" Target="http://nicotinepolicy.net/documents/letters/MargaretChan.pdf" TargetMode="External"/><Relationship Id="rId409" Type="http://schemas.openxmlformats.org/officeDocument/2006/relationships/hyperlink" Target="http://www.jti.com/media/news-releases/jti-acquires-ploom-intel-lectual-property-rights-ploom-inc" TargetMode="External"/><Relationship Id="rId404" Type="http://schemas.openxmlformats.org/officeDocument/2006/relationships/hyperlink" Target="http://www.pmi.com/eng/research_and_development/pages/tobacco_harm_reduction.aspx" TargetMode="External"/><Relationship Id="rId403" Type="http://schemas.openxmlformats.org/officeDocument/2006/relationships/hyperlink" Target="http://www.theguardian.com/business/2014/dec/30/electroniccigarettes-sports-nutrition-supermarkets-sales-rise-uk" TargetMode="External"/><Relationship Id="rId402" Type="http://schemas.openxmlformats.org/officeDocument/2006/relationships/hyperlink" Target="http://www.fctc.org/images/stories/policy_brief.pdf" TargetMode="External"/><Relationship Id="rId401" Type="http://schemas.openxmlformats.org/officeDocument/2006/relationships/hyperlink" Target="http://www.airpuf.com/electronic-cigarette-cyprus" TargetMode="External"/><Relationship Id="rId408" Type="http://schemas.openxmlformats.org/officeDocument/2006/relationships/hyperlink" Target="http://legacy.library.ucsf.edu/tid/ajd94a99" TargetMode="External"/><Relationship Id="rId407" Type="http://schemas.openxmlformats.org/officeDocument/2006/relationships/hyperlink" Target="http://www.cdc.gov/tobacco/stateandcommunity/pdfs/ends-key-facts2015.pdf" TargetMode="External"/><Relationship Id="rId406" Type="http://schemas.openxmlformats.org/officeDocument/2006/relationships/hyperlink" Target="http://nyti.ms/1zNA4da" TargetMode="External"/><Relationship Id="rId405" Type="http://schemas.openxmlformats.org/officeDocument/2006/relationships/hyperlink" Target="http://www.cancer.org/child-and-teen-tobacco-use-pdf" TargetMode="External"/><Relationship Id="rId26" Type="http://schemas.openxmlformats.org/officeDocument/2006/relationships/hyperlink" Target="http://www.who.int/fctc/text_download/en/index.html" TargetMode="External"/><Relationship Id="rId25" Type="http://schemas.openxmlformats.org/officeDocument/2006/relationships/hyperlink" Target="http://monographs.iarc.fr/ENG/Classification/index.php" TargetMode="External"/><Relationship Id="rId28" Type="http://schemas.openxmlformats.org/officeDocument/2006/relationships/hyperlink" Target="http://www.slam.nhs.uk/our-services/smokefree" TargetMode="External"/><Relationship Id="rId27" Type="http://schemas.openxmlformats.org/officeDocument/2006/relationships/hyperlink" Target="http://www.who.int/fctc/text_download/en/index.html" TargetMode="External"/><Relationship Id="rId400" Type="http://schemas.openxmlformats.org/officeDocument/2006/relationships/hyperlink" Target="http://www.ecigarettepolitics.com/electronic-cigarettes-global-legal-status.html" TargetMode="External"/><Relationship Id="rId29" Type="http://schemas.openxmlformats.org/officeDocument/2006/relationships/hyperlink" Target="http://www.cdc.gov/media/releases/2015/p0416-e-cigarette-use.html" TargetMode="External"/><Relationship Id="rId11" Type="http://schemas.openxmlformats.org/officeDocument/2006/relationships/hyperlink" Target="http://www.ncbi.nlm.nih.gov/pubmed/24005229" TargetMode="External"/><Relationship Id="rId10" Type="http://schemas.openxmlformats.org/officeDocument/2006/relationships/hyperlink" Target="http://www.ncbi.nlm.nih.gov/pubmed/25658421" TargetMode="External"/><Relationship Id="rId13" Type="http://schemas.openxmlformats.org/officeDocument/2006/relationships/hyperlink" Target="http://truthaboutecigs.com/science/5.php" TargetMode="External"/><Relationship Id="rId12" Type="http://schemas.openxmlformats.org/officeDocument/2006/relationships/hyperlink" Target="http://www.ncbi.nlm.nih.gov/pubmed/23415116" TargetMode="External"/><Relationship Id="rId15" Type="http://schemas.openxmlformats.org/officeDocument/2006/relationships/hyperlink" Target="http://www.smokinginengland.info/latest-statistics/" TargetMode="External"/><Relationship Id="rId14" Type="http://schemas.openxmlformats.org/officeDocument/2006/relationships/hyperlink" Target="http://ec.europa.eu/health/tobacco/products/revision/index_en.htm" TargetMode="External"/><Relationship Id="rId17" Type="http://schemas.openxmlformats.org/officeDocument/2006/relationships/hyperlink" Target="http://www.ncbi.nlm.nih.gov/pubmed/23856948" TargetMode="External"/><Relationship Id="rId16" Type="http://schemas.openxmlformats.org/officeDocument/2006/relationships/hyperlink" Target="http://www.tobaccofreekids.org/tobacco_unfil-tered/post/2013_10_02_ecigarettes" TargetMode="External"/><Relationship Id="rId19" Type="http://schemas.openxmlformats.org/officeDocument/2006/relationships/hyperlink" Target="http://www.fda.gov/downloads/AboutFDA/ReportsManualsForms/Reports/EconomicAnalyses/UCM394933.pdf" TargetMode="External"/><Relationship Id="rId18" Type="http://schemas.openxmlformats.org/officeDocument/2006/relationships/hyperlink" Target="http://www.ncbi.nlm.nih.gov/pubmed/22034071" TargetMode="External"/><Relationship Id="rId84" Type="http://schemas.openxmlformats.org/officeDocument/2006/relationships/hyperlink" Target="http://www.theguardian.com/business/marketforceslive/2014/feb/21/imperial-tobacco-e-cigarettes-boots" TargetMode="External"/><Relationship Id="rId83" Type="http://schemas.openxmlformats.org/officeDocument/2006/relationships/hyperlink" Target="http://www.pubmedcentral.nih.gov/articlerender.fcgi?artid=3823305&amp;tool=pmcentrez&amp;rendertype=abstract" TargetMode="External"/><Relationship Id="rId86" Type="http://schemas.openxmlformats.org/officeDocument/2006/relationships/hyperlink" Target="https://digital.nhs.uk/data-and-information/publications/statistical/health-survey-for-england/2017" TargetMode="External"/><Relationship Id="rId85" Type="http://schemas.openxmlformats.org/officeDocument/2006/relationships/hyperlink" Target="http://www.europeanvoice.com/article/2014/february/parliament-adopts-new-eu-tobacco-rules/79824.aspx" TargetMode="External"/><Relationship Id="rId88" Type="http://schemas.openxmlformats.org/officeDocument/2006/relationships/hyperlink" Target="http://metro.co.uk/2017/02/24/entire-bedroom-destroyed-in-fire-after-e-cigarette-explodes-6471620/" TargetMode="External"/><Relationship Id="rId87" Type="http://schemas.openxmlformats.org/officeDocument/2006/relationships/hyperlink" Target="https://www.gov.uk/government/publications/e-cigarettes-and-heated-tobacco-products-evidence-review" TargetMode="External"/><Relationship Id="rId89" Type="http://schemas.openxmlformats.org/officeDocument/2006/relationships/hyperlink" Target="https://webarchive.nationalarchives.gov.uk/20180328133918/http://digital.nhs.uk/catalogue/PUB20781" TargetMode="External"/><Relationship Id="rId80" Type="http://schemas.openxmlformats.org/officeDocument/2006/relationships/hyperlink" Target="http://www.health.gov.au/internet/main/publishing.nsf/Content/mc16-031907-reduce-the-harm-from-tobacco" TargetMode="External"/><Relationship Id="rId82" Type="http://schemas.openxmlformats.org/officeDocument/2006/relationships/hyperlink" Target="https://d25d2506sfb94s.cloudfront.net/cumulus_uploads/document/54rk5hfg5x/YG-Archive-140314-ASH-.pdf" TargetMode="External"/><Relationship Id="rId81" Type="http://schemas.openxmlformats.org/officeDocument/2006/relationships/hyperlink" Target="https://www.aihw.gov.au/reports/illicit-use-of-drugs/ndshs-2016-key-findings/contents/tobacco-smoking" TargetMode="External"/><Relationship Id="rId73" Type="http://schemas.openxmlformats.org/officeDocument/2006/relationships/hyperlink" Target="http://www.brandrepublic.com/news/1220802/e-lites-secures-product-placement-first-lily-allens-hard-here-video/" TargetMode="External"/><Relationship Id="rId72" Type="http://schemas.openxmlformats.org/officeDocument/2006/relationships/hyperlink" Target="http://www.manchestereveningnews.co.uk/whats-on/music-nightlife-news/e-cigarette-smoking-indoors--grey-6808101" TargetMode="External"/><Relationship Id="rId75" Type="http://schemas.openxmlformats.org/officeDocument/2006/relationships/hyperlink" Target="http://www.bloomberg.com/news/2014-03-11/imperial-tobacco-unit-sparks-e-cig-patent-dispute-in-u-s-suits.html" TargetMode="External"/><Relationship Id="rId74" Type="http://schemas.openxmlformats.org/officeDocument/2006/relationships/hyperlink" Target="https://www.bma.org.uk/collective-voice/policy-and-research/public-and-population-health/tobacco/e-cigarettes" TargetMode="External"/><Relationship Id="rId77" Type="http://schemas.openxmlformats.org/officeDocument/2006/relationships/hyperlink" Target="http://blogs.wsj.com/corporate-intelligence/2014/07/30/e-cigs-are-the-future-not-so-fast-says-bats-boss/" TargetMode="External"/><Relationship Id="rId76" Type="http://schemas.openxmlformats.org/officeDocument/2006/relationships/hyperlink" Target="http://www.health.act.gov.au/public-information/public-health/tobacco-and-smoke-free/electronic-cigarettes" TargetMode="External"/><Relationship Id="rId79" Type="http://schemas.openxmlformats.org/officeDocument/2006/relationships/hyperlink" Target="http://www.health.gov.au/internet/publications/publishing.nsf/Content/tobacco-control-toc~smoking-rates" TargetMode="External"/><Relationship Id="rId78" Type="http://schemas.openxmlformats.org/officeDocument/2006/relationships/hyperlink" Target="http://phx.corporate-ir.net/External.File?item=UGFyZW50SUQ9Njc1NjE3fENoaWxkSUQ9MzgzNzY5fFR5cGU9MQ==&amp;t=1" TargetMode="External"/><Relationship Id="rId71" Type="http://schemas.openxmlformats.org/officeDocument/2006/relationships/hyperlink" Target="http://ec.europa.eu/commfrontoffice/publicopinion/index.cfm/Survey/getSurveyDetail/instruments/SPECIAL/surveyKy/2146" TargetMode="External"/><Relationship Id="rId70" Type="http://schemas.openxmlformats.org/officeDocument/2006/relationships/hyperlink" Target="https://www.gov.uk/government/uploads/system/uploads/attachment_data/file/454517/Ecigarettes_a_firm_foundation_for_evidence_based_policy_and_practice.pdf" TargetMode="External"/><Relationship Id="rId62" Type="http://schemas.openxmlformats.org/officeDocument/2006/relationships/hyperlink" Target="https://www.cap.org.uk/News-reports/MediaCentre/2014/Consultation-on-new-advertising-rules-for-electroniccigarettes.aspx" TargetMode="External"/><Relationship Id="rId61" Type="http://schemas.openxmlformats.org/officeDocument/2006/relationships/hyperlink" Target="https://www.ons.gov.uk/peoplepopulationandcommunity/healthandsocialcare/drugusealcoholandsmoking/datasets/adultsmokinghabitsingreatbritain" TargetMode="External"/><Relationship Id="rId64" Type="http://schemas.openxmlformats.org/officeDocument/2006/relationships/hyperlink" Target="http://www.telegraph.co.uk/news/uknews/10257883/Football-ground-becomes-the-Cigg-E-stadium-in-controversial-sponsorship-deal.html" TargetMode="External"/><Relationship Id="rId63" Type="http://schemas.openxmlformats.org/officeDocument/2006/relationships/hyperlink" Target="http://www.jti.com/media/news-releases/jti-macdonald-corp-reaches-an-agreement-regarding-illicit-trade-of-cigarettes-in-canada-2" TargetMode="External"/><Relationship Id="rId66" Type="http://schemas.openxmlformats.org/officeDocument/2006/relationships/hyperlink" Target="http://www.hertfordshiremercury.co.uk/Business/Buntingford-racer-gets-sponsorship-from-e-cigarette-company-20130628102757.htm" TargetMode="External"/><Relationship Id="rId65" Type="http://schemas.openxmlformats.org/officeDocument/2006/relationships/hyperlink" Target="https://www.europeanvoice.com/article/imported/battle-over-e-cigarettes-dominates-negotiations-on-tobacco-legislation/78896.aspx" TargetMode="External"/><Relationship Id="rId68" Type="http://schemas.openxmlformats.org/officeDocument/2006/relationships/hyperlink" Target="http://www.talkingretail.com/products/product-news/e-lites-announces-partnership-with-mce-british-superbike-championship" TargetMode="External"/><Relationship Id="rId67" Type="http://schemas.openxmlformats.org/officeDocument/2006/relationships/hyperlink" Target="http://democrats.energycommerce.house.gov/sites/default/files/documents/Hamburg-Adolescent-Use-of-E-Cigarette-2013-9-16.pdf" TargetMode="External"/><Relationship Id="rId60" Type="http://schemas.openxmlformats.org/officeDocument/2006/relationships/hyperlink" Target="https://www.gov.uk/government/publications/use-of-e-cigarettes-in-public-places-and-workplaces/e-cigarettes-in-public-places-and-workplaces-a-5-point-guide-to-policy-making" TargetMode="External"/><Relationship Id="rId69" Type="http://schemas.openxmlformats.org/officeDocument/2006/relationships/hyperlink" Target="http://div46amplifier.com/2014/05/16/advertising-effects-of-e-cigarettes-on-youth-why-media-psychologists-should-care/" TargetMode="External"/><Relationship Id="rId51" Type="http://schemas.openxmlformats.org/officeDocument/2006/relationships/hyperlink" Target="http://files.shareholder.comreleases/jti-macdonald-corp-reaches-an-agreement-regarding-illicit-trade-of-cigarettes-in-canada-2/._Reynolds_Vapor_Company_to_showcase_VUSE_Digital_Vapor_Cigarette_at_2014_Consumer_Electronics_Show.pdf" TargetMode="External"/><Relationship Id="rId50" Type="http://schemas.openxmlformats.org/officeDocument/2006/relationships/hyperlink" Target="https://pediatrics.aappublications.org/content/136/5/998" TargetMode="External"/><Relationship Id="rId53" Type="http://schemas.openxmlformats.org/officeDocument/2006/relationships/hyperlink" Target="http://www.sahealth.sa.gov.au/wps/wcm/connect/public+content/sa+health+internet/protecting+public+health/tobacco+laws+and+businesses/proposed+regulation+of+e-cigarettes+in+south+australia" TargetMode="External"/><Relationship Id="rId52" Type="http://schemas.openxmlformats.org/officeDocument/2006/relationships/hyperlink" Target="https://digital.nhs.uk/data-and-information/publications/statistical/statistics-on-nhs-stop-smoking-services-in-england/statistics-on-nhs-stop-smoking-services-england-april-2016-to-march-2017" TargetMode="External"/><Relationship Id="rId55" Type="http://schemas.openxmlformats.org/officeDocument/2006/relationships/hyperlink" Target="https://www.gov.uk/government/uploads/system/uploads/attachment_data/file/656493/CLP_Regulation_application_to_e-cigarettes_and_e-liquids_-_Final_Version_-_9_December_2016.pdf" TargetMode="External"/><Relationship Id="rId54" Type="http://schemas.openxmlformats.org/officeDocument/2006/relationships/hyperlink" Target="http://tobacco.stanford.edu/tobacco_main/images-ecig.php?token2=fm_tn_st286.php&amp;token1=fm_tn_img9656.php&amp;theme_file=fm_tn_mt001.php&amp;theme_name=E-Cigs&amp;subtheme_name=Ecigs%20vs.%20Cigs" TargetMode="External"/><Relationship Id="rId57" Type="http://schemas.openxmlformats.org/officeDocument/2006/relationships/hyperlink" Target="http://www.dailymail.co.uk/health/article-3216879/E-cigarette-warning-One-three-parents-risk-poisoning-children-nicotine-fail-lock-vaping-liquid-away.html" TargetMode="External"/><Relationship Id="rId56" Type="http://schemas.openxmlformats.org/officeDocument/2006/relationships/hyperlink" Target="http://www.washingtonpost.com/national/health-science/booming-e-cigarette-market-largely-unregulated-studies-say/2014/06/16/e2a4c5ee-f589-11e3-a606-946fd632f9f1_story.html" TargetMode="External"/><Relationship Id="rId59" Type="http://schemas.openxmlformats.org/officeDocument/2006/relationships/hyperlink" Target="http://www.independent.co.uk/news/uk/home-news/euston-station-evacuated-evacuation-bomb-scare-london-latest-news-updates-police-trains-a7919191.html" TargetMode="External"/><Relationship Id="rId58" Type="http://schemas.openxmlformats.org/officeDocument/2006/relationships/hyperlink" Target="http://webarchivenationalarchives.gov.uk/+/www.dh.gov.uk/en/Publichealth/Healthimprovement/Tobacco/Picturewarningsontobaccoproductspressimages/index.htm" TargetMode="External"/><Relationship Id="rId107" Type="http://schemas.openxmlformats.org/officeDocument/2006/relationships/hyperlink" Target="https://digital.nhs.uk/data-and-information/publications/statistical/smoking-drinking-and-drug-use-among-young-people-in-england" TargetMode="External"/><Relationship Id="rId228" Type="http://schemas.openxmlformats.org/officeDocument/2006/relationships/hyperlink" Target="http://www.aemsa.org/wp-content/uploads/2014/02/AEMSA-Standards_Version-1-8.pdf" TargetMode="External"/><Relationship Id="rId349" Type="http://schemas.openxmlformats.org/officeDocument/2006/relationships/hyperlink" Target="https://www.fda.gov/:FDA;2017.Availablefrom:https://www.fda.gov/TobaccoProducts/Labeling/MarketingandAdvertising/ucm546281.htm" TargetMode="External"/><Relationship Id="rId106" Type="http://schemas.openxmlformats.org/officeDocument/2006/relationships/hyperlink" Target="https://www.gov.uk/government/uploads/system/uploads/attachment_data/file/456704/McNeill-Hajek_report_authors_note_on_evidence_for_95_estimate.pdf" TargetMode="External"/><Relationship Id="rId227" Type="http://schemas.openxmlformats.org/officeDocument/2006/relationships/hyperlink" Target="https://www.accc.gov.au/media-release/accctakes-action-against-e-cigarette-suppliers-for-alleged-misleading-%E2%80%9Cno-toxic-chemicals%E2%80%9D-claims." TargetMode="External"/><Relationship Id="rId348" Type="http://schemas.openxmlformats.org/officeDocument/2006/relationships/hyperlink" Target="http://www.cap.org.uk/News-reports/Media-Centre/2014/New-ecig-ad-rules.aspx" TargetMode="External"/><Relationship Id="rId469" Type="http://schemas.openxmlformats.org/officeDocument/2006/relationships/drawing" Target="../drawings/drawing2.xml"/><Relationship Id="rId105" Type="http://schemas.openxmlformats.org/officeDocument/2006/relationships/hyperlink" Target="http://www.theguardian.com/media/2013/jan/15/ecigarette-advertising-campaign-uk-ban-smoking." TargetMode="External"/><Relationship Id="rId226" Type="http://schemas.openxmlformats.org/officeDocument/2006/relationships/hyperlink" Target="https://www.nice.org.uk/guidance/ph45/chapter/3-Considerations" TargetMode="External"/><Relationship Id="rId347" Type="http://schemas.openxmlformats.org/officeDocument/2006/relationships/hyperlink" Target="http://www.camquit.nhs.uk/uploads/Electronic%20cigarettes.docx" TargetMode="External"/><Relationship Id="rId468" Type="http://schemas.openxmlformats.org/officeDocument/2006/relationships/hyperlink" Target="https://clivebates.com/documents/WHOCOP8LetterSeptember2018.pdf" TargetMode="External"/><Relationship Id="rId104" Type="http://schemas.openxmlformats.org/officeDocument/2006/relationships/hyperlink" Target="http://dispatchpolitics.dispatch.com/content/blogs/the-daily-briefing/2014/02/2-11-14-ecig-bill.html." TargetMode="External"/><Relationship Id="rId225" Type="http://schemas.openxmlformats.org/officeDocument/2006/relationships/hyperlink" Target="http://www.ftc.gov/os/1999/07/cigarreporttable3.htm" TargetMode="External"/><Relationship Id="rId346" Type="http://schemas.openxmlformats.org/officeDocument/2006/relationships/hyperlink" Target="http://www.csnews.com/product-categories/tobacco/rai-reveals-next-gen-vuse-products" TargetMode="External"/><Relationship Id="rId467" Type="http://schemas.openxmlformats.org/officeDocument/2006/relationships/hyperlink" Target="http://www.ersnet.org/ers-position-on-the-revision-of-the-tobacco-products-directive.html" TargetMode="External"/><Relationship Id="rId109" Type="http://schemas.openxmlformats.org/officeDocument/2006/relationships/hyperlink" Target="https://www.cdc.gov/tobacco/data_statistics/fact_sheets/youth_data/tobacco_use/index.htm." TargetMode="External"/><Relationship Id="rId108" Type="http://schemas.openxmlformats.org/officeDocument/2006/relationships/hyperlink" Target="http://investor.altria.com/phoenix.zhtml?c=80855&amp;p=irol-newsArticle&amp;ID=1828778&amp;highlight=." TargetMode="External"/><Relationship Id="rId229" Type="http://schemas.openxmlformats.org/officeDocument/2006/relationships/hyperlink" Target="http://democrats.energycommerce.house.gov/index.php?q=page/e-cigarette-flashbacks" TargetMode="External"/><Relationship Id="rId220" Type="http://schemas.openxmlformats.org/officeDocument/2006/relationships/hyperlink" Target="http://www.ash.org.uk/files/documents/ASH_891.pdf." TargetMode="External"/><Relationship Id="rId341" Type="http://schemas.openxmlformats.org/officeDocument/2006/relationships/hyperlink" Target="http://dataweb.usitc.gov" TargetMode="External"/><Relationship Id="rId462" Type="http://schemas.openxmlformats.org/officeDocument/2006/relationships/hyperlink" Target="http://www.healthscotland.com/documents/25618.aspx" TargetMode="External"/><Relationship Id="rId340" Type="http://schemas.openxmlformats.org/officeDocument/2006/relationships/hyperlink" Target="http://www.thoracic.org/about/newsroom/press-releases/journal/as-use-of-e-cig-arettes-by-children-iIncreases-the-ats-calls-for-tighter-regulation%20.php" TargetMode="External"/><Relationship Id="rId461" Type="http://schemas.openxmlformats.org/officeDocument/2006/relationships/hyperlink" Target="http://www.sps.gov.uk/Corporate/Publications/Publication-3895.aspx" TargetMode="External"/><Relationship Id="rId460" Type="http://schemas.openxmlformats.org/officeDocument/2006/relationships/hyperlink" Target="http://www.healthscotland.com/documents/24383.aspx" TargetMode="External"/><Relationship Id="rId103" Type="http://schemas.openxmlformats.org/officeDocument/2006/relationships/hyperlink" Target="https://blogs.bmj.com/bmj/2014/03/20/simon-chapman-why-is-big-tobacco-investing-in-e-cigarettes/" TargetMode="External"/><Relationship Id="rId224" Type="http://schemas.openxmlformats.org/officeDocument/2006/relationships/hyperlink" Target="http://www.nytimes.com/2014/03/05/business/e-cig-arettes-under-aliases-elude-the-authorities.html?_r=0%3E" TargetMode="External"/><Relationship Id="rId345" Type="http://schemas.openxmlformats.org/officeDocument/2006/relationships/hyperlink" Target="http://www.theguardian.com/media/2012/feb/07/super-bowl-2012-tv-ratings-record" TargetMode="External"/><Relationship Id="rId466" Type="http://schemas.openxmlformats.org/officeDocument/2006/relationships/hyperlink" Target="https://www.cancer.org.au/preventingcancer/smoking-and-tobacco/e-cigarettes.html:" TargetMode="External"/><Relationship Id="rId102" Type="http://schemas.openxmlformats.org/officeDocument/2006/relationships/hyperlink" Target="https://www.pmiscience.com/platform-development/platform-portfolio/heat-not-burn/platform-1" TargetMode="External"/><Relationship Id="rId223" Type="http://schemas.openxmlformats.org/officeDocument/2006/relationships/hyperlink" Target="http://www.aihw.gov.au/child-health/risk-factors/" TargetMode="External"/><Relationship Id="rId344" Type="http://schemas.openxmlformats.org/officeDocument/2006/relationships/hyperlink" Target="http://www.ecigarette-research.com/web/index.php/2013-04-07-09-50-07/2014/188-frm-jp" TargetMode="External"/><Relationship Id="rId465" Type="http://schemas.openxmlformats.org/officeDocument/2006/relationships/hyperlink" Target="http://gov.wales/statistics-and-research/welsh-health-survey/?lang=en" TargetMode="External"/><Relationship Id="rId101" Type="http://schemas.openxmlformats.org/officeDocument/2006/relationships/hyperlink" Target="http://newsroom.heart.org/news/american-heart-association-issues-e-cigarette-recommendations" TargetMode="External"/><Relationship Id="rId222" Type="http://schemas.openxmlformats.org/officeDocument/2006/relationships/hyperlink" Target="http://www.aihw.gov.au/child-health/risk-factors/" TargetMode="External"/><Relationship Id="rId343" Type="http://schemas.openxmlformats.org/officeDocument/2006/relationships/hyperlink" Target="http://tobacco.stanford.edu/tobacco_main/ecigs.php" TargetMode="External"/><Relationship Id="rId464" Type="http://schemas.openxmlformats.org/officeDocument/2006/relationships/hyperlink" Target="https://www.rcplondon.ac.uk/projects/outputs/nicotine-without-smoke-tobacco-harm-reduction-0" TargetMode="External"/><Relationship Id="rId100" Type="http://schemas.openxmlformats.org/officeDocument/2006/relationships/hyperlink" Target="http://www.pmi.com/eng/research_and_development/Pages/reduced_risk_product_development.aspx" TargetMode="External"/><Relationship Id="rId221" Type="http://schemas.openxmlformats.org/officeDocument/2006/relationships/hyperlink" Target="http://www.theguardian.com/society/2014/apr/14/e-cigarette-poisoning-figures-soar-adults-children." TargetMode="External"/><Relationship Id="rId342" Type="http://schemas.openxmlformats.org/officeDocument/2006/relationships/hyperlink" Target="http://www.nbcnews.com/business/consumer/inside-vapers-den-e-cig-salvation-new-dangers-n150056" TargetMode="External"/><Relationship Id="rId463" Type="http://schemas.openxmlformats.org/officeDocument/2006/relationships/hyperlink" Target="http://www.fda.gov/downloads/ForConsumers/ConsumerUpdates/UCM507132.pdfLastaccessed:25/08/16" TargetMode="External"/><Relationship Id="rId217" Type="http://schemas.openxmlformats.org/officeDocument/2006/relationships/hyperlink" Target="https://aapcc.s3.amazonaws.com/files/library/E-cigNicotine_Web_Data_through_3.2015.pdf" TargetMode="External"/><Relationship Id="rId338" Type="http://schemas.openxmlformats.org/officeDocument/2006/relationships/hyperlink" Target="http://www.fda.gov/down-loads/ForConsumers/ConsumerUpdates/UCM331925.pdf" TargetMode="External"/><Relationship Id="rId459" Type="http://schemas.openxmlformats.org/officeDocument/2006/relationships/hyperlink" Target="http://www.scotphn.net/wpcontent/uploads/2015/12/2015_12_07-Final-Confirmed-e-cig-Joint-Position-Statement-SDsPHSHPMs.docx" TargetMode="External"/><Relationship Id="rId216" Type="http://schemas.openxmlformats.org/officeDocument/2006/relationships/hyperlink" Target="http://www.abs.gov.au/AUSSTATS/subscriber.nsf/log?" TargetMode="External"/><Relationship Id="rId337" Type="http://schemas.openxmlformats.org/officeDocument/2006/relationships/hyperlink" Target="http://investors.pmi.com/phoenix.zhtml?c=146476&amp;p=irol-presentation" TargetMode="External"/><Relationship Id="rId458" Type="http://schemas.openxmlformats.org/officeDocument/2006/relationships/hyperlink" Target="https://erj.ersjournals.com/content/38/5/1219" TargetMode="External"/><Relationship Id="rId215" Type="http://schemas.openxmlformats.org/officeDocument/2006/relationships/hyperlink" Target="http://www.bmj.com/content/349/bmj.g6882/rr/780389." TargetMode="External"/><Relationship Id="rId336" Type="http://schemas.openxmlformats.org/officeDocument/2006/relationships/hyperlink" Target="http://www.electronicciga-retteconsumerreviews.com/white-cloud-cigarettes-moves-cartridge-production-to-the-usa/" TargetMode="External"/><Relationship Id="rId457" Type="http://schemas.openxmlformats.org/officeDocument/2006/relationships/hyperlink" Target="https://www.health.govt.nz/nz-health-statistics/health-statistics-and-data-sets/new-zealand-burden-diseases-injuries-and-risk-factors-study" TargetMode="External"/><Relationship Id="rId214" Type="http://schemas.openxmlformats.org/officeDocument/2006/relationships/hyperlink" Target="http://www.ersnet.org/ers-position-on-the-revision-of-the-tobacco-products-directive.html" TargetMode="External"/><Relationship Id="rId335" Type="http://schemas.openxmlformats.org/officeDocument/2006/relationships/hyperlink" Target="http://www.quitnow.gov.au/." TargetMode="External"/><Relationship Id="rId456" Type="http://schemas.openxmlformats.org/officeDocument/2006/relationships/hyperlink" Target="http://www.health.govt.nz/publication/annual-update-key-results-2014-15-new-zealand-health-survey" TargetMode="External"/><Relationship Id="rId219" Type="http://schemas.openxmlformats.org/officeDocument/2006/relationships/hyperlink" Target="http://www.reuters.com/article/idUS219183+10-Dec-2009+BW20091210" TargetMode="External"/><Relationship Id="rId218" Type="http://schemas.openxmlformats.org/officeDocument/2006/relationships/hyperlink" Target="http://www.ash.org.uk/files/documents/ASH_891.pdf." TargetMode="External"/><Relationship Id="rId339" Type="http://schemas.openxmlformats.org/officeDocument/2006/relationships/hyperlink" Target="http://smokejuice.tumblr.com/post/69172777938/new-global-headquarters" TargetMode="External"/><Relationship Id="rId330" Type="http://schemas.openxmlformats.org/officeDocument/2006/relationships/hyperlink" Target="http://www.independent.co.uk/news/media/advertising/sexually-suggestive-ecigarette-advert-banished-to-the-latenight-tv-hinterlands-after-more-than-100-viewers-complain-9152162.html." TargetMode="External"/><Relationship Id="rId451" Type="http://schemas.openxmlformats.org/officeDocument/2006/relationships/hyperlink" Target="http://www.agcensus.usda.gov/Publications/2007/Full_Report/usv1.pdf." TargetMode="External"/><Relationship Id="rId450" Type="http://schemas.openxmlformats.org/officeDocument/2006/relationships/hyperlink" Target="http://www.ihra.net/files/2010/08/10/Briefing_What_is_HR_English.pdf" TargetMode="External"/><Relationship Id="rId213" Type="http://schemas.openxmlformats.org/officeDocument/2006/relationships/hyperlink" Target="http://articles.chicagotribune.com/1986-05-27/busi-ness/8602070938_1_smokeless-cigarette-tobacco-smoke-nicotine" TargetMode="External"/><Relationship Id="rId334" Type="http://schemas.openxmlformats.org/officeDocument/2006/relationships/hyperlink" Target="http://webarchive.nationalarchives.gov.uk/20130107105354/http://www.dh.gov.uk/prod_consum_dh/groups/dh_digitalassets/@dh/@en/@ps/documents/digitalasset/dh_111789.pdf" TargetMode="External"/><Relationship Id="rId455" Type="http://schemas.openxmlformats.org/officeDocument/2006/relationships/hyperlink" Target="https://www.cap.org.uk/Advice-Training-on-the-rules/Advice-Online-Database/Electroniccigarettes.aspx" TargetMode="External"/><Relationship Id="rId212" Type="http://schemas.openxmlformats.org/officeDocument/2006/relationships/hyperlink" Target="http://www.tga.gov.au/industry/legislation-tgac.htm." TargetMode="External"/><Relationship Id="rId333" Type="http://schemas.openxmlformats.org/officeDocument/2006/relationships/hyperlink" Target="http://www.monitoringthefu-ture.org/pubs/monographs/mtf-overview2015.pd" TargetMode="External"/><Relationship Id="rId454" Type="http://schemas.openxmlformats.org/officeDocument/2006/relationships/hyperlink" Target="http://www.breathend.com/uploads/0/smokefreebro.pdf" TargetMode="External"/><Relationship Id="rId211" Type="http://schemas.openxmlformats.org/officeDocument/2006/relationships/hyperlink" Target="http://www.thoracic.org/advocacy/press-releases/ATS_Policy_Position_eCigarettes.pdf" TargetMode="External"/><Relationship Id="rId332" Type="http://schemas.openxmlformats.org/officeDocument/2006/relationships/hyperlink" Target="http://www.ncbi.nlm.nih.gov/pubmed/21504928." TargetMode="External"/><Relationship Id="rId453" Type="http://schemas.openxmlformats.org/officeDocument/2006/relationships/hyperlink" Target="http://www.who.int/mental_health/management/info_sheet.pdf." TargetMode="External"/><Relationship Id="rId210" Type="http://schemas.openxmlformats.org/officeDocument/2006/relationships/hyperlink" Target="http://www.bbc.co.uk/news/uk-wales-politics-26031708." TargetMode="External"/><Relationship Id="rId331" Type="http://schemas.openxmlformats.org/officeDocument/2006/relationships/hyperlink" Target="http://www.newsobserver.com/news/local/article10078856.htm" TargetMode="External"/><Relationship Id="rId452" Type="http://schemas.openxmlformats.org/officeDocument/2006/relationships/hyperlink" Target="http://www.gazette.vic.gov.au/gazette/Gazettes2017/GG2017G024.pdf" TargetMode="External"/><Relationship Id="rId370" Type="http://schemas.openxmlformats.org/officeDocument/2006/relationships/hyperlink" Target="http://www.worldbank.org/en/topic/health/brief/tobacco" TargetMode="External"/><Relationship Id="rId129" Type="http://schemas.openxmlformats.org/officeDocument/2006/relationships/hyperlink" Target="https://www.nice.org.uk/guidance/ph45/resources/guidance-tobacco-harmreduction-approaches-to-smoking-pdf." TargetMode="External"/><Relationship Id="rId128" Type="http://schemas.openxmlformats.org/officeDocument/2006/relationships/hyperlink" Target="http://webarchive.nationalarchives.gov.uk/20090108152639/http://www.hmrc.gov.uk/budget2008/bn77.pdf" TargetMode="External"/><Relationship Id="rId249" Type="http://schemas.openxmlformats.org/officeDocument/2006/relationships/hyperlink" Target="http://www.ncbi.nlm.nih.gov/pubmed/2279783" TargetMode="External"/><Relationship Id="rId127" Type="http://schemas.openxmlformats.org/officeDocument/2006/relationships/hyperlink" Target="http://globaltobaccocontrol.org/e-cigarette/country-laws-regulating-e-cigarettes." TargetMode="External"/><Relationship Id="rId248" Type="http://schemas.openxmlformats.org/officeDocument/2006/relationships/hyperlink" Target="http://www.ncbi.nlm.nih.gov/pubmed/24070876." TargetMode="External"/><Relationship Id="rId369" Type="http://schemas.openxmlformats.org/officeDocument/2006/relationships/hyperlink" Target="http://www.isdscotland.org/Health-Topics/Public-Health/Publications/2014-11-25/SALSUS_2013_Smoking_Report.pdf" TargetMode="External"/><Relationship Id="rId126" Type="http://schemas.openxmlformats.org/officeDocument/2006/relationships/hyperlink" Target="http://globaltobaccocontrol.org/e-cigarette/country-laws-regulating-e-cigarettes" TargetMode="External"/><Relationship Id="rId247" Type="http://schemas.openxmlformats.org/officeDocument/2006/relationships/hyperlink" Target="http://www.ncbi.nlm.nih.gov/pubmed/23332475" TargetMode="External"/><Relationship Id="rId368" Type="http://schemas.openxmlformats.org/officeDocument/2006/relationships/hyperlink" Target="http://www.hc-sc.gc.ca/hc-ps/tobac-tabac/research-recherche/stat/ctums-esutc_2012-eng.php" TargetMode="External"/><Relationship Id="rId121" Type="http://schemas.openxmlformats.org/officeDocument/2006/relationships/hyperlink" Target="https://www.canada.ca/en/health-canada/services/smoking-tobacco/vaping/smokers.html." TargetMode="External"/><Relationship Id="rId242" Type="http://schemas.openxmlformats.org/officeDocument/2006/relationships/hyperlink" Target="http://ballotpedia.org/North_Dakota_Smoking_Ban_Initiative,_Measure_4_(2012" TargetMode="External"/><Relationship Id="rId363" Type="http://schemas.openxmlformats.org/officeDocument/2006/relationships/hyperlink" Target="https://www.cms.gov/medicare-coverage-database/details/ncd-details.aspx?NCDId=342" TargetMode="External"/><Relationship Id="rId120" Type="http://schemas.openxmlformats.org/officeDocument/2006/relationships/hyperlink" Target="http://tobacco.stanford.edu/tobacco_main/subtheme_ecigs.php?token=fm_ecigs_mt043.php" TargetMode="External"/><Relationship Id="rId241" Type="http://schemas.openxmlformats.org/officeDocument/2006/relationships/hyperlink" Target="http://www.bbc.co.uk/news/education-25913518." TargetMode="External"/><Relationship Id="rId362" Type="http://schemas.openxmlformats.org/officeDocument/2006/relationships/hyperlink" Target="http://bat.com/groupsites/UK__9D9KCY.nsf/vwPagesWebLive/DO9DCGG2" TargetMode="External"/><Relationship Id="rId240" Type="http://schemas.openxmlformats.org/officeDocument/2006/relationships/hyperlink" Target="http://ec.europa.eu/public_opinion/archives/ebs/ebs_429_en.pdf" TargetMode="External"/><Relationship Id="rId361" Type="http://schemas.openxmlformats.org/officeDocument/2006/relationships/hyperlink" Target="http://www.bat-science.com/groupms/sites/BAT_9GVJXS.nsf/vwPagesWebLive/DOA3XF63?opendocument" TargetMode="External"/><Relationship Id="rId360" Type="http://schemas.openxmlformats.org/officeDocument/2006/relationships/hyperlink" Target="http://www.bloom-berg.com/bw/articles/2013-10-03/healthy-markups-on-e-cigarettes-turn-vacant-storefronts-into-vape-shops" TargetMode="External"/><Relationship Id="rId125" Type="http://schemas.openxmlformats.org/officeDocument/2006/relationships/hyperlink" Target="http://uk.reuters.com/article/2015/01/16/gsk-ceo-ecigarettesidUKL6N0UU3TU20150116" TargetMode="External"/><Relationship Id="rId246" Type="http://schemas.openxmlformats.org/officeDocument/2006/relationships/hyperlink" Target="http://www.ncbi.nlm.nih.gov/pubmed/10841864." TargetMode="External"/><Relationship Id="rId367" Type="http://schemas.openxmlformats.org/officeDocument/2006/relationships/hyperlink" Target="https://www.who.int/tobacco/mpower/mpower_report_full_2008.pdf" TargetMode="External"/><Relationship Id="rId124" Type="http://schemas.openxmlformats.org/officeDocument/2006/relationships/hyperlink" Target="http://www.naag.org/fda-should-regulate-sales-and-advertising-of-e-cigarettes1.php." TargetMode="External"/><Relationship Id="rId245" Type="http://schemas.openxmlformats.org/officeDocument/2006/relationships/hyperlink" Target="http://www.ncbi.nlm.nih.gov/pubmed/24603982." TargetMode="External"/><Relationship Id="rId366" Type="http://schemas.openxmlformats.org/officeDocument/2006/relationships/hyperlink" Target="http://www.smokinginengland.info/latest-statistics/." TargetMode="External"/><Relationship Id="rId123" Type="http://schemas.openxmlformats.org/officeDocument/2006/relationships/hyperlink" Target="http://www.ncsl.org/research/health/alternative-nicotine-products-e-cigarettes.aspx" TargetMode="External"/><Relationship Id="rId244" Type="http://schemas.openxmlformats.org/officeDocument/2006/relationships/hyperlink" Target="http://www.ncbi.nlm.nih.gov/pubmed/17652244." TargetMode="External"/><Relationship Id="rId365" Type="http://schemas.openxmlformats.org/officeDocument/2006/relationships/hyperlink" Target="http://www.digitalunc.coalliance.org/fedora/repository/cogru:4161." TargetMode="External"/><Relationship Id="rId122" Type="http://schemas.openxmlformats.org/officeDocument/2006/relationships/hyperlink" Target="https://www.sane.org/information/factsheets-podcasts/210-smoking-and-mental-illness" TargetMode="External"/><Relationship Id="rId243" Type="http://schemas.openxmlformats.org/officeDocument/2006/relationships/hyperlink" Target="http://www.ncbi.nlm.nih.gov/pubmed/22670013." TargetMode="External"/><Relationship Id="rId364" Type="http://schemas.openxmlformats.org/officeDocument/2006/relationships/hyperlink" Target="http://www.ice.gov/doclib/dro/detention-standards/pdf/handbk.pdf" TargetMode="External"/><Relationship Id="rId95" Type="http://schemas.openxmlformats.org/officeDocument/2006/relationships/hyperlink" Target="http://www.health.gov.au/internet/main/publishing.nsf/Content/C5E90158113E0DC6CA257D120011725C/$File/FINAL%20REPORT%20Phase%20One%20Graphic%20Health%20Warnings.pdf." TargetMode="External"/><Relationship Id="rId94" Type="http://schemas.openxmlformats.org/officeDocument/2006/relationships/hyperlink" Target="http://www.reuters.com/article/2014/05/29/us-usa-cigarettes-north-carolina-idUSKBN0E92C020140529" TargetMode="External"/><Relationship Id="rId97" Type="http://schemas.openxmlformats.org/officeDocument/2006/relationships/hyperlink" Target="http://www.ons.gov.uk/ons/rel/ghs/opinions-and-lifestyle-survey/adult-smoking-habits-in-great-britain--2013/stb-opn-smoking-2013.html" TargetMode="External"/><Relationship Id="rId96" Type="http://schemas.openxmlformats.org/officeDocument/2006/relationships/hyperlink" Target="http://www.epicenternetwork.eu/wp-content/uploads/2015/09/EPICENTER-Briefing-E-cigarettes-and-Article-20-14th-September-2015.pdf" TargetMode="External"/><Relationship Id="rId99" Type="http://schemas.openxmlformats.org/officeDocument/2006/relationships/hyperlink" Target="http://www.reuters.com/article/2014/03/05/us-usa-ecigarettes-california-idUSBREA2324920140305." TargetMode="External"/><Relationship Id="rId98" Type="http://schemas.openxmlformats.org/officeDocument/2006/relationships/hyperlink" Target="http://www.scotsman.com/news/health/glasgow-2014-e-cigarettes-banned-from-all-venues-1-3285053" TargetMode="External"/><Relationship Id="rId91" Type="http://schemas.openxmlformats.org/officeDocument/2006/relationships/hyperlink" Target="https://www.cap.org.uk/Advertisingodes/~/media/Files/CAP/Codes%20BCAP%20pdf/The%20BCAP%20Code.ashx" TargetMode="External"/><Relationship Id="rId90" Type="http://schemas.openxmlformats.org/officeDocument/2006/relationships/hyperlink" Target="https://www.cap.org.uk/Advertisingodes/~/media/Files/CAP/Codes%20BCAP%20pdf/The%20BCAP%20Code.ashx" TargetMode="External"/><Relationship Id="rId93" Type="http://schemas.openxmlformats.org/officeDocument/2006/relationships/hyperlink" Target="http://www.cancerresearchuk.org/health-professional/cancer-statistics/risk/tobacco" TargetMode="External"/><Relationship Id="rId92" Type="http://schemas.openxmlformats.org/officeDocument/2006/relationships/hyperlink" Target="https://www.cap.org.uk/Advertisingodes/~/media/Files/CAP/Codes%20BCAP%20pdf/The%20BCAP%20Code.ashx" TargetMode="External"/><Relationship Id="rId118" Type="http://schemas.openxmlformats.org/officeDocument/2006/relationships/hyperlink" Target="https://www.gov.uk/drug-safety-update/nicotinereplacement-therapy-and-harm-reduction" TargetMode="External"/><Relationship Id="rId239" Type="http://schemas.openxmlformats.org/officeDocument/2006/relationships/hyperlink" Target="http://uknowledge.uky.edu/cgi/viewcontent.cgi?article=1000&amp;context=nursing_reports" TargetMode="External"/><Relationship Id="rId117" Type="http://schemas.openxmlformats.org/officeDocument/2006/relationships/hyperlink" Target="http://www.myhealthycommunities.gov.au/our-reports/tobacco-smoking-rates/october-2013." TargetMode="External"/><Relationship Id="rId238" Type="http://schemas.openxmlformats.org/officeDocument/2006/relationships/hyperlink" Target="https://www.gov.uk/government/uploads/system/uploads/attachment_data/file/457102/Ecigarettes_an_evidence_update_A_report_commissioned_by_Public_Health_England_FINAL.pdf" TargetMode="External"/><Relationship Id="rId359" Type="http://schemas.openxmlformats.org/officeDocument/2006/relationships/hyperlink" Target="http://www.reuters.com/article/2014/01/15/us-china-smoking-idUSBRE-A0E1JX20140115" TargetMode="External"/><Relationship Id="rId116" Type="http://schemas.openxmlformats.org/officeDocument/2006/relationships/hyperlink" Target="http://www.fda.gov/downloads/TobaccoProducts/GuidanceComplianceRegulatoryInformation/UCM239021.pdf" TargetMode="External"/><Relationship Id="rId237" Type="http://schemas.openxmlformats.org/officeDocument/2006/relationships/hyperlink" Target="http://monographs.iarc.fr/ENG/Classification/ClassificationsGroupOrder.pdf" TargetMode="External"/><Relationship Id="rId358" Type="http://schemas.openxmlformats.org/officeDocument/2006/relationships/hyperlink" Target="http://www.fincigs.com/blog/e-cigarette-cost/" TargetMode="External"/><Relationship Id="rId115" Type="http://schemas.openxmlformats.org/officeDocument/2006/relationships/hyperlink" Target="http://www.fda.gov/downloads/TobaccoProducts/GuidanceComplianceRegulatoryInformation/UCM208916.pdf" TargetMode="External"/><Relationship Id="rId236" Type="http://schemas.openxmlformats.org/officeDocument/2006/relationships/hyperlink" Target="http://www.femaflavor.org/sites/default/files/FEMAGRAS_Ecig_March_3_2015.pdf" TargetMode="External"/><Relationship Id="rId357" Type="http://schemas.openxmlformats.org/officeDocument/2006/relationships/hyperlink" Target="http://www.no-smoke.org/learnmore.php?id=645" TargetMode="External"/><Relationship Id="rId119" Type="http://schemas.openxmlformats.org/officeDocument/2006/relationships/hyperlink" Target="http://eur-lex.europa.eu/LexUriServ/LexUriServ.do?uri=OJ:L:2007:332:0027:0045:EN:PDF" TargetMode="External"/><Relationship Id="rId110" Type="http://schemas.openxmlformats.org/officeDocument/2006/relationships/hyperlink" Target="https://www.gov.uk/government/publications/public-health-outcomes-framework-2016-to-2019" TargetMode="External"/><Relationship Id="rId231" Type="http://schemas.openxmlformats.org/officeDocument/2006/relationships/hyperlink" Target="http://www.dailyrecord.co.uk/news/scottish-news/electronic-cigarettes-banned-majority-scotlands-3037859." TargetMode="External"/><Relationship Id="rId352" Type="http://schemas.openxmlformats.org/officeDocument/2006/relationships/hyperlink" Target="http://no-smoke.org/goingsmokefree.php?id=157" TargetMode="External"/><Relationship Id="rId230" Type="http://schemas.openxmlformats.org/officeDocument/2006/relationships/hyperlink" Target="http://www.tga.gov.au/consumers/ecigarettes.htm" TargetMode="External"/><Relationship Id="rId351" Type="http://schemas.openxmlformats.org/officeDocument/2006/relationships/hyperlink" Target="https://www.facebook.com/OfficialV4L" TargetMode="External"/><Relationship Id="rId350" Type="http://schemas.openxmlformats.org/officeDocument/2006/relationships/hyperlink" Target="http://ec.europa.eu/" TargetMode="External"/><Relationship Id="rId114" Type="http://schemas.openxmlformats.org/officeDocument/2006/relationships/hyperlink" Target="http://www.fda.gov/downloads/TobaccoProducts/GuidanceComplianceRegulatoryInformation/UCM192053.pdf" TargetMode="External"/><Relationship Id="rId235" Type="http://schemas.openxmlformats.org/officeDocument/2006/relationships/hyperlink" Target="http://apps.who.int/gb/fctc/PDF/cop5/FCTC_COP5(10)-en.pdf" TargetMode="External"/><Relationship Id="rId356" Type="http://schemas.openxmlformats.org/officeDocument/2006/relationships/hyperlink" Target="http://www.governor.wa.gov/sites/default/files/documents/ECigWhitePaper.PDF" TargetMode="External"/><Relationship Id="rId113" Type="http://schemas.openxmlformats.org/officeDocument/2006/relationships/hyperlink" Target="http://www.jti.com/media/news-releases/jti-acquires-ploom-intellectual-property-rights-ploom-inc/" TargetMode="External"/><Relationship Id="rId234" Type="http://schemas.openxmlformats.org/officeDocument/2006/relationships/hyperlink" Target="http://apps.who.int/gb/fctc/PDF/cop6/FCTC_COP6(9)-en.pdf" TargetMode="External"/><Relationship Id="rId355" Type="http://schemas.openxmlformats.org/officeDocument/2006/relationships/hyperlink" Target="https://www.fda.gov/NewsEvents/Newsroom/PressAnnouncements/ucm568923.htm." TargetMode="External"/><Relationship Id="rId112" Type="http://schemas.openxmlformats.org/officeDocument/2006/relationships/hyperlink" Target="https://www.cdc.gov/tobacco/data_statistics/fact_sheets/youth_data/tobacco_use/index.htm" TargetMode="External"/><Relationship Id="rId233" Type="http://schemas.openxmlformats.org/officeDocument/2006/relationships/hyperlink" Target="http://www.gpo.gov/fdsys/pkg/FR-2008-12-19/pdf/E8-30180.pdf" TargetMode="External"/><Relationship Id="rId354" Type="http://schemas.openxmlformats.org/officeDocument/2006/relationships/hyperlink" Target="http://static.e-pub-lishing.af.mil/production/1/501csw/publication/afi40-102_501cswsup/afi40-102_501cswsup_i.pdf" TargetMode="External"/><Relationship Id="rId111" Type="http://schemas.openxmlformats.org/officeDocument/2006/relationships/hyperlink" Target="http://www.marketingmagazine.co.uk/article/1213256/ad-watchdog-warns-e-cigarette-brands-unclear-ads." TargetMode="External"/><Relationship Id="rId232" Type="http://schemas.openxmlformats.org/officeDocument/2006/relationships/hyperlink" Target="https://nicotinepolicy.net/documents/briefings/WHOpapercritique.pdf" TargetMode="External"/><Relationship Id="rId353" Type="http://schemas.openxmlformats.org/officeDocument/2006/relationships/hyperlink" Target="https://www.bop.gov/policy/om/006_2015.pdf" TargetMode="External"/><Relationship Id="rId305" Type="http://schemas.openxmlformats.org/officeDocument/2006/relationships/hyperlink" Target="http://webarchive.nationalarchives.gov.uk/20130107105354/http://www.dh.gov.uk/prod_consum_dh/groups/dh_digitalassets/documents/digitalasset/dh_081007.pdf" TargetMode="External"/><Relationship Id="rId426" Type="http://schemas.openxmlformats.org/officeDocument/2006/relationships/hyperlink" Target="http://www.ncsl.org/research/health/alternative-nicotine-products-e-cigarettes.aspx" TargetMode="External"/><Relationship Id="rId304" Type="http://schemas.openxmlformats.org/officeDocument/2006/relationships/hyperlink" Target="https://www.cancerresearchuk.org/" TargetMode="External"/><Relationship Id="rId425" Type="http://schemas.openxmlformats.org/officeDocument/2006/relationships/hyperlink" Target="http://www.engadget.com/2014/02/19/supersmoker-bluetooth/" TargetMode="External"/><Relationship Id="rId303" Type="http://schemas.openxmlformats.org/officeDocument/2006/relationships/hyperlink" Target="http://www.smokinginengland.info/" TargetMode="External"/><Relationship Id="rId424" Type="http://schemas.openxmlformats.org/officeDocument/2006/relationships/hyperlink" Target="https://www.greensmoke.com/ecig-info/which-nicotine-level.html" TargetMode="External"/><Relationship Id="rId302" Type="http://schemas.openxmlformats.org/officeDocument/2006/relationships/hyperlink" Target="http://www.smokinginengland.info/" TargetMode="External"/><Relationship Id="rId423" Type="http://schemas.openxmlformats.org/officeDocument/2006/relationships/hyperlink" Target="https://www.facebook.com/BluCigs.CouponsCode.Promos.Discount.FreeShipping/" TargetMode="External"/><Relationship Id="rId309" Type="http://schemas.openxmlformats.org/officeDocument/2006/relationships/hyperlink" Target="http://no-smoke.org/pdf/ecigslaws.pdf" TargetMode="External"/><Relationship Id="rId308" Type="http://schemas.openxmlformats.org/officeDocument/2006/relationships/hyperlink" Target="http://publichealthlawcenter.org/sites/default/files/resources/tclc-guidelines-speech-2010.pdf" TargetMode="External"/><Relationship Id="rId429" Type="http://schemas.openxmlformats.org/officeDocument/2006/relationships/hyperlink" Target="http://truthinitiative.org/sites/default/files/Vaporized%20-%201%204%2016.pdf" TargetMode="External"/><Relationship Id="rId307" Type="http://schemas.openxmlformats.org/officeDocument/2006/relationships/hyperlink" Target="http://www.businesswire.com/news/home/20150506005550/en/Philip-Morris-International-PMI-Holds-2015-Annual" TargetMode="External"/><Relationship Id="rId428" Type="http://schemas.openxmlformats.org/officeDocument/2006/relationships/hyperlink" Target="http://www.prnewswire.com/news-releases/blu-ecigs-announces-sponsorship-of-sasquatch-music-festival-208127521" TargetMode="External"/><Relationship Id="rId306" Type="http://schemas.openxmlformats.org/officeDocument/2006/relationships/hyperlink" Target="http://www.durbin.senate.gov/imo/media/doc/Report%20-%20E-Cigarettes%20with%20Cover.pdf" TargetMode="External"/><Relationship Id="rId427" Type="http://schemas.openxmlformats.org/officeDocument/2006/relationships/hyperlink" Target="http://www.prnewswire.com/news-releases/blu-cigs-smokes-the-competition-sponsors-nascar-sprint-cup-driver-mike-bliss-in-coca-cola-600-memorial-day-weekend-race-122677683.html" TargetMode="External"/><Relationship Id="rId301" Type="http://schemas.openxmlformats.org/officeDocument/2006/relationships/hyperlink" Target="http://www.ncsct.co.uk/usr/pub/e-cigarette_briefing.pdf." TargetMode="External"/><Relationship Id="rId422" Type="http://schemas.openxmlformats.org/officeDocument/2006/relationships/hyperlink" Target="http://www.cspdailynews.com/category-news/tobacco/articles/reynolds-consolidates-vuse-manufacturing" TargetMode="External"/><Relationship Id="rId300" Type="http://schemas.openxmlformats.org/officeDocument/2006/relationships/hyperlink" Target="http://www.prevent.org/data/files/actiontoquit/e-cigarette%20position%20statement%20may%202014.pdf" TargetMode="External"/><Relationship Id="rId421" Type="http://schemas.openxmlformats.org/officeDocument/2006/relationships/hyperlink" Target="http://www.cspnet.com/category-news/tobacco/articles/new-njoy-products-will-bring-vape-national-herzog" TargetMode="External"/><Relationship Id="rId420" Type="http://schemas.openxmlformats.org/officeDocument/2006/relationships/hyperlink" Target="http://www.blucigs.com/blus-coming-city-near/" TargetMode="External"/><Relationship Id="rId415" Type="http://schemas.openxmlformats.org/officeDocument/2006/relationships/hyperlink" Target="https://aapcc.s3.amazonaws.com/files/library/E-cig_icotine_Web_Data_through_09.2016.pdf" TargetMode="External"/><Relationship Id="rId414" Type="http://schemas.openxmlformats.org/officeDocument/2006/relationships/hyperlink" Target="http://www.monitoringthefuture.org/pressreleases/14cigpr_com-plete.pdf" TargetMode="External"/><Relationship Id="rId413" Type="http://schemas.openxmlformats.org/officeDocument/2006/relationships/hyperlink" Target="http://www.monitoringthefuture.org/data/14data/14tobtbl28.pd" TargetMode="External"/><Relationship Id="rId412" Type="http://schemas.openxmlformats.org/officeDocument/2006/relationships/hyperlink" Target="http://publi-chealthlawcenter.org/resources/us-e-cigarette-regula-tions-50-state-review" TargetMode="External"/><Relationship Id="rId419" Type="http://schemas.openxmlformats.org/officeDocument/2006/relationships/hyperlink" Target="http://www.pharmacopeia.cn/v29240/usp29nf24s0_m56620.html" TargetMode="External"/><Relationship Id="rId418" Type="http://schemas.openxmlformats.org/officeDocument/2006/relationships/hyperlink" Target="http://www.pharmacopeia.cn/v29240/usp29nf24s0_m56620.html" TargetMode="External"/><Relationship Id="rId417" Type="http://schemas.openxmlformats.org/officeDocument/2006/relationships/hyperlink" Target="http://www.nbclosangeles.com/news/local/Anaheim-Hills-Teen-Injured-Exploding-E-Cig-291489711.html" TargetMode="External"/><Relationship Id="rId416" Type="http://schemas.openxmlformats.org/officeDocument/2006/relationships/hyperlink" Target="http://vapenewsmaga-zine.com/october-2014/stealth-vaping" TargetMode="External"/><Relationship Id="rId411" Type="http://schemas.openxmlformats.org/officeDocument/2006/relationships/hyperlink" Target="http://inves-tors.pmi.com/phoenix.zhtml?c=146476&amp;p=irol-newsArticle&amp;ID=1942860" TargetMode="External"/><Relationship Id="rId410" Type="http://schemas.openxmlformats.org/officeDocument/2006/relationships/hyperlink" Target="http://abcnews.go.com/Health/childs-death-liquid-nicotine-reported-vaping-gains-popularity/story?id=27563788%3E." TargetMode="External"/><Relationship Id="rId206" Type="http://schemas.openxmlformats.org/officeDocument/2006/relationships/hyperlink" Target="http://www.cdc.gov/mmwr/preview/mmwrhtml/mm5913a2.htm.AccessedDecember11,2014" TargetMode="External"/><Relationship Id="rId327" Type="http://schemas.openxmlformats.org/officeDocument/2006/relationships/hyperlink" Target="http://www.fda.gov/newsevents/publichealthfocus/ucm172906.htm." TargetMode="External"/><Relationship Id="rId448" Type="http://schemas.openxmlformats.org/officeDocument/2006/relationships/hyperlink" Target="http://ar14.imperial-tobacco.com/pdfs/imperial-tobacco-annual-report-2014.pdf" TargetMode="External"/><Relationship Id="rId205" Type="http://schemas.openxmlformats.org/officeDocument/2006/relationships/hyperlink" Target="http://factfinder.census.gov/servlet/IBQTable?_bm=y&amp;-ds_name=EC0744SSSZ4&amp;-NAICS2007=453991%7C454111%7C454113&amp;-ib_type=NAICS2007&amp;-geo_id=&amp;-_industry=454113&amp;-_lang=en&amp;-fds_name=EC0700A1" TargetMode="External"/><Relationship Id="rId326" Type="http://schemas.openxmlformats.org/officeDocument/2006/relationships/hyperlink" Target="http://www.tobaccopolicycenter.org/documents/CPHTP%20e-cig%20fact%20sheet%2010-17-2013%20(2).pdf" TargetMode="External"/><Relationship Id="rId447" Type="http://schemas.openxmlformats.org/officeDocument/2006/relationships/hyperlink" Target="http://faculty.quinnipiac.edu/charm/CHARM%20proceedings/CHARM%20article%20archive%20pdf%20format/Volume%207%201995/237%20alan.pdf." TargetMode="External"/><Relationship Id="rId204" Type="http://schemas.openxmlformats.org/officeDocument/2006/relationships/hyperlink" Target="http://publichealthlawcenter.org/sites/default/files/resources/tclc-fs-e-liquid-packaging-2014.pdf" TargetMode="External"/><Relationship Id="rId325" Type="http://schemas.openxmlformats.org/officeDocument/2006/relationships/hyperlink" Target="http://www.hc-sc.gc.ca/dhp-mps/prodpharma/applic-demande/pol/notice_avis_e-cig-eng.php." TargetMode="External"/><Relationship Id="rId446" Type="http://schemas.openxmlformats.org/officeDocument/2006/relationships/hyperlink" Target="http://www.gao.gov/assets/600/590192.pd" TargetMode="External"/><Relationship Id="rId203" Type="http://schemas.openxmlformats.org/officeDocument/2006/relationships/hyperlink" Target="http://www.dtic.mil/whs/directives/corres/pdf/133009p.pdf" TargetMode="External"/><Relationship Id="rId324" Type="http://schemas.openxmlformats.org/officeDocument/2006/relationships/hyperlink" Target="http://www.ploom.com/modeltwo" TargetMode="External"/><Relationship Id="rId445" Type="http://schemas.openxmlformats.org/officeDocument/2006/relationships/hyperlink" Target="http://www.fda.gov/NewsEvents/Newsroom/PressAnnouncements/ucm499234.htm" TargetMode="External"/><Relationship Id="rId209" Type="http://schemas.openxmlformats.org/officeDocument/2006/relationships/hyperlink" Target="https://www.nsra-adnf.ca/cms/index.cfm?group_id=13" TargetMode="External"/><Relationship Id="rId208" Type="http://schemas.openxmlformats.org/officeDocument/2006/relationships/hyperlink" Target="http://ec.europa.eu/health/tobacco/products/revision" TargetMode="External"/><Relationship Id="rId329" Type="http://schemas.openxmlformats.org/officeDocument/2006/relationships/hyperlink" Target="https://www.citivelocity.com/citigps/ReportSeries.action?recordId=17" TargetMode="External"/><Relationship Id="rId207" Type="http://schemas.openxmlformats.org/officeDocument/2006/relationships/hyperlink" Target="http://www.bbc.co.uk/news/uk-england-dorset-26262633" TargetMode="External"/><Relationship Id="rId328" Type="http://schemas.openxmlformats.org/officeDocument/2006/relationships/hyperlink" Target="http://vaperanks.com/phillip-morris-launches-new-type-of-smokeless-cigarette/" TargetMode="External"/><Relationship Id="rId449" Type="http://schemas.openxmlformats.org/officeDocument/2006/relationships/hyperlink" Target="http://elearning.ncsct.co.uk/usr/docs/E-cigarette-friendly%20SSS.pdf." TargetMode="External"/><Relationship Id="rId440" Type="http://schemas.openxmlformats.org/officeDocument/2006/relationships/hyperlink" Target="http://tobaccofree.nih.gov/" TargetMode="External"/><Relationship Id="rId202" Type="http://schemas.openxmlformats.org/officeDocument/2006/relationships/hyperlink" Target="http://wiki.cancer.org.au/policy/Position_statement_-" TargetMode="External"/><Relationship Id="rId323" Type="http://schemas.openxmlformats.org/officeDocument/2006/relationships/hyperlink" Target="http://www.bat.com/ecigarettes" TargetMode="External"/><Relationship Id="rId444" Type="http://schemas.openxmlformats.org/officeDocument/2006/relationships/hyperlink" Target="http://www.commerce.senate.gov/public/_cache/files/7e32673d795b-44ce-979b-cc9d6c4f1d48/37FC6C47C34D54C517C1FBE3CE18F0C5.dsmdb--3264287-v1-jason-healystatement-commerce-6-18-14.pdf" TargetMode="External"/><Relationship Id="rId201" Type="http://schemas.openxmlformats.org/officeDocument/2006/relationships/hyperlink" Target="http://www.council.nyc.gov/html/pr/121913stated.shtml." TargetMode="External"/><Relationship Id="rId322" Type="http://schemas.openxmlformats.org/officeDocument/2006/relationships/hyperlink" Target="http://www.bat.com/ecigarettes" TargetMode="External"/><Relationship Id="rId443" Type="http://schemas.openxmlformats.org/officeDocument/2006/relationships/hyperlink" Target="http://www.gsa.gov/portal/directive/d0/content/520618" TargetMode="External"/><Relationship Id="rId200" Type="http://schemas.openxmlformats.org/officeDocument/2006/relationships/hyperlink" Target="http://www.dailyiowan.com/2014/02/06/Metro/36491.html." TargetMode="External"/><Relationship Id="rId321" Type="http://schemas.openxmlformats.org/officeDocument/2006/relationships/hyperlink" Target="http://www.revenue.state.mn.us/businesses/tobacco/Documents/ecigarette_flyer.pdf" TargetMode="External"/><Relationship Id="rId442" Type="http://schemas.openxmlformats.org/officeDocument/2006/relationships/hyperlink" Target="http://www.fda.gov/downloads/TobaccoProducts/NewsEvents/UCM284343.pdf" TargetMode="External"/><Relationship Id="rId320" Type="http://schemas.openxmlformats.org/officeDocument/2006/relationships/hyperlink" Target="http://www.hayward-ca.gov/CITY-GOVERNMENT/CITY-COUNCIL-MEETINGS/2014/CCA14PDF/cca062414full.pdf" TargetMode="External"/><Relationship Id="rId441" Type="http://schemas.openxmlformats.org/officeDocument/2006/relationships/hyperlink" Target="http://knowledgecenter.csg.org/kc/system/files/CR_e_Cigarettes.pdf" TargetMode="External"/><Relationship Id="rId316" Type="http://schemas.openxmlformats.org/officeDocument/2006/relationships/hyperlink" Target="http://www.astho.org/Policy-and-Position-Statements/Position-Statement-on-Tobacco-Use-Prevention-and-Control" TargetMode="External"/><Relationship Id="rId437" Type="http://schemas.openxmlformats.org/officeDocument/2006/relationships/hyperlink" Target="http://user.govoutreach.com/hayward/faq.php?cid=28719" TargetMode="External"/><Relationship Id="rId315" Type="http://schemas.openxmlformats.org/officeDocument/2006/relationships/hyperlink" Target="http://www.healthystoreshealthy-community.com/" TargetMode="External"/><Relationship Id="rId436" Type="http://schemas.openxmlformats.org/officeDocument/2006/relationships/hyperlink" Target="http://www.hayward-ca.gov/CITY-GOVERNMENT/DEPARTMENTS/CITY-MANAGER/documents/2015/TRL_FAQ.pd" TargetMode="External"/><Relationship Id="rId314" Type="http://schemas.openxmlformats.org/officeDocument/2006/relationships/hyperlink" Target="http://www.dailymail.co.uk/news/article-2991815/Man-sues-e-cigarette-store-1million-batteries-explode-cargo-shorts-send-sparks-flying-crotch-kickball-game.html" TargetMode="External"/><Relationship Id="rId435" Type="http://schemas.openxmlformats.org/officeDocument/2006/relationships/hyperlink" Target="http://www.breathend.com/smokefree/" TargetMode="External"/><Relationship Id="rId313" Type="http://schemas.openxmlformats.org/officeDocument/2006/relationships/hyperlink" Target="http://www.rti.org/newsroom/news.cfm?obj=C6EFA34B-0757-4185-CE29DB92E8231C67." TargetMode="External"/><Relationship Id="rId434" Type="http://schemas.openxmlformats.org/officeDocument/2006/relationships/hyperlink" Target="http://www.lung.org/stop-smoking/tobacco-control-advocacy/federal/e-cigarettes.htm" TargetMode="External"/><Relationship Id="rId319" Type="http://schemas.openxmlformats.org/officeDocument/2006/relationships/hyperlink" Target="http://www.tobaccofreekids.org/research/factsheets/pdf/0361.pdf" TargetMode="External"/><Relationship Id="rId318" Type="http://schemas.openxmlformats.org/officeDocument/2006/relationships/hyperlink" Target="http://www.cnbc.com/2014/07/15/" TargetMode="External"/><Relationship Id="rId439" Type="http://schemas.openxmlformats.org/officeDocument/2006/relationships/hyperlink" Target="http://global-tobaccocontrol.org/e-cigarette/country-laws/view" TargetMode="External"/><Relationship Id="rId317" Type="http://schemas.openxmlformats.org/officeDocument/2006/relationships/hyperlink" Target="http://www.census.gov/econ/susb/" TargetMode="External"/><Relationship Id="rId438" Type="http://schemas.openxmlformats.org/officeDocument/2006/relationships/hyperlink" Target="https://www.ftc.gov/public-statements/1983/03/ftc-policy-statement-regarding-advertising-substantiation" TargetMode="External"/><Relationship Id="rId312" Type="http://schemas.openxmlformats.org/officeDocument/2006/relationships/hyperlink" Target="http://investors.pmi.com/phoenix.zhtml?c=146476&amp;p=irol-presentations" TargetMode="External"/><Relationship Id="rId433" Type="http://schemas.openxmlformats.org/officeDocument/2006/relationships/hyperlink" Target="http://www.lung.org/associations/charters/midland-states/assets/pdfs/advocacy-pdfs/position-statement-on.pdf" TargetMode="External"/><Relationship Id="rId311" Type="http://schemas.openxmlformats.org/officeDocument/2006/relationships/hyperlink" Target="https://lakemedelsverket.se/LMF/Lakemedelsinformation/?nplid=20111025000020" TargetMode="External"/><Relationship Id="rId432" Type="http://schemas.openxmlformats.org/officeDocument/2006/relationships/hyperlink" Target="http://www.cancer.org/cancer/cancercauses/tobaccocancer/questionsaboutsmokingtobaccoandhealth/questions-about-smoking-tobacco-and-health-e-cigarettes" TargetMode="External"/><Relationship Id="rId310" Type="http://schemas.openxmlformats.org/officeDocument/2006/relationships/hyperlink" Target="https://cdn.shopify.com/s/files/1/0924/4392/files/going-smoke-free.pdf?2801907981964551469" TargetMode="External"/><Relationship Id="rId431" Type="http://schemas.openxmlformats.org/officeDocument/2006/relationships/hyperlink" Target="https://www.aarc.org/resources/professional-documents/position-statements/" TargetMode="External"/><Relationship Id="rId430" Type="http://schemas.openxmlformats.org/officeDocument/2006/relationships/hyperlink" Target="http://democrats.energycommerce.house.gov/sites/default/files/documents/Report-Tobacco-Magazine-Advertising-2014-9-24.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86"/>
    <col customWidth="1" min="2" max="2" width="38.14"/>
  </cols>
  <sheetData>
    <row r="1">
      <c r="A1" s="1" t="s">
        <v>0</v>
      </c>
      <c r="B1" s="1" t="s">
        <v>1</v>
      </c>
      <c r="C1" s="1" t="s">
        <v>2</v>
      </c>
      <c r="D1" s="1" t="s">
        <v>3</v>
      </c>
      <c r="E1" s="1" t="s">
        <v>4</v>
      </c>
      <c r="F1" s="1" t="s">
        <v>5</v>
      </c>
      <c r="G1" s="1" t="s">
        <v>6</v>
      </c>
      <c r="H1" s="1" t="s">
        <v>7</v>
      </c>
      <c r="I1" s="1" t="s">
        <v>8</v>
      </c>
    </row>
    <row r="2">
      <c r="A2" s="1" t="s">
        <v>9</v>
      </c>
      <c r="B2" s="1" t="s">
        <v>10</v>
      </c>
      <c r="C2" s="1" t="s">
        <v>11</v>
      </c>
      <c r="D2" s="1" t="s">
        <v>11</v>
      </c>
      <c r="E2" s="1" t="s">
        <v>11</v>
      </c>
      <c r="F2" s="1" t="s">
        <v>11</v>
      </c>
      <c r="G2" s="1" t="s">
        <v>11</v>
      </c>
      <c r="H2" s="2" t="s">
        <v>12</v>
      </c>
      <c r="I2" s="1" t="s">
        <v>11</v>
      </c>
    </row>
    <row r="3">
      <c r="A3" s="1" t="s">
        <v>13</v>
      </c>
      <c r="B3" s="1" t="s">
        <v>14</v>
      </c>
      <c r="C3" s="1" t="s">
        <v>11</v>
      </c>
      <c r="D3" s="1" t="s">
        <v>11</v>
      </c>
      <c r="E3" s="1" t="s">
        <v>11</v>
      </c>
      <c r="F3" s="1" t="s">
        <v>11</v>
      </c>
      <c r="G3" s="1" t="s">
        <v>11</v>
      </c>
      <c r="H3" s="2" t="s">
        <v>15</v>
      </c>
      <c r="I3" s="1" t="s">
        <v>11</v>
      </c>
    </row>
    <row r="4">
      <c r="A4" s="1" t="s">
        <v>16</v>
      </c>
      <c r="B4" s="1" t="s">
        <v>17</v>
      </c>
      <c r="C4" s="1" t="s">
        <v>11</v>
      </c>
      <c r="D4" s="1" t="s">
        <v>11</v>
      </c>
      <c r="E4" s="1" t="s">
        <v>11</v>
      </c>
      <c r="F4" s="1" t="s">
        <v>11</v>
      </c>
      <c r="G4" s="1" t="s">
        <v>11</v>
      </c>
      <c r="H4" s="2" t="s">
        <v>18</v>
      </c>
      <c r="I4" s="1" t="s">
        <v>11</v>
      </c>
    </row>
    <row r="5">
      <c r="A5" s="1" t="s">
        <v>19</v>
      </c>
      <c r="B5" s="1" t="s">
        <v>20</v>
      </c>
      <c r="C5" s="1" t="s">
        <v>11</v>
      </c>
      <c r="D5" s="1" t="s">
        <v>11</v>
      </c>
      <c r="E5" s="1" t="s">
        <v>11</v>
      </c>
      <c r="F5" s="1" t="s">
        <v>11</v>
      </c>
      <c r="G5" s="1" t="s">
        <v>11</v>
      </c>
      <c r="H5" s="2" t="s">
        <v>21</v>
      </c>
      <c r="I5" s="1" t="s">
        <v>11</v>
      </c>
    </row>
    <row r="6">
      <c r="A6" s="1" t="s">
        <v>22</v>
      </c>
      <c r="B6" s="1" t="s">
        <v>23</v>
      </c>
      <c r="C6" s="1" t="s">
        <v>11</v>
      </c>
      <c r="D6" s="1" t="s">
        <v>11</v>
      </c>
      <c r="E6" s="1" t="s">
        <v>11</v>
      </c>
      <c r="F6" s="1" t="s">
        <v>11</v>
      </c>
      <c r="G6" s="1" t="s">
        <v>11</v>
      </c>
      <c r="H6" s="2" t="s">
        <v>24</v>
      </c>
      <c r="I6" s="1" t="s">
        <v>11</v>
      </c>
    </row>
    <row r="7">
      <c r="A7" s="1" t="s">
        <v>25</v>
      </c>
      <c r="B7" s="1" t="s">
        <v>26</v>
      </c>
      <c r="C7" s="1" t="s">
        <v>11</v>
      </c>
      <c r="D7" s="1" t="s">
        <v>11</v>
      </c>
      <c r="E7" s="1" t="s">
        <v>11</v>
      </c>
      <c r="F7" s="1" t="s">
        <v>11</v>
      </c>
      <c r="G7" s="1" t="s">
        <v>11</v>
      </c>
      <c r="H7" s="2" t="s">
        <v>27</v>
      </c>
      <c r="I7" s="1" t="s">
        <v>11</v>
      </c>
    </row>
    <row r="8">
      <c r="A8" s="1" t="s">
        <v>28</v>
      </c>
      <c r="B8" s="1" t="s">
        <v>29</v>
      </c>
      <c r="C8" s="1" t="s">
        <v>11</v>
      </c>
      <c r="D8" s="1" t="s">
        <v>11</v>
      </c>
      <c r="E8" s="1" t="s">
        <v>11</v>
      </c>
      <c r="F8" s="1" t="s">
        <v>11</v>
      </c>
      <c r="G8" s="1" t="s">
        <v>11</v>
      </c>
      <c r="H8" s="2" t="s">
        <v>30</v>
      </c>
      <c r="I8" s="1" t="s">
        <v>11</v>
      </c>
    </row>
    <row r="9">
      <c r="A9" s="1" t="s">
        <v>31</v>
      </c>
      <c r="B9" s="1" t="s">
        <v>32</v>
      </c>
      <c r="C9" s="1" t="s">
        <v>11</v>
      </c>
      <c r="D9" s="1" t="s">
        <v>11</v>
      </c>
      <c r="E9" s="1" t="s">
        <v>11</v>
      </c>
      <c r="F9" s="1" t="s">
        <v>11</v>
      </c>
      <c r="G9" s="1" t="s">
        <v>11</v>
      </c>
      <c r="H9" s="2" t="s">
        <v>33</v>
      </c>
      <c r="I9" s="1" t="s">
        <v>11</v>
      </c>
    </row>
    <row r="10">
      <c r="A10" s="1" t="s">
        <v>34</v>
      </c>
      <c r="B10" s="1" t="s">
        <v>35</v>
      </c>
      <c r="C10" s="1" t="s">
        <v>11</v>
      </c>
      <c r="D10" s="1" t="s">
        <v>11</v>
      </c>
      <c r="E10" s="1" t="s">
        <v>11</v>
      </c>
      <c r="F10" s="1" t="s">
        <v>11</v>
      </c>
      <c r="G10" s="1" t="s">
        <v>11</v>
      </c>
      <c r="H10" s="2" t="s">
        <v>36</v>
      </c>
      <c r="I10" s="1" t="s">
        <v>11</v>
      </c>
    </row>
    <row r="11">
      <c r="A11" s="1" t="s">
        <v>37</v>
      </c>
      <c r="B11" s="1" t="s">
        <v>38</v>
      </c>
      <c r="C11" s="1" t="s">
        <v>11</v>
      </c>
      <c r="D11" s="1" t="s">
        <v>11</v>
      </c>
      <c r="E11" s="1" t="s">
        <v>11</v>
      </c>
      <c r="F11" s="1" t="s">
        <v>11</v>
      </c>
      <c r="G11" s="1" t="s">
        <v>11</v>
      </c>
      <c r="H11" s="2" t="s">
        <v>39</v>
      </c>
      <c r="I11" s="1" t="s">
        <v>11</v>
      </c>
    </row>
    <row r="12">
      <c r="A12" s="1" t="s">
        <v>40</v>
      </c>
      <c r="B12" s="1" t="s">
        <v>41</v>
      </c>
      <c r="C12" s="1" t="s">
        <v>11</v>
      </c>
      <c r="D12" s="1" t="s">
        <v>11</v>
      </c>
      <c r="E12" s="1" t="s">
        <v>11</v>
      </c>
      <c r="F12" s="1" t="s">
        <v>11</v>
      </c>
      <c r="G12" s="1" t="s">
        <v>11</v>
      </c>
      <c r="H12" s="2" t="s">
        <v>42</v>
      </c>
      <c r="I12" s="1" t="s">
        <v>11</v>
      </c>
    </row>
    <row r="13">
      <c r="A13" s="1" t="s">
        <v>43</v>
      </c>
      <c r="B13" s="1" t="s">
        <v>44</v>
      </c>
      <c r="C13" s="1" t="s">
        <v>11</v>
      </c>
      <c r="D13" s="1" t="s">
        <v>11</v>
      </c>
      <c r="E13" s="1" t="s">
        <v>11</v>
      </c>
      <c r="F13" s="1" t="s">
        <v>11</v>
      </c>
      <c r="G13" s="1" t="s">
        <v>11</v>
      </c>
      <c r="H13" s="2" t="s">
        <v>45</v>
      </c>
      <c r="I13" s="1" t="s">
        <v>11</v>
      </c>
    </row>
    <row r="14">
      <c r="A14" s="1" t="s">
        <v>46</v>
      </c>
      <c r="B14" s="1" t="s">
        <v>47</v>
      </c>
      <c r="C14" s="1" t="s">
        <v>11</v>
      </c>
      <c r="D14" s="1" t="s">
        <v>11</v>
      </c>
      <c r="E14" s="1" t="s">
        <v>11</v>
      </c>
      <c r="F14" s="1" t="s">
        <v>11</v>
      </c>
      <c r="G14" s="1" t="s">
        <v>11</v>
      </c>
      <c r="H14" s="2" t="s">
        <v>48</v>
      </c>
      <c r="I14" s="1" t="s">
        <v>11</v>
      </c>
    </row>
    <row r="15">
      <c r="A15" s="1" t="s">
        <v>49</v>
      </c>
      <c r="B15" s="1" t="s">
        <v>50</v>
      </c>
      <c r="C15" s="1" t="s">
        <v>11</v>
      </c>
      <c r="D15" s="1" t="s">
        <v>11</v>
      </c>
      <c r="E15" s="1" t="s">
        <v>11</v>
      </c>
      <c r="F15" s="1" t="s">
        <v>11</v>
      </c>
      <c r="G15" s="1" t="s">
        <v>11</v>
      </c>
      <c r="H15" s="2" t="s">
        <v>51</v>
      </c>
      <c r="I15" s="1" t="s">
        <v>11</v>
      </c>
    </row>
    <row r="16">
      <c r="A16" s="1" t="s">
        <v>52</v>
      </c>
      <c r="B16" s="1" t="s">
        <v>53</v>
      </c>
      <c r="C16" s="1" t="s">
        <v>54</v>
      </c>
      <c r="D16" s="1" t="s">
        <v>55</v>
      </c>
      <c r="E16" s="1" t="s">
        <v>56</v>
      </c>
      <c r="F16" s="1" t="s">
        <v>57</v>
      </c>
      <c r="G16" s="1" t="s">
        <v>58</v>
      </c>
      <c r="H16" s="2" t="s">
        <v>59</v>
      </c>
      <c r="I16" s="1" t="s">
        <v>11</v>
      </c>
    </row>
    <row r="17">
      <c r="A17" s="1" t="s">
        <v>60</v>
      </c>
      <c r="B17" s="1" t="s">
        <v>61</v>
      </c>
      <c r="C17" s="1" t="s">
        <v>11</v>
      </c>
      <c r="D17" s="1" t="s">
        <v>11</v>
      </c>
      <c r="E17" s="1" t="s">
        <v>11</v>
      </c>
      <c r="F17" s="1" t="s">
        <v>11</v>
      </c>
      <c r="G17" s="1" t="s">
        <v>11</v>
      </c>
      <c r="H17" s="2" t="s">
        <v>62</v>
      </c>
      <c r="I17" s="1" t="s">
        <v>11</v>
      </c>
    </row>
    <row r="18">
      <c r="A18" s="1" t="s">
        <v>63</v>
      </c>
      <c r="B18" s="1" t="s">
        <v>64</v>
      </c>
      <c r="C18" s="1" t="s">
        <v>11</v>
      </c>
      <c r="D18" s="1" t="s">
        <v>11</v>
      </c>
      <c r="E18" s="1" t="s">
        <v>11</v>
      </c>
      <c r="F18" s="1" t="s">
        <v>11</v>
      </c>
      <c r="G18" s="1" t="s">
        <v>11</v>
      </c>
      <c r="H18" s="2" t="s">
        <v>65</v>
      </c>
      <c r="I18" s="1" t="s">
        <v>11</v>
      </c>
    </row>
    <row r="19">
      <c r="A19" s="1" t="s">
        <v>66</v>
      </c>
      <c r="B19" s="1" t="s">
        <v>67</v>
      </c>
      <c r="C19" s="1" t="s">
        <v>11</v>
      </c>
      <c r="D19" s="1" t="s">
        <v>11</v>
      </c>
      <c r="E19" s="1" t="s">
        <v>11</v>
      </c>
      <c r="F19" s="1" t="s">
        <v>11</v>
      </c>
      <c r="G19" s="1" t="s">
        <v>11</v>
      </c>
      <c r="H19" s="2" t="s">
        <v>68</v>
      </c>
      <c r="I19" s="1" t="s">
        <v>11</v>
      </c>
    </row>
    <row r="20">
      <c r="A20" s="1" t="s">
        <v>69</v>
      </c>
      <c r="B20" s="1" t="s">
        <v>70</v>
      </c>
      <c r="C20" s="1" t="s">
        <v>11</v>
      </c>
      <c r="D20" s="1" t="s">
        <v>11</v>
      </c>
      <c r="E20" s="1" t="s">
        <v>11</v>
      </c>
      <c r="F20" s="1" t="s">
        <v>11</v>
      </c>
      <c r="G20" s="1" t="s">
        <v>11</v>
      </c>
      <c r="H20" s="2" t="s">
        <v>71</v>
      </c>
      <c r="I20" s="1" t="s">
        <v>11</v>
      </c>
    </row>
    <row r="21">
      <c r="A21" s="1" t="s">
        <v>72</v>
      </c>
      <c r="B21" s="1" t="s">
        <v>73</v>
      </c>
      <c r="C21" s="1" t="s">
        <v>11</v>
      </c>
      <c r="D21" s="1" t="s">
        <v>11</v>
      </c>
      <c r="E21" s="1" t="s">
        <v>11</v>
      </c>
      <c r="F21" s="1" t="s">
        <v>11</v>
      </c>
      <c r="G21" s="1" t="s">
        <v>11</v>
      </c>
      <c r="H21" s="2" t="s">
        <v>74</v>
      </c>
      <c r="I21" s="1" t="s">
        <v>11</v>
      </c>
    </row>
    <row r="22">
      <c r="A22" s="1" t="s">
        <v>75</v>
      </c>
      <c r="B22" s="1" t="s">
        <v>76</v>
      </c>
      <c r="C22" s="1" t="s">
        <v>11</v>
      </c>
      <c r="D22" s="1" t="s">
        <v>11</v>
      </c>
      <c r="E22" s="1" t="s">
        <v>11</v>
      </c>
      <c r="F22" s="1" t="s">
        <v>11</v>
      </c>
      <c r="G22" s="1" t="s">
        <v>11</v>
      </c>
      <c r="H22" s="2" t="s">
        <v>77</v>
      </c>
      <c r="I22" s="1" t="s">
        <v>11</v>
      </c>
    </row>
    <row r="23">
      <c r="A23" s="1" t="s">
        <v>78</v>
      </c>
      <c r="B23" s="1" t="s">
        <v>79</v>
      </c>
      <c r="C23" s="1" t="s">
        <v>11</v>
      </c>
      <c r="D23" s="1" t="s">
        <v>11</v>
      </c>
      <c r="E23" s="1" t="s">
        <v>11</v>
      </c>
      <c r="F23" s="1" t="s">
        <v>11</v>
      </c>
      <c r="G23" s="1" t="s">
        <v>11</v>
      </c>
      <c r="H23" s="2" t="s">
        <v>80</v>
      </c>
      <c r="I23" s="1" t="s">
        <v>11</v>
      </c>
    </row>
    <row r="24">
      <c r="A24" s="1" t="s">
        <v>81</v>
      </c>
      <c r="B24" s="1" t="s">
        <v>82</v>
      </c>
      <c r="C24" s="1" t="s">
        <v>11</v>
      </c>
      <c r="D24" s="1" t="s">
        <v>11</v>
      </c>
      <c r="E24" s="1" t="s">
        <v>11</v>
      </c>
      <c r="F24" s="1" t="s">
        <v>11</v>
      </c>
      <c r="G24" s="1" t="s">
        <v>11</v>
      </c>
      <c r="H24" s="2" t="s">
        <v>83</v>
      </c>
      <c r="I24" s="1" t="s">
        <v>11</v>
      </c>
    </row>
    <row r="25">
      <c r="A25" s="1" t="s">
        <v>84</v>
      </c>
      <c r="B25" s="1" t="s">
        <v>85</v>
      </c>
      <c r="C25" s="1" t="s">
        <v>11</v>
      </c>
      <c r="D25" s="1" t="s">
        <v>11</v>
      </c>
      <c r="E25" s="1" t="s">
        <v>11</v>
      </c>
      <c r="F25" s="1" t="s">
        <v>11</v>
      </c>
      <c r="G25" s="1" t="s">
        <v>11</v>
      </c>
      <c r="H25" s="2" t="s">
        <v>86</v>
      </c>
      <c r="I25" s="1" t="s">
        <v>11</v>
      </c>
    </row>
    <row r="26">
      <c r="A26" s="1" t="s">
        <v>87</v>
      </c>
      <c r="B26" s="1" t="s">
        <v>88</v>
      </c>
      <c r="C26" s="1" t="s">
        <v>11</v>
      </c>
      <c r="D26" s="1" t="s">
        <v>11</v>
      </c>
      <c r="E26" s="1" t="s">
        <v>11</v>
      </c>
      <c r="F26" s="1" t="s">
        <v>11</v>
      </c>
      <c r="G26" s="1" t="s">
        <v>11</v>
      </c>
      <c r="H26" s="2" t="s">
        <v>89</v>
      </c>
      <c r="I26" s="1" t="s">
        <v>11</v>
      </c>
    </row>
    <row r="27">
      <c r="A27" s="1" t="s">
        <v>90</v>
      </c>
      <c r="B27" s="1" t="s">
        <v>91</v>
      </c>
      <c r="C27" s="1" t="s">
        <v>11</v>
      </c>
      <c r="D27" s="1" t="s">
        <v>11</v>
      </c>
      <c r="E27" s="1" t="s">
        <v>11</v>
      </c>
      <c r="F27" s="1" t="s">
        <v>11</v>
      </c>
      <c r="G27" s="1" t="s">
        <v>11</v>
      </c>
      <c r="H27" s="2" t="s">
        <v>92</v>
      </c>
      <c r="I27" s="1" t="s">
        <v>11</v>
      </c>
    </row>
    <row r="28">
      <c r="A28" s="1" t="s">
        <v>93</v>
      </c>
      <c r="B28" s="1" t="s">
        <v>94</v>
      </c>
      <c r="C28" s="1" t="s">
        <v>11</v>
      </c>
      <c r="D28" s="1" t="s">
        <v>11</v>
      </c>
      <c r="E28" s="1" t="s">
        <v>11</v>
      </c>
      <c r="F28" s="1" t="s">
        <v>11</v>
      </c>
      <c r="G28" s="1" t="s">
        <v>11</v>
      </c>
      <c r="H28" s="2" t="s">
        <v>95</v>
      </c>
      <c r="I28" s="1" t="s">
        <v>11</v>
      </c>
    </row>
    <row r="29">
      <c r="A29" s="1" t="s">
        <v>96</v>
      </c>
      <c r="B29" s="1" t="s">
        <v>97</v>
      </c>
      <c r="C29" s="1" t="s">
        <v>11</v>
      </c>
      <c r="D29" s="1" t="s">
        <v>11</v>
      </c>
      <c r="E29" s="1" t="s">
        <v>11</v>
      </c>
      <c r="F29" s="1" t="s">
        <v>11</v>
      </c>
      <c r="G29" s="1" t="s">
        <v>11</v>
      </c>
      <c r="H29" s="2" t="s">
        <v>98</v>
      </c>
      <c r="I29" s="1" t="s">
        <v>11</v>
      </c>
    </row>
    <row r="30">
      <c r="A30" s="1" t="s">
        <v>99</v>
      </c>
      <c r="B30" s="1" t="s">
        <v>100</v>
      </c>
      <c r="C30" s="1" t="s">
        <v>11</v>
      </c>
      <c r="D30" s="1" t="s">
        <v>11</v>
      </c>
      <c r="E30" s="1" t="s">
        <v>11</v>
      </c>
      <c r="F30" s="1" t="s">
        <v>11</v>
      </c>
      <c r="G30" s="1" t="s">
        <v>11</v>
      </c>
      <c r="H30" s="2" t="s">
        <v>101</v>
      </c>
      <c r="I30" s="1" t="s">
        <v>11</v>
      </c>
    </row>
    <row r="31">
      <c r="A31" s="1" t="s">
        <v>102</v>
      </c>
      <c r="B31" s="1" t="s">
        <v>103</v>
      </c>
      <c r="C31" s="1" t="s">
        <v>11</v>
      </c>
      <c r="D31" s="1" t="s">
        <v>11</v>
      </c>
      <c r="E31" s="1" t="s">
        <v>11</v>
      </c>
      <c r="F31" s="1" t="s">
        <v>11</v>
      </c>
      <c r="G31" s="1" t="s">
        <v>11</v>
      </c>
      <c r="H31" s="2" t="s">
        <v>104</v>
      </c>
      <c r="I31" s="1" t="s">
        <v>11</v>
      </c>
    </row>
    <row r="32">
      <c r="A32" s="1" t="s">
        <v>105</v>
      </c>
      <c r="B32" s="1" t="s">
        <v>106</v>
      </c>
      <c r="C32" s="1" t="s">
        <v>11</v>
      </c>
      <c r="D32" s="1" t="s">
        <v>11</v>
      </c>
      <c r="E32" s="1" t="s">
        <v>11</v>
      </c>
      <c r="F32" s="1" t="s">
        <v>11</v>
      </c>
      <c r="G32" s="1" t="s">
        <v>11</v>
      </c>
      <c r="H32" s="2" t="s">
        <v>107</v>
      </c>
      <c r="I32" s="1" t="s">
        <v>11</v>
      </c>
    </row>
    <row r="33">
      <c r="A33" s="1" t="s">
        <v>108</v>
      </c>
      <c r="B33" s="1" t="s">
        <v>109</v>
      </c>
      <c r="C33" s="1" t="s">
        <v>11</v>
      </c>
      <c r="D33" s="1" t="s">
        <v>11</v>
      </c>
      <c r="E33" s="1" t="s">
        <v>11</v>
      </c>
      <c r="F33" s="1" t="s">
        <v>11</v>
      </c>
      <c r="G33" s="1" t="s">
        <v>11</v>
      </c>
      <c r="H33" s="2" t="s">
        <v>110</v>
      </c>
      <c r="I33" s="1" t="s">
        <v>11</v>
      </c>
    </row>
    <row r="34">
      <c r="A34" s="1" t="s">
        <v>111</v>
      </c>
      <c r="B34" s="1" t="s">
        <v>112</v>
      </c>
      <c r="C34" s="1" t="s">
        <v>11</v>
      </c>
      <c r="D34" s="1" t="s">
        <v>11</v>
      </c>
      <c r="E34" s="1" t="s">
        <v>11</v>
      </c>
      <c r="F34" s="1" t="s">
        <v>11</v>
      </c>
      <c r="G34" s="1" t="s">
        <v>11</v>
      </c>
      <c r="H34" s="2" t="s">
        <v>113</v>
      </c>
      <c r="I34" s="1" t="s">
        <v>11</v>
      </c>
    </row>
    <row r="35">
      <c r="A35" s="1" t="s">
        <v>114</v>
      </c>
      <c r="B35" s="1" t="s">
        <v>115</v>
      </c>
      <c r="C35" s="1" t="s">
        <v>11</v>
      </c>
      <c r="D35" s="1" t="s">
        <v>11</v>
      </c>
      <c r="E35" s="1" t="s">
        <v>11</v>
      </c>
      <c r="F35" s="1" t="s">
        <v>11</v>
      </c>
      <c r="G35" s="1" t="s">
        <v>11</v>
      </c>
      <c r="H35" s="2" t="s">
        <v>116</v>
      </c>
      <c r="I35" s="1" t="s">
        <v>11</v>
      </c>
    </row>
    <row r="36">
      <c r="A36" s="1" t="s">
        <v>117</v>
      </c>
      <c r="B36" s="1" t="s">
        <v>118</v>
      </c>
      <c r="C36" s="1" t="s">
        <v>11</v>
      </c>
      <c r="D36" s="1" t="s">
        <v>11</v>
      </c>
      <c r="E36" s="1" t="s">
        <v>11</v>
      </c>
      <c r="F36" s="1" t="s">
        <v>11</v>
      </c>
      <c r="G36" s="1" t="s">
        <v>11</v>
      </c>
      <c r="H36" s="2" t="s">
        <v>119</v>
      </c>
      <c r="I36" s="1" t="s">
        <v>11</v>
      </c>
    </row>
    <row r="37">
      <c r="A37" s="1" t="s">
        <v>120</v>
      </c>
      <c r="B37" s="1" t="s">
        <v>121</v>
      </c>
      <c r="C37" s="1" t="s">
        <v>11</v>
      </c>
      <c r="D37" s="1" t="s">
        <v>11</v>
      </c>
      <c r="E37" s="1" t="s">
        <v>11</v>
      </c>
      <c r="F37" s="1" t="s">
        <v>11</v>
      </c>
      <c r="G37" s="1" t="s">
        <v>11</v>
      </c>
      <c r="H37" s="2" t="s">
        <v>122</v>
      </c>
      <c r="I37" s="1" t="s">
        <v>11</v>
      </c>
    </row>
    <row r="38">
      <c r="A38" s="1" t="s">
        <v>123</v>
      </c>
      <c r="B38" s="1" t="s">
        <v>124</v>
      </c>
      <c r="C38" s="1" t="s">
        <v>11</v>
      </c>
      <c r="D38" s="1" t="s">
        <v>11</v>
      </c>
      <c r="E38" s="1" t="s">
        <v>11</v>
      </c>
      <c r="F38" s="1" t="s">
        <v>11</v>
      </c>
      <c r="G38" s="1" t="s">
        <v>11</v>
      </c>
      <c r="H38" s="2" t="s">
        <v>125</v>
      </c>
      <c r="I38" s="1" t="s">
        <v>11</v>
      </c>
    </row>
    <row r="39">
      <c r="A39" s="3" t="s">
        <v>126</v>
      </c>
      <c r="B39" s="1" t="s">
        <v>127</v>
      </c>
      <c r="C39" s="1" t="s">
        <v>11</v>
      </c>
      <c r="D39" s="1" t="s">
        <v>11</v>
      </c>
      <c r="E39" s="1" t="s">
        <v>11</v>
      </c>
      <c r="F39" s="1" t="s">
        <v>11</v>
      </c>
      <c r="G39" s="1" t="s">
        <v>11</v>
      </c>
      <c r="H39" s="2" t="s">
        <v>128</v>
      </c>
      <c r="I39" s="1" t="s">
        <v>11</v>
      </c>
    </row>
    <row r="40">
      <c r="A40" s="1" t="s">
        <v>129</v>
      </c>
      <c r="B40" s="1" t="s">
        <v>130</v>
      </c>
      <c r="C40" s="1" t="s">
        <v>11</v>
      </c>
      <c r="D40" s="1" t="s">
        <v>11</v>
      </c>
      <c r="E40" s="1" t="s">
        <v>11</v>
      </c>
      <c r="F40" s="1" t="s">
        <v>11</v>
      </c>
      <c r="G40" s="1" t="s">
        <v>11</v>
      </c>
      <c r="H40" s="2" t="s">
        <v>131</v>
      </c>
      <c r="I40" s="1" t="s">
        <v>11</v>
      </c>
    </row>
    <row r="41">
      <c r="A41" s="1" t="s">
        <v>132</v>
      </c>
      <c r="B41" s="1" t="s">
        <v>133</v>
      </c>
      <c r="C41" s="1" t="s">
        <v>11</v>
      </c>
      <c r="D41" s="1" t="s">
        <v>11</v>
      </c>
      <c r="E41" s="1" t="s">
        <v>11</v>
      </c>
      <c r="F41" s="1" t="s">
        <v>11</v>
      </c>
      <c r="G41" s="1" t="s">
        <v>11</v>
      </c>
      <c r="H41" s="2" t="s">
        <v>134</v>
      </c>
      <c r="I41" s="1" t="s">
        <v>11</v>
      </c>
    </row>
    <row r="42">
      <c r="A42" s="1" t="s">
        <v>135</v>
      </c>
      <c r="B42" s="1" t="s">
        <v>136</v>
      </c>
      <c r="C42" s="1" t="s">
        <v>11</v>
      </c>
      <c r="D42" s="1" t="s">
        <v>11</v>
      </c>
      <c r="E42" s="1" t="s">
        <v>11</v>
      </c>
      <c r="F42" s="1" t="s">
        <v>11</v>
      </c>
      <c r="G42" s="1" t="s">
        <v>11</v>
      </c>
      <c r="H42" s="2" t="s">
        <v>137</v>
      </c>
      <c r="I42" s="1" t="s">
        <v>11</v>
      </c>
    </row>
    <row r="43">
      <c r="A43" s="1" t="s">
        <v>138</v>
      </c>
      <c r="B43" s="1" t="s">
        <v>139</v>
      </c>
      <c r="C43" s="1" t="s">
        <v>11</v>
      </c>
      <c r="D43" s="1" t="s">
        <v>11</v>
      </c>
      <c r="E43" s="1" t="s">
        <v>11</v>
      </c>
      <c r="F43" s="1" t="s">
        <v>11</v>
      </c>
      <c r="G43" s="1" t="s">
        <v>11</v>
      </c>
      <c r="H43" s="2" t="s">
        <v>140</v>
      </c>
      <c r="I43" s="1" t="s">
        <v>11</v>
      </c>
    </row>
    <row r="44">
      <c r="A44" s="1" t="s">
        <v>141</v>
      </c>
      <c r="B44" s="1" t="s">
        <v>142</v>
      </c>
      <c r="C44" s="1" t="s">
        <v>11</v>
      </c>
      <c r="D44" s="1" t="s">
        <v>11</v>
      </c>
      <c r="E44" s="1" t="s">
        <v>11</v>
      </c>
      <c r="F44" s="1" t="s">
        <v>11</v>
      </c>
      <c r="G44" s="1" t="s">
        <v>11</v>
      </c>
      <c r="H44" s="2" t="s">
        <v>143</v>
      </c>
      <c r="I44" s="1" t="s">
        <v>11</v>
      </c>
    </row>
    <row r="45">
      <c r="A45" s="1" t="s">
        <v>144</v>
      </c>
      <c r="B45" s="1" t="s">
        <v>145</v>
      </c>
      <c r="C45" s="1" t="s">
        <v>11</v>
      </c>
      <c r="D45" s="1" t="s">
        <v>11</v>
      </c>
      <c r="E45" s="1" t="s">
        <v>11</v>
      </c>
      <c r="F45" s="1" t="s">
        <v>11</v>
      </c>
      <c r="G45" s="1" t="s">
        <v>11</v>
      </c>
      <c r="H45" s="2" t="s">
        <v>146</v>
      </c>
      <c r="I45" s="1" t="s">
        <v>11</v>
      </c>
    </row>
    <row r="46">
      <c r="A46" s="1" t="s">
        <v>147</v>
      </c>
      <c r="B46" s="1" t="s">
        <v>148</v>
      </c>
      <c r="C46" s="1" t="s">
        <v>11</v>
      </c>
      <c r="D46" s="1" t="s">
        <v>11</v>
      </c>
      <c r="E46" s="1" t="s">
        <v>11</v>
      </c>
      <c r="F46" s="1" t="s">
        <v>11</v>
      </c>
      <c r="G46" s="1" t="s">
        <v>11</v>
      </c>
      <c r="H46" s="2" t="s">
        <v>149</v>
      </c>
      <c r="I46" s="1" t="s">
        <v>11</v>
      </c>
    </row>
    <row r="47">
      <c r="A47" s="1" t="s">
        <v>150</v>
      </c>
      <c r="B47" s="1" t="s">
        <v>151</v>
      </c>
      <c r="C47" s="1" t="s">
        <v>11</v>
      </c>
      <c r="D47" s="1" t="s">
        <v>11</v>
      </c>
      <c r="E47" s="1" t="s">
        <v>11</v>
      </c>
      <c r="F47" s="1" t="s">
        <v>11</v>
      </c>
      <c r="G47" s="1" t="s">
        <v>11</v>
      </c>
      <c r="H47" s="2" t="s">
        <v>152</v>
      </c>
      <c r="I47" s="1" t="s">
        <v>11</v>
      </c>
    </row>
    <row r="48">
      <c r="A48" s="1" t="s">
        <v>153</v>
      </c>
      <c r="B48" s="1" t="s">
        <v>154</v>
      </c>
      <c r="C48" s="1" t="s">
        <v>11</v>
      </c>
      <c r="D48" s="1" t="s">
        <v>11</v>
      </c>
      <c r="E48" s="1" t="s">
        <v>11</v>
      </c>
      <c r="F48" s="1" t="s">
        <v>11</v>
      </c>
      <c r="G48" s="1" t="s">
        <v>11</v>
      </c>
      <c r="H48" s="2" t="s">
        <v>155</v>
      </c>
      <c r="I48" s="1" t="s">
        <v>11</v>
      </c>
    </row>
    <row r="49">
      <c r="A49" s="1" t="s">
        <v>156</v>
      </c>
      <c r="B49" s="1" t="s">
        <v>157</v>
      </c>
      <c r="C49" s="1" t="s">
        <v>11</v>
      </c>
      <c r="D49" s="1" t="s">
        <v>11</v>
      </c>
      <c r="E49" s="1" t="s">
        <v>11</v>
      </c>
      <c r="F49" s="1" t="s">
        <v>11</v>
      </c>
      <c r="G49" s="1" t="s">
        <v>11</v>
      </c>
      <c r="H49" s="2" t="s">
        <v>158</v>
      </c>
      <c r="I49" s="1" t="s">
        <v>11</v>
      </c>
    </row>
    <row r="50">
      <c r="A50" s="1" t="s">
        <v>159</v>
      </c>
      <c r="B50" s="1" t="s">
        <v>160</v>
      </c>
      <c r="C50" s="1" t="s">
        <v>11</v>
      </c>
      <c r="D50" s="1" t="s">
        <v>11</v>
      </c>
      <c r="E50" s="1" t="s">
        <v>11</v>
      </c>
      <c r="F50" s="1" t="s">
        <v>11</v>
      </c>
      <c r="G50" s="1" t="s">
        <v>11</v>
      </c>
      <c r="H50" s="2" t="s">
        <v>161</v>
      </c>
      <c r="I50" s="1" t="s">
        <v>11</v>
      </c>
    </row>
    <row r="51">
      <c r="A51" s="1" t="s">
        <v>162</v>
      </c>
      <c r="B51" s="1" t="s">
        <v>163</v>
      </c>
      <c r="C51" s="1" t="s">
        <v>164</v>
      </c>
      <c r="D51" s="1" t="s">
        <v>165</v>
      </c>
      <c r="E51" s="1" t="s">
        <v>166</v>
      </c>
      <c r="F51" s="1" t="s">
        <v>167</v>
      </c>
      <c r="G51" s="1" t="s">
        <v>168</v>
      </c>
      <c r="H51" s="2" t="s">
        <v>169</v>
      </c>
      <c r="I51" s="1" t="s">
        <v>11</v>
      </c>
    </row>
    <row r="52">
      <c r="A52" s="1" t="s">
        <v>170</v>
      </c>
      <c r="B52" s="1" t="s">
        <v>171</v>
      </c>
      <c r="C52" s="1" t="s">
        <v>172</v>
      </c>
      <c r="D52" s="1" t="s">
        <v>173</v>
      </c>
      <c r="E52" s="1" t="s">
        <v>174</v>
      </c>
      <c r="F52" s="1" t="s">
        <v>175</v>
      </c>
      <c r="G52" s="1" t="s">
        <v>176</v>
      </c>
      <c r="H52" s="2" t="s">
        <v>177</v>
      </c>
      <c r="I52" s="1" t="s">
        <v>11</v>
      </c>
    </row>
    <row r="53">
      <c r="A53" s="1" t="s">
        <v>178</v>
      </c>
      <c r="B53" s="1" t="s">
        <v>179</v>
      </c>
      <c r="C53" s="1" t="s">
        <v>180</v>
      </c>
      <c r="D53" s="1" t="s">
        <v>11</v>
      </c>
      <c r="E53" s="1" t="s">
        <v>181</v>
      </c>
      <c r="F53" s="1" t="s">
        <v>11</v>
      </c>
      <c r="G53" s="1" t="s">
        <v>182</v>
      </c>
      <c r="H53" s="2" t="s">
        <v>183</v>
      </c>
      <c r="I53" s="1" t="s">
        <v>11</v>
      </c>
    </row>
    <row r="54">
      <c r="A54" s="1" t="s">
        <v>184</v>
      </c>
      <c r="B54" s="1" t="s">
        <v>185</v>
      </c>
      <c r="C54" s="1" t="s">
        <v>11</v>
      </c>
      <c r="D54" s="1" t="s">
        <v>11</v>
      </c>
      <c r="E54" s="1" t="s">
        <v>11</v>
      </c>
      <c r="F54" s="1" t="s">
        <v>11</v>
      </c>
      <c r="G54" s="1" t="s">
        <v>11</v>
      </c>
      <c r="H54" s="2" t="s">
        <v>186</v>
      </c>
      <c r="I54" s="1" t="s">
        <v>11</v>
      </c>
    </row>
    <row r="55">
      <c r="A55" s="1" t="s">
        <v>187</v>
      </c>
      <c r="B55" s="1" t="s">
        <v>188</v>
      </c>
      <c r="C55" s="1" t="s">
        <v>11</v>
      </c>
      <c r="D55" s="1" t="s">
        <v>11</v>
      </c>
      <c r="E55" s="1" t="s">
        <v>11</v>
      </c>
      <c r="F55" s="1" t="s">
        <v>11</v>
      </c>
      <c r="G55" s="1" t="s">
        <v>11</v>
      </c>
      <c r="H55" s="2" t="s">
        <v>189</v>
      </c>
      <c r="I55" s="1" t="s">
        <v>11</v>
      </c>
    </row>
    <row r="56">
      <c r="A56" s="1" t="s">
        <v>190</v>
      </c>
      <c r="B56" s="1" t="s">
        <v>191</v>
      </c>
      <c r="C56" s="1" t="s">
        <v>11</v>
      </c>
      <c r="D56" s="1" t="s">
        <v>11</v>
      </c>
      <c r="E56" s="1" t="s">
        <v>11</v>
      </c>
      <c r="F56" s="1" t="s">
        <v>11</v>
      </c>
      <c r="G56" s="1" t="s">
        <v>11</v>
      </c>
      <c r="H56" s="2" t="s">
        <v>192</v>
      </c>
      <c r="I56" s="1" t="s">
        <v>11</v>
      </c>
    </row>
    <row r="57">
      <c r="A57" s="1" t="s">
        <v>193</v>
      </c>
      <c r="B57" s="1" t="s">
        <v>194</v>
      </c>
      <c r="C57" s="1" t="s">
        <v>195</v>
      </c>
      <c r="D57" s="1" t="s">
        <v>196</v>
      </c>
      <c r="E57" s="1" t="s">
        <v>197</v>
      </c>
      <c r="F57" s="1" t="s">
        <v>198</v>
      </c>
      <c r="G57" s="1" t="s">
        <v>199</v>
      </c>
      <c r="H57" s="2" t="s">
        <v>200</v>
      </c>
      <c r="I57" s="1" t="s">
        <v>11</v>
      </c>
    </row>
    <row r="58">
      <c r="A58" s="1" t="s">
        <v>201</v>
      </c>
      <c r="B58" s="1" t="s">
        <v>202</v>
      </c>
      <c r="C58" s="1" t="s">
        <v>11</v>
      </c>
      <c r="D58" s="1" t="s">
        <v>11</v>
      </c>
      <c r="E58" s="1" t="s">
        <v>11</v>
      </c>
      <c r="F58" s="1" t="s">
        <v>11</v>
      </c>
      <c r="G58" s="1" t="s">
        <v>11</v>
      </c>
      <c r="H58" s="2" t="s">
        <v>203</v>
      </c>
      <c r="I58" s="1" t="s">
        <v>11</v>
      </c>
    </row>
    <row r="59">
      <c r="A59" s="1" t="s">
        <v>204</v>
      </c>
      <c r="B59" s="1" t="s">
        <v>205</v>
      </c>
      <c r="C59" s="1" t="s">
        <v>11</v>
      </c>
      <c r="D59" s="1" t="s">
        <v>11</v>
      </c>
      <c r="E59" s="1" t="s">
        <v>11</v>
      </c>
      <c r="F59" s="1" t="s">
        <v>11</v>
      </c>
      <c r="G59" s="1" t="s">
        <v>11</v>
      </c>
      <c r="H59" s="2" t="s">
        <v>206</v>
      </c>
      <c r="I59" s="1" t="s">
        <v>11</v>
      </c>
    </row>
    <row r="60">
      <c r="A60" s="1" t="s">
        <v>207</v>
      </c>
      <c r="B60" s="1" t="s">
        <v>208</v>
      </c>
      <c r="C60" s="1" t="s">
        <v>11</v>
      </c>
      <c r="D60" s="1" t="s">
        <v>11</v>
      </c>
      <c r="E60" s="1" t="s">
        <v>11</v>
      </c>
      <c r="F60" s="1" t="s">
        <v>11</v>
      </c>
      <c r="G60" s="1" t="s">
        <v>11</v>
      </c>
      <c r="H60" s="2" t="s">
        <v>209</v>
      </c>
      <c r="I60" s="1" t="s">
        <v>11</v>
      </c>
    </row>
    <row r="61">
      <c r="A61" s="1" t="s">
        <v>210</v>
      </c>
      <c r="B61" s="1" t="s">
        <v>211</v>
      </c>
      <c r="C61" s="1" t="s">
        <v>212</v>
      </c>
      <c r="D61" s="1" t="s">
        <v>11</v>
      </c>
      <c r="E61" s="1" t="s">
        <v>213</v>
      </c>
      <c r="F61" s="1" t="s">
        <v>214</v>
      </c>
      <c r="G61" s="1" t="s">
        <v>215</v>
      </c>
      <c r="H61" s="2" t="s">
        <v>216</v>
      </c>
      <c r="I61" s="1" t="s">
        <v>11</v>
      </c>
    </row>
    <row r="62">
      <c r="A62" s="1" t="s">
        <v>217</v>
      </c>
      <c r="B62" s="1" t="s">
        <v>218</v>
      </c>
      <c r="C62" s="1" t="s">
        <v>219</v>
      </c>
      <c r="D62" s="1" t="s">
        <v>220</v>
      </c>
      <c r="E62" s="1" t="s">
        <v>221</v>
      </c>
      <c r="F62" s="1" t="s">
        <v>222</v>
      </c>
      <c r="G62" s="1" t="s">
        <v>223</v>
      </c>
      <c r="H62" s="2" t="s">
        <v>224</v>
      </c>
      <c r="I62" s="1" t="s">
        <v>11</v>
      </c>
    </row>
    <row r="63">
      <c r="A63" s="1" t="s">
        <v>225</v>
      </c>
      <c r="B63" s="1" t="s">
        <v>226</v>
      </c>
      <c r="C63" s="1" t="s">
        <v>11</v>
      </c>
      <c r="D63" s="1" t="s">
        <v>11</v>
      </c>
      <c r="E63" s="1" t="s">
        <v>11</v>
      </c>
      <c r="F63" s="1" t="s">
        <v>11</v>
      </c>
      <c r="G63" s="1" t="s">
        <v>11</v>
      </c>
      <c r="H63" s="2" t="s">
        <v>227</v>
      </c>
      <c r="I63" s="1" t="s">
        <v>11</v>
      </c>
    </row>
    <row r="64">
      <c r="A64" s="3" t="s">
        <v>228</v>
      </c>
      <c r="B64" s="1" t="s">
        <v>229</v>
      </c>
      <c r="C64" s="1" t="s">
        <v>11</v>
      </c>
      <c r="D64" s="1" t="s">
        <v>11</v>
      </c>
      <c r="E64" s="1" t="s">
        <v>11</v>
      </c>
      <c r="F64" s="1" t="s">
        <v>11</v>
      </c>
      <c r="G64" s="1" t="s">
        <v>11</v>
      </c>
      <c r="H64" s="2" t="s">
        <v>230</v>
      </c>
      <c r="I64" s="1" t="s">
        <v>11</v>
      </c>
    </row>
    <row r="65">
      <c r="A65" s="1" t="s">
        <v>231</v>
      </c>
      <c r="B65" s="1" t="s">
        <v>232</v>
      </c>
      <c r="C65" s="1" t="s">
        <v>11</v>
      </c>
      <c r="D65" s="1" t="s">
        <v>11</v>
      </c>
      <c r="E65" s="1" t="s">
        <v>11</v>
      </c>
      <c r="F65" s="1" t="s">
        <v>11</v>
      </c>
      <c r="G65" s="1" t="s">
        <v>11</v>
      </c>
      <c r="H65" s="2" t="s">
        <v>233</v>
      </c>
      <c r="I65" s="1" t="s">
        <v>11</v>
      </c>
    </row>
    <row r="66">
      <c r="A66" s="1" t="s">
        <v>234</v>
      </c>
      <c r="B66" s="1" t="s">
        <v>235</v>
      </c>
      <c r="C66" s="1" t="s">
        <v>11</v>
      </c>
      <c r="D66" s="1" t="s">
        <v>11</v>
      </c>
      <c r="E66" s="1" t="s">
        <v>11</v>
      </c>
      <c r="F66" s="1" t="s">
        <v>11</v>
      </c>
      <c r="G66" s="1" t="s">
        <v>11</v>
      </c>
      <c r="H66" s="2" t="s">
        <v>236</v>
      </c>
      <c r="I66" s="1" t="s">
        <v>11</v>
      </c>
    </row>
    <row r="67">
      <c r="A67" s="1" t="s">
        <v>237</v>
      </c>
      <c r="B67" s="1" t="s">
        <v>238</v>
      </c>
      <c r="C67" s="1" t="s">
        <v>11</v>
      </c>
      <c r="D67" s="1" t="s">
        <v>11</v>
      </c>
      <c r="E67" s="1" t="s">
        <v>11</v>
      </c>
      <c r="F67" s="1" t="s">
        <v>11</v>
      </c>
      <c r="G67" s="1" t="s">
        <v>11</v>
      </c>
      <c r="H67" s="2" t="s">
        <v>239</v>
      </c>
      <c r="I67" s="1" t="s">
        <v>11</v>
      </c>
    </row>
    <row r="68">
      <c r="A68" s="1" t="s">
        <v>240</v>
      </c>
      <c r="B68" s="1" t="s">
        <v>241</v>
      </c>
      <c r="C68" s="1" t="s">
        <v>242</v>
      </c>
      <c r="D68" s="1" t="s">
        <v>243</v>
      </c>
      <c r="E68" s="1" t="s">
        <v>244</v>
      </c>
      <c r="F68" s="1" t="s">
        <v>245</v>
      </c>
      <c r="G68" s="1" t="s">
        <v>246</v>
      </c>
      <c r="H68" s="2" t="s">
        <v>247</v>
      </c>
      <c r="I68" s="1" t="s">
        <v>11</v>
      </c>
    </row>
    <row r="69">
      <c r="A69" s="1" t="s">
        <v>248</v>
      </c>
      <c r="B69" s="1" t="s">
        <v>249</v>
      </c>
      <c r="C69" s="1" t="s">
        <v>11</v>
      </c>
      <c r="D69" s="1" t="s">
        <v>11</v>
      </c>
      <c r="E69" s="1" t="s">
        <v>11</v>
      </c>
      <c r="F69" s="1" t="s">
        <v>11</v>
      </c>
      <c r="G69" s="1" t="s">
        <v>11</v>
      </c>
      <c r="H69" s="2" t="s">
        <v>250</v>
      </c>
      <c r="I69" s="1" t="s">
        <v>11</v>
      </c>
    </row>
    <row r="70">
      <c r="A70" s="1" t="s">
        <v>251</v>
      </c>
      <c r="B70" s="1" t="s">
        <v>252</v>
      </c>
      <c r="C70" s="1" t="s">
        <v>253</v>
      </c>
      <c r="D70" s="1" t="s">
        <v>254</v>
      </c>
      <c r="E70" s="1" t="s">
        <v>174</v>
      </c>
      <c r="F70" s="1" t="s">
        <v>255</v>
      </c>
      <c r="G70" s="1" t="s">
        <v>256</v>
      </c>
      <c r="H70" s="2" t="s">
        <v>257</v>
      </c>
      <c r="I70" s="1" t="s">
        <v>11</v>
      </c>
    </row>
    <row r="71">
      <c r="A71" s="1" t="s">
        <v>258</v>
      </c>
      <c r="B71" s="1" t="s">
        <v>259</v>
      </c>
      <c r="C71" s="1" t="s">
        <v>260</v>
      </c>
      <c r="D71" s="1" t="s">
        <v>261</v>
      </c>
      <c r="E71" s="1" t="s">
        <v>262</v>
      </c>
      <c r="F71" s="1" t="s">
        <v>263</v>
      </c>
      <c r="G71" s="1" t="s">
        <v>264</v>
      </c>
      <c r="H71" s="2" t="s">
        <v>265</v>
      </c>
      <c r="I71" s="1" t="s">
        <v>11</v>
      </c>
    </row>
    <row r="72">
      <c r="A72" s="1" t="s">
        <v>266</v>
      </c>
      <c r="B72" s="1" t="s">
        <v>267</v>
      </c>
      <c r="C72" s="1" t="s">
        <v>11</v>
      </c>
      <c r="D72" s="1" t="s">
        <v>11</v>
      </c>
      <c r="E72" s="1" t="s">
        <v>11</v>
      </c>
      <c r="F72" s="1" t="s">
        <v>11</v>
      </c>
      <c r="G72" s="1" t="s">
        <v>11</v>
      </c>
      <c r="H72" s="2" t="s">
        <v>268</v>
      </c>
      <c r="I72" s="1" t="s">
        <v>11</v>
      </c>
    </row>
    <row r="73">
      <c r="A73" s="1" t="s">
        <v>269</v>
      </c>
      <c r="B73" s="1" t="s">
        <v>270</v>
      </c>
      <c r="C73" s="1" t="s">
        <v>271</v>
      </c>
      <c r="D73" s="1" t="s">
        <v>272</v>
      </c>
      <c r="E73" s="1" t="s">
        <v>273</v>
      </c>
      <c r="F73" s="1" t="s">
        <v>274</v>
      </c>
      <c r="G73" s="1" t="s">
        <v>275</v>
      </c>
      <c r="H73" s="2" t="s">
        <v>257</v>
      </c>
      <c r="I73" s="1" t="s">
        <v>11</v>
      </c>
    </row>
    <row r="74">
      <c r="A74" s="1" t="s">
        <v>276</v>
      </c>
      <c r="B74" s="1" t="s">
        <v>277</v>
      </c>
      <c r="C74" s="1" t="s">
        <v>11</v>
      </c>
      <c r="D74" s="1" t="s">
        <v>11</v>
      </c>
      <c r="E74" s="1" t="s">
        <v>11</v>
      </c>
      <c r="F74" s="1" t="s">
        <v>11</v>
      </c>
      <c r="G74" s="1" t="s">
        <v>11</v>
      </c>
      <c r="H74" s="2" t="s">
        <v>278</v>
      </c>
      <c r="I74" s="1" t="s">
        <v>11</v>
      </c>
    </row>
    <row r="75">
      <c r="A75" s="1" t="s">
        <v>279</v>
      </c>
      <c r="B75" s="1" t="s">
        <v>280</v>
      </c>
      <c r="C75" s="1" t="s">
        <v>281</v>
      </c>
      <c r="D75" s="1" t="s">
        <v>282</v>
      </c>
      <c r="E75" s="1" t="s">
        <v>283</v>
      </c>
      <c r="F75" s="1" t="s">
        <v>284</v>
      </c>
      <c r="G75" s="1" t="s">
        <v>285</v>
      </c>
      <c r="H75" s="2" t="s">
        <v>286</v>
      </c>
      <c r="I75" s="1" t="s">
        <v>11</v>
      </c>
    </row>
    <row r="76">
      <c r="A76" s="1" t="s">
        <v>287</v>
      </c>
      <c r="B76" s="1" t="s">
        <v>288</v>
      </c>
      <c r="C76" s="1" t="s">
        <v>289</v>
      </c>
      <c r="D76" s="1" t="s">
        <v>290</v>
      </c>
      <c r="E76" s="1" t="s">
        <v>291</v>
      </c>
      <c r="F76" s="1" t="s">
        <v>292</v>
      </c>
      <c r="G76" s="1" t="s">
        <v>293</v>
      </c>
      <c r="H76" s="2" t="s">
        <v>286</v>
      </c>
      <c r="I76" s="1" t="s">
        <v>11</v>
      </c>
    </row>
    <row r="77">
      <c r="A77" s="1" t="s">
        <v>294</v>
      </c>
      <c r="B77" s="1" t="s">
        <v>295</v>
      </c>
      <c r="C77" s="1" t="s">
        <v>11</v>
      </c>
      <c r="D77" s="1" t="s">
        <v>11</v>
      </c>
      <c r="E77" s="1" t="s">
        <v>11</v>
      </c>
      <c r="F77" s="1" t="s">
        <v>11</v>
      </c>
      <c r="G77" s="1" t="s">
        <v>11</v>
      </c>
      <c r="H77" s="2" t="s">
        <v>286</v>
      </c>
      <c r="I77" s="1" t="s">
        <v>11</v>
      </c>
    </row>
    <row r="78">
      <c r="A78" s="1" t="s">
        <v>296</v>
      </c>
      <c r="B78" s="1" t="s">
        <v>297</v>
      </c>
      <c r="C78" s="1" t="s">
        <v>11</v>
      </c>
      <c r="D78" s="1" t="s">
        <v>11</v>
      </c>
      <c r="E78" s="1" t="s">
        <v>11</v>
      </c>
      <c r="F78" s="1" t="s">
        <v>11</v>
      </c>
      <c r="G78" s="1" t="s">
        <v>11</v>
      </c>
      <c r="H78" s="2" t="s">
        <v>298</v>
      </c>
      <c r="I78" s="1" t="s">
        <v>11</v>
      </c>
    </row>
    <row r="79">
      <c r="A79" s="1" t="s">
        <v>299</v>
      </c>
      <c r="B79" s="1" t="s">
        <v>300</v>
      </c>
      <c r="C79" s="1" t="s">
        <v>301</v>
      </c>
      <c r="D79" s="1" t="s">
        <v>302</v>
      </c>
      <c r="E79" s="1" t="s">
        <v>303</v>
      </c>
      <c r="F79" s="1" t="s">
        <v>304</v>
      </c>
      <c r="G79" s="1" t="s">
        <v>305</v>
      </c>
      <c r="H79" s="2" t="s">
        <v>306</v>
      </c>
      <c r="I79" s="1" t="s">
        <v>11</v>
      </c>
    </row>
    <row r="80">
      <c r="A80" s="1" t="s">
        <v>307</v>
      </c>
      <c r="B80" s="1" t="s">
        <v>308</v>
      </c>
      <c r="C80" s="1" t="s">
        <v>11</v>
      </c>
      <c r="D80" s="1" t="s">
        <v>11</v>
      </c>
      <c r="E80" s="1" t="s">
        <v>11</v>
      </c>
      <c r="F80" s="1" t="s">
        <v>11</v>
      </c>
      <c r="G80" s="1" t="s">
        <v>11</v>
      </c>
      <c r="H80" s="2" t="s">
        <v>309</v>
      </c>
      <c r="I80" s="1" t="s">
        <v>11</v>
      </c>
    </row>
    <row r="81">
      <c r="A81" s="1" t="s">
        <v>310</v>
      </c>
      <c r="B81" s="1" t="s">
        <v>311</v>
      </c>
      <c r="C81" s="1" t="s">
        <v>11</v>
      </c>
      <c r="D81" s="1" t="s">
        <v>11</v>
      </c>
      <c r="E81" s="1" t="s">
        <v>11</v>
      </c>
      <c r="F81" s="1" t="s">
        <v>11</v>
      </c>
      <c r="G81" s="1" t="s">
        <v>11</v>
      </c>
      <c r="H81" s="2" t="s">
        <v>312</v>
      </c>
      <c r="I81" s="1" t="s">
        <v>11</v>
      </c>
    </row>
    <row r="82">
      <c r="A82" s="1" t="s">
        <v>313</v>
      </c>
      <c r="B82" s="1" t="s">
        <v>314</v>
      </c>
      <c r="C82" s="1" t="s">
        <v>11</v>
      </c>
      <c r="D82" s="1" t="s">
        <v>11</v>
      </c>
      <c r="E82" s="1" t="s">
        <v>11</v>
      </c>
      <c r="F82" s="1" t="s">
        <v>11</v>
      </c>
      <c r="G82" s="1" t="s">
        <v>11</v>
      </c>
      <c r="H82" s="2" t="s">
        <v>315</v>
      </c>
      <c r="I82" s="1" t="s">
        <v>11</v>
      </c>
    </row>
    <row r="83">
      <c r="A83" s="1" t="s">
        <v>316</v>
      </c>
      <c r="B83" s="1" t="s">
        <v>317</v>
      </c>
      <c r="C83" s="1" t="s">
        <v>11</v>
      </c>
      <c r="D83" s="1" t="s">
        <v>11</v>
      </c>
      <c r="E83" s="1" t="s">
        <v>11</v>
      </c>
      <c r="F83" s="1" t="s">
        <v>11</v>
      </c>
      <c r="G83" s="1" t="s">
        <v>11</v>
      </c>
      <c r="H83" s="2" t="s">
        <v>318</v>
      </c>
      <c r="I83" s="1" t="s">
        <v>11</v>
      </c>
    </row>
    <row r="84">
      <c r="A84" s="1" t="s">
        <v>319</v>
      </c>
      <c r="B84" s="1" t="s">
        <v>320</v>
      </c>
      <c r="C84" s="1" t="s">
        <v>321</v>
      </c>
      <c r="D84" s="1" t="s">
        <v>322</v>
      </c>
      <c r="E84" s="1" t="s">
        <v>323</v>
      </c>
      <c r="F84" s="1" t="s">
        <v>324</v>
      </c>
      <c r="G84" s="1" t="s">
        <v>325</v>
      </c>
      <c r="H84" s="2" t="s">
        <v>326</v>
      </c>
      <c r="I84" s="1" t="s">
        <v>11</v>
      </c>
    </row>
    <row r="85">
      <c r="A85" s="1" t="s">
        <v>327</v>
      </c>
      <c r="B85" s="1" t="s">
        <v>328</v>
      </c>
      <c r="C85" s="1" t="s">
        <v>11</v>
      </c>
      <c r="D85" s="1" t="s">
        <v>11</v>
      </c>
      <c r="E85" s="1" t="s">
        <v>11</v>
      </c>
      <c r="F85" s="1" t="s">
        <v>11</v>
      </c>
      <c r="G85" s="1" t="s">
        <v>11</v>
      </c>
      <c r="H85" s="2" t="s">
        <v>329</v>
      </c>
      <c r="I85" s="1" t="s">
        <v>11</v>
      </c>
    </row>
    <row r="86">
      <c r="A86" s="1" t="s">
        <v>330</v>
      </c>
      <c r="B86" s="1" t="s">
        <v>331</v>
      </c>
      <c r="C86" s="1" t="s">
        <v>11</v>
      </c>
      <c r="D86" s="1" t="s">
        <v>11</v>
      </c>
      <c r="E86" s="1" t="s">
        <v>11</v>
      </c>
      <c r="F86" s="1" t="s">
        <v>11</v>
      </c>
      <c r="G86" s="1" t="s">
        <v>11</v>
      </c>
      <c r="H86" s="2" t="s">
        <v>332</v>
      </c>
      <c r="I86" s="1" t="s">
        <v>11</v>
      </c>
    </row>
    <row r="87">
      <c r="A87" s="1" t="s">
        <v>333</v>
      </c>
      <c r="B87" s="1" t="s">
        <v>334</v>
      </c>
      <c r="C87" s="1" t="s">
        <v>11</v>
      </c>
      <c r="D87" s="1" t="s">
        <v>11</v>
      </c>
      <c r="E87" s="1" t="s">
        <v>11</v>
      </c>
      <c r="F87" s="1" t="s">
        <v>11</v>
      </c>
      <c r="G87" s="1" t="s">
        <v>11</v>
      </c>
      <c r="H87" s="2" t="s">
        <v>335</v>
      </c>
      <c r="I87" s="1" t="s">
        <v>11</v>
      </c>
    </row>
    <row r="88">
      <c r="A88" s="1" t="s">
        <v>336</v>
      </c>
      <c r="B88" s="1" t="s">
        <v>337</v>
      </c>
      <c r="C88" s="1" t="s">
        <v>11</v>
      </c>
      <c r="D88" s="1" t="s">
        <v>11</v>
      </c>
      <c r="E88" s="1" t="s">
        <v>11</v>
      </c>
      <c r="F88" s="1" t="s">
        <v>11</v>
      </c>
      <c r="G88" s="1" t="s">
        <v>11</v>
      </c>
      <c r="H88" s="2" t="s">
        <v>338</v>
      </c>
      <c r="I88" s="1" t="s">
        <v>11</v>
      </c>
    </row>
    <row r="89">
      <c r="A89" s="1" t="s">
        <v>339</v>
      </c>
      <c r="B89" s="1" t="s">
        <v>340</v>
      </c>
      <c r="C89" s="1" t="s">
        <v>11</v>
      </c>
      <c r="D89" s="1" t="s">
        <v>11</v>
      </c>
      <c r="E89" s="1" t="s">
        <v>11</v>
      </c>
      <c r="F89" s="1" t="s">
        <v>11</v>
      </c>
      <c r="G89" s="1" t="s">
        <v>11</v>
      </c>
      <c r="H89" s="2" t="s">
        <v>338</v>
      </c>
      <c r="I89" s="1" t="s">
        <v>11</v>
      </c>
    </row>
    <row r="90">
      <c r="A90" s="1" t="s">
        <v>341</v>
      </c>
      <c r="B90" s="1" t="s">
        <v>342</v>
      </c>
      <c r="C90" s="1" t="s">
        <v>11</v>
      </c>
      <c r="D90" s="1" t="s">
        <v>11</v>
      </c>
      <c r="E90" s="1" t="s">
        <v>11</v>
      </c>
      <c r="F90" s="1" t="s">
        <v>11</v>
      </c>
      <c r="G90" s="1" t="s">
        <v>11</v>
      </c>
      <c r="H90" s="2" t="s">
        <v>343</v>
      </c>
      <c r="I90" s="1" t="s">
        <v>11</v>
      </c>
    </row>
    <row r="91">
      <c r="A91" s="1" t="s">
        <v>344</v>
      </c>
      <c r="B91" s="1" t="s">
        <v>345</v>
      </c>
      <c r="C91" s="1" t="s">
        <v>11</v>
      </c>
      <c r="D91" s="1" t="s">
        <v>11</v>
      </c>
      <c r="E91" s="1" t="s">
        <v>11</v>
      </c>
      <c r="F91" s="1" t="s">
        <v>11</v>
      </c>
      <c r="G91" s="1" t="s">
        <v>11</v>
      </c>
      <c r="H91" s="2" t="s">
        <v>346</v>
      </c>
      <c r="I91" s="1" t="s">
        <v>11</v>
      </c>
    </row>
    <row r="92">
      <c r="A92" s="1" t="s">
        <v>347</v>
      </c>
      <c r="B92" s="1" t="s">
        <v>348</v>
      </c>
      <c r="C92" s="1" t="s">
        <v>349</v>
      </c>
      <c r="D92" s="1" t="s">
        <v>350</v>
      </c>
      <c r="E92" s="1" t="s">
        <v>351</v>
      </c>
      <c r="F92" s="1" t="s">
        <v>11</v>
      </c>
      <c r="G92" s="1" t="s">
        <v>352</v>
      </c>
      <c r="H92" s="2" t="s">
        <v>353</v>
      </c>
      <c r="I92" s="1" t="s">
        <v>11</v>
      </c>
    </row>
    <row r="93">
      <c r="A93" s="1" t="s">
        <v>354</v>
      </c>
      <c r="B93" s="1" t="s">
        <v>355</v>
      </c>
      <c r="C93" s="1" t="s">
        <v>11</v>
      </c>
      <c r="D93" s="1" t="s">
        <v>11</v>
      </c>
      <c r="E93" s="1" t="s">
        <v>11</v>
      </c>
      <c r="F93" s="1" t="s">
        <v>11</v>
      </c>
      <c r="G93" s="1" t="s">
        <v>11</v>
      </c>
      <c r="H93" s="2" t="s">
        <v>356</v>
      </c>
      <c r="I93" s="1" t="s">
        <v>11</v>
      </c>
    </row>
    <row r="94">
      <c r="A94" s="1" t="s">
        <v>357</v>
      </c>
      <c r="B94" s="1" t="s">
        <v>358</v>
      </c>
      <c r="C94" s="1" t="s">
        <v>11</v>
      </c>
      <c r="D94" s="1" t="s">
        <v>11</v>
      </c>
      <c r="E94" s="1" t="s">
        <v>11</v>
      </c>
      <c r="F94" s="1" t="s">
        <v>11</v>
      </c>
      <c r="G94" s="1" t="s">
        <v>11</v>
      </c>
      <c r="H94" s="2" t="s">
        <v>359</v>
      </c>
      <c r="I94" s="1" t="s">
        <v>11</v>
      </c>
    </row>
    <row r="95">
      <c r="A95" s="1" t="s">
        <v>360</v>
      </c>
      <c r="B95" s="1" t="s">
        <v>361</v>
      </c>
      <c r="C95" s="1" t="s">
        <v>11</v>
      </c>
      <c r="D95" s="1" t="s">
        <v>11</v>
      </c>
      <c r="E95" s="1" t="s">
        <v>11</v>
      </c>
      <c r="F95" s="1" t="s">
        <v>11</v>
      </c>
      <c r="G95" s="1" t="s">
        <v>11</v>
      </c>
      <c r="H95" s="2" t="s">
        <v>362</v>
      </c>
      <c r="I95" s="1" t="s">
        <v>11</v>
      </c>
    </row>
    <row r="96">
      <c r="A96" s="1" t="s">
        <v>363</v>
      </c>
      <c r="B96" s="1" t="s">
        <v>364</v>
      </c>
      <c r="C96" s="1" t="s">
        <v>11</v>
      </c>
      <c r="D96" s="1" t="s">
        <v>11</v>
      </c>
      <c r="E96" s="1" t="s">
        <v>11</v>
      </c>
      <c r="F96" s="1" t="s">
        <v>11</v>
      </c>
      <c r="G96" s="1" t="s">
        <v>11</v>
      </c>
      <c r="H96" s="2" t="s">
        <v>365</v>
      </c>
      <c r="I96" s="1" t="s">
        <v>11</v>
      </c>
    </row>
    <row r="97">
      <c r="A97" s="1" t="s">
        <v>366</v>
      </c>
      <c r="B97" s="1" t="s">
        <v>367</v>
      </c>
      <c r="C97" s="1" t="s">
        <v>368</v>
      </c>
      <c r="D97" s="1" t="s">
        <v>369</v>
      </c>
      <c r="E97" s="1" t="s">
        <v>370</v>
      </c>
      <c r="F97" s="1" t="s">
        <v>371</v>
      </c>
      <c r="G97" s="1" t="s">
        <v>372</v>
      </c>
      <c r="H97" s="2" t="s">
        <v>373</v>
      </c>
      <c r="I97" s="1" t="s">
        <v>11</v>
      </c>
    </row>
    <row r="98">
      <c r="A98" s="1" t="s">
        <v>374</v>
      </c>
      <c r="B98" s="1" t="s">
        <v>375</v>
      </c>
      <c r="C98" s="1" t="s">
        <v>376</v>
      </c>
      <c r="D98" s="1" t="s">
        <v>377</v>
      </c>
      <c r="E98" s="1" t="s">
        <v>378</v>
      </c>
      <c r="F98" s="1" t="s">
        <v>379</v>
      </c>
      <c r="G98" s="1" t="s">
        <v>380</v>
      </c>
      <c r="H98" s="2" t="s">
        <v>381</v>
      </c>
      <c r="I98" s="1" t="s">
        <v>11</v>
      </c>
    </row>
    <row r="99">
      <c r="A99" s="1" t="s">
        <v>382</v>
      </c>
      <c r="B99" s="1" t="s">
        <v>383</v>
      </c>
      <c r="C99" s="1" t="s">
        <v>11</v>
      </c>
      <c r="D99" s="1" t="s">
        <v>11</v>
      </c>
      <c r="E99" s="1" t="s">
        <v>11</v>
      </c>
      <c r="F99" s="1" t="s">
        <v>11</v>
      </c>
      <c r="G99" s="1" t="s">
        <v>11</v>
      </c>
      <c r="H99" s="2" t="s">
        <v>384</v>
      </c>
      <c r="I99" s="1" t="s">
        <v>11</v>
      </c>
    </row>
    <row r="100">
      <c r="A100" s="1" t="s">
        <v>385</v>
      </c>
      <c r="B100" s="1" t="s">
        <v>375</v>
      </c>
      <c r="C100" s="1" t="s">
        <v>376</v>
      </c>
      <c r="D100" s="1" t="s">
        <v>377</v>
      </c>
      <c r="E100" s="1" t="s">
        <v>378</v>
      </c>
      <c r="F100" s="1" t="s">
        <v>379</v>
      </c>
      <c r="G100" s="1" t="s">
        <v>380</v>
      </c>
      <c r="H100" s="2" t="s">
        <v>381</v>
      </c>
      <c r="I100" s="1" t="s">
        <v>11</v>
      </c>
    </row>
    <row r="101">
      <c r="A101" s="1" t="s">
        <v>386</v>
      </c>
      <c r="B101" s="1" t="s">
        <v>387</v>
      </c>
      <c r="C101" s="1" t="s">
        <v>388</v>
      </c>
      <c r="D101" s="1" t="s">
        <v>389</v>
      </c>
      <c r="E101" s="1" t="s">
        <v>390</v>
      </c>
      <c r="F101" s="1" t="s">
        <v>391</v>
      </c>
      <c r="G101" s="1" t="s">
        <v>392</v>
      </c>
      <c r="H101" s="2" t="s">
        <v>393</v>
      </c>
      <c r="I101" s="1" t="s">
        <v>11</v>
      </c>
    </row>
    <row r="102">
      <c r="A102" s="1" t="s">
        <v>394</v>
      </c>
      <c r="B102" s="1" t="s">
        <v>395</v>
      </c>
      <c r="C102" s="1" t="s">
        <v>396</v>
      </c>
      <c r="D102" s="1" t="s">
        <v>397</v>
      </c>
      <c r="E102" s="1" t="s">
        <v>398</v>
      </c>
      <c r="F102" s="1" t="s">
        <v>399</v>
      </c>
      <c r="G102" s="1" t="s">
        <v>400</v>
      </c>
      <c r="H102" s="2" t="s">
        <v>401</v>
      </c>
      <c r="I102" s="1" t="s">
        <v>11</v>
      </c>
    </row>
    <row r="103">
      <c r="A103" s="1" t="s">
        <v>402</v>
      </c>
      <c r="B103" s="1" t="s">
        <v>403</v>
      </c>
      <c r="C103" s="1" t="s">
        <v>11</v>
      </c>
      <c r="D103" s="1" t="s">
        <v>11</v>
      </c>
      <c r="E103" s="1" t="s">
        <v>11</v>
      </c>
      <c r="F103" s="1" t="s">
        <v>11</v>
      </c>
      <c r="G103" s="1" t="s">
        <v>11</v>
      </c>
      <c r="H103" s="2" t="s">
        <v>404</v>
      </c>
      <c r="I103" s="1" t="s">
        <v>11</v>
      </c>
    </row>
    <row r="104">
      <c r="A104" s="1" t="s">
        <v>405</v>
      </c>
      <c r="B104" s="1" t="s">
        <v>406</v>
      </c>
      <c r="C104" s="1" t="s">
        <v>407</v>
      </c>
      <c r="D104" s="1" t="s">
        <v>408</v>
      </c>
      <c r="E104" s="1" t="s">
        <v>409</v>
      </c>
      <c r="F104" s="1" t="s">
        <v>410</v>
      </c>
      <c r="G104" s="1" t="s">
        <v>411</v>
      </c>
      <c r="H104" s="2" t="s">
        <v>412</v>
      </c>
      <c r="I104" s="1" t="s">
        <v>11</v>
      </c>
    </row>
    <row r="105">
      <c r="A105" s="1" t="s">
        <v>413</v>
      </c>
      <c r="B105" s="1" t="s">
        <v>414</v>
      </c>
      <c r="C105" s="1" t="s">
        <v>415</v>
      </c>
      <c r="D105" s="1" t="s">
        <v>416</v>
      </c>
      <c r="E105" s="1" t="s">
        <v>417</v>
      </c>
      <c r="F105" s="1" t="s">
        <v>11</v>
      </c>
      <c r="G105" s="1" t="s">
        <v>418</v>
      </c>
      <c r="H105" s="2" t="s">
        <v>412</v>
      </c>
      <c r="I105" s="1" t="s">
        <v>11</v>
      </c>
    </row>
    <row r="106">
      <c r="A106" s="1" t="s">
        <v>419</v>
      </c>
      <c r="B106" s="1" t="s">
        <v>420</v>
      </c>
      <c r="C106" s="1" t="s">
        <v>11</v>
      </c>
      <c r="D106" s="1" t="s">
        <v>11</v>
      </c>
      <c r="E106" s="1" t="s">
        <v>11</v>
      </c>
      <c r="F106" s="1" t="s">
        <v>11</v>
      </c>
      <c r="G106" s="1" t="s">
        <v>11</v>
      </c>
      <c r="H106" s="2" t="s">
        <v>421</v>
      </c>
      <c r="I106" s="1" t="s">
        <v>11</v>
      </c>
    </row>
    <row r="107">
      <c r="A107" s="1" t="s">
        <v>422</v>
      </c>
      <c r="B107" s="1" t="s">
        <v>423</v>
      </c>
      <c r="C107" s="1" t="s">
        <v>11</v>
      </c>
      <c r="D107" s="1" t="s">
        <v>11</v>
      </c>
      <c r="E107" s="1" t="s">
        <v>11</v>
      </c>
      <c r="F107" s="1" t="s">
        <v>11</v>
      </c>
      <c r="G107" s="1" t="s">
        <v>11</v>
      </c>
      <c r="H107" s="2" t="s">
        <v>424</v>
      </c>
      <c r="I107" s="1" t="s">
        <v>11</v>
      </c>
    </row>
    <row r="108">
      <c r="A108" s="1" t="s">
        <v>425</v>
      </c>
      <c r="B108" s="1" t="s">
        <v>426</v>
      </c>
      <c r="C108" s="1" t="s">
        <v>11</v>
      </c>
      <c r="D108" s="1" t="s">
        <v>11</v>
      </c>
      <c r="E108" s="1" t="s">
        <v>11</v>
      </c>
      <c r="F108" s="1" t="s">
        <v>11</v>
      </c>
      <c r="G108" s="1" t="s">
        <v>11</v>
      </c>
      <c r="H108" s="2" t="s">
        <v>427</v>
      </c>
      <c r="I108" s="1" t="s">
        <v>11</v>
      </c>
    </row>
    <row r="109">
      <c r="A109" s="1" t="s">
        <v>428</v>
      </c>
      <c r="B109" s="1" t="s">
        <v>429</v>
      </c>
      <c r="C109" s="1" t="s">
        <v>11</v>
      </c>
      <c r="D109" s="1" t="s">
        <v>11</v>
      </c>
      <c r="E109" s="1" t="s">
        <v>11</v>
      </c>
      <c r="F109" s="1" t="s">
        <v>11</v>
      </c>
      <c r="G109" s="1" t="s">
        <v>11</v>
      </c>
      <c r="H109" s="2" t="s">
        <v>430</v>
      </c>
      <c r="I109" s="1" t="s">
        <v>11</v>
      </c>
    </row>
    <row r="110">
      <c r="A110" s="1" t="s">
        <v>431</v>
      </c>
      <c r="B110" s="1" t="s">
        <v>432</v>
      </c>
      <c r="C110" s="1" t="s">
        <v>11</v>
      </c>
      <c r="D110" s="1" t="s">
        <v>11</v>
      </c>
      <c r="E110" s="1" t="s">
        <v>11</v>
      </c>
      <c r="F110" s="1" t="s">
        <v>11</v>
      </c>
      <c r="G110" s="1" t="s">
        <v>11</v>
      </c>
      <c r="H110" s="2" t="s">
        <v>433</v>
      </c>
      <c r="I110" s="1" t="s">
        <v>11</v>
      </c>
    </row>
    <row r="111">
      <c r="A111" s="1" t="s">
        <v>434</v>
      </c>
      <c r="B111" s="1" t="s">
        <v>435</v>
      </c>
      <c r="C111" s="1" t="s">
        <v>11</v>
      </c>
      <c r="D111" s="1" t="s">
        <v>11</v>
      </c>
      <c r="E111" s="1" t="s">
        <v>11</v>
      </c>
      <c r="F111" s="1" t="s">
        <v>11</v>
      </c>
      <c r="G111" s="1" t="s">
        <v>11</v>
      </c>
      <c r="H111" s="2" t="s">
        <v>436</v>
      </c>
      <c r="I111" s="1" t="s">
        <v>11</v>
      </c>
    </row>
    <row r="112">
      <c r="A112" s="1" t="s">
        <v>437</v>
      </c>
      <c r="B112" s="1" t="s">
        <v>438</v>
      </c>
      <c r="C112" s="1" t="s">
        <v>439</v>
      </c>
      <c r="D112" s="1" t="s">
        <v>440</v>
      </c>
      <c r="E112" s="1" t="s">
        <v>441</v>
      </c>
      <c r="F112" s="1" t="s">
        <v>442</v>
      </c>
      <c r="G112" s="1" t="s">
        <v>443</v>
      </c>
      <c r="H112" s="2" t="s">
        <v>444</v>
      </c>
      <c r="I112" s="1" t="s">
        <v>11</v>
      </c>
    </row>
    <row r="113">
      <c r="A113" s="1" t="s">
        <v>445</v>
      </c>
      <c r="B113" s="1" t="s">
        <v>446</v>
      </c>
      <c r="C113" s="1" t="s">
        <v>447</v>
      </c>
      <c r="D113" s="1" t="s">
        <v>448</v>
      </c>
      <c r="E113" s="1" t="s">
        <v>449</v>
      </c>
      <c r="F113" s="1" t="s">
        <v>11</v>
      </c>
      <c r="G113" s="1" t="s">
        <v>450</v>
      </c>
      <c r="H113" s="2" t="s">
        <v>451</v>
      </c>
      <c r="I113" s="1" t="s">
        <v>11</v>
      </c>
    </row>
    <row r="114">
      <c r="A114" s="1" t="s">
        <v>452</v>
      </c>
      <c r="B114" s="1" t="s">
        <v>453</v>
      </c>
      <c r="C114" s="1" t="s">
        <v>11</v>
      </c>
      <c r="D114" s="1" t="s">
        <v>11</v>
      </c>
      <c r="E114" s="1" t="s">
        <v>11</v>
      </c>
      <c r="F114" s="1" t="s">
        <v>11</v>
      </c>
      <c r="G114" s="1" t="s">
        <v>11</v>
      </c>
      <c r="H114" s="2" t="s">
        <v>454</v>
      </c>
      <c r="I114" s="1" t="s">
        <v>11</v>
      </c>
    </row>
    <row r="115">
      <c r="A115" s="1" t="s">
        <v>455</v>
      </c>
      <c r="B115" s="1" t="s">
        <v>456</v>
      </c>
      <c r="C115" s="1" t="s">
        <v>11</v>
      </c>
      <c r="D115" s="1" t="s">
        <v>11</v>
      </c>
      <c r="E115" s="1" t="s">
        <v>11</v>
      </c>
      <c r="F115" s="1" t="s">
        <v>11</v>
      </c>
      <c r="G115" s="1" t="s">
        <v>11</v>
      </c>
      <c r="H115" s="2" t="s">
        <v>457</v>
      </c>
      <c r="I115" s="1" t="s">
        <v>11</v>
      </c>
    </row>
    <row r="116">
      <c r="A116" s="1" t="s">
        <v>458</v>
      </c>
      <c r="B116" s="1" t="s">
        <v>459</v>
      </c>
      <c r="C116" s="1" t="s">
        <v>11</v>
      </c>
      <c r="D116" s="1" t="s">
        <v>11</v>
      </c>
      <c r="E116" s="1" t="s">
        <v>11</v>
      </c>
      <c r="F116" s="1" t="s">
        <v>11</v>
      </c>
      <c r="G116" s="1" t="s">
        <v>11</v>
      </c>
      <c r="H116" s="2" t="s">
        <v>460</v>
      </c>
      <c r="I116" s="1" t="s">
        <v>11</v>
      </c>
    </row>
    <row r="117">
      <c r="A117" s="1" t="s">
        <v>461</v>
      </c>
      <c r="B117" s="1" t="s">
        <v>462</v>
      </c>
      <c r="C117" s="1" t="s">
        <v>11</v>
      </c>
      <c r="D117" s="1" t="s">
        <v>11</v>
      </c>
      <c r="E117" s="1" t="s">
        <v>11</v>
      </c>
      <c r="F117" s="1" t="s">
        <v>11</v>
      </c>
      <c r="G117" s="1" t="s">
        <v>11</v>
      </c>
      <c r="H117" s="2" t="s">
        <v>463</v>
      </c>
      <c r="I117" s="1" t="s">
        <v>11</v>
      </c>
    </row>
    <row r="118">
      <c r="A118" s="1" t="s">
        <v>464</v>
      </c>
      <c r="B118" s="1" t="s">
        <v>465</v>
      </c>
      <c r="C118" s="1" t="s">
        <v>11</v>
      </c>
      <c r="D118" s="1" t="s">
        <v>11</v>
      </c>
      <c r="E118" s="1" t="s">
        <v>11</v>
      </c>
      <c r="F118" s="1" t="s">
        <v>11</v>
      </c>
      <c r="G118" s="1" t="s">
        <v>11</v>
      </c>
      <c r="H118" s="2" t="s">
        <v>466</v>
      </c>
      <c r="I118" s="1" t="s">
        <v>11</v>
      </c>
    </row>
    <row r="119">
      <c r="A119" s="1" t="s">
        <v>467</v>
      </c>
      <c r="B119" s="1" t="s">
        <v>468</v>
      </c>
      <c r="C119" s="1" t="s">
        <v>11</v>
      </c>
      <c r="D119" s="1" t="s">
        <v>11</v>
      </c>
      <c r="E119" s="1" t="s">
        <v>11</v>
      </c>
      <c r="F119" s="1" t="s">
        <v>11</v>
      </c>
      <c r="G119" s="1" t="s">
        <v>11</v>
      </c>
      <c r="H119" s="2" t="s">
        <v>469</v>
      </c>
      <c r="I119" s="1" t="s">
        <v>11</v>
      </c>
    </row>
    <row r="120">
      <c r="A120" s="1" t="s">
        <v>470</v>
      </c>
      <c r="B120" s="1" t="s">
        <v>471</v>
      </c>
      <c r="C120" s="1" t="s">
        <v>11</v>
      </c>
      <c r="D120" s="1" t="s">
        <v>11</v>
      </c>
      <c r="E120" s="1" t="s">
        <v>11</v>
      </c>
      <c r="F120" s="1" t="s">
        <v>11</v>
      </c>
      <c r="G120" s="1" t="s">
        <v>11</v>
      </c>
      <c r="H120" s="2" t="s">
        <v>472</v>
      </c>
      <c r="I120" s="1" t="s">
        <v>11</v>
      </c>
    </row>
    <row r="121">
      <c r="A121" s="1" t="s">
        <v>473</v>
      </c>
      <c r="B121" s="1" t="s">
        <v>474</v>
      </c>
      <c r="C121" s="1" t="s">
        <v>11</v>
      </c>
      <c r="D121" s="1" t="s">
        <v>11</v>
      </c>
      <c r="E121" s="1" t="s">
        <v>11</v>
      </c>
      <c r="F121" s="1" t="s">
        <v>11</v>
      </c>
      <c r="G121" s="1" t="s">
        <v>11</v>
      </c>
      <c r="H121" s="2" t="s">
        <v>475</v>
      </c>
      <c r="I121" s="1" t="s">
        <v>11</v>
      </c>
    </row>
    <row r="122">
      <c r="A122" s="1" t="s">
        <v>476</v>
      </c>
      <c r="B122" s="1" t="s">
        <v>477</v>
      </c>
      <c r="C122" s="1" t="s">
        <v>11</v>
      </c>
      <c r="D122" s="1" t="s">
        <v>11</v>
      </c>
      <c r="E122" s="1" t="s">
        <v>11</v>
      </c>
      <c r="F122" s="1" t="s">
        <v>11</v>
      </c>
      <c r="G122" s="1" t="s">
        <v>11</v>
      </c>
      <c r="H122" s="2" t="s">
        <v>478</v>
      </c>
      <c r="I122" s="1" t="s">
        <v>11</v>
      </c>
    </row>
    <row r="123">
      <c r="A123" s="1" t="s">
        <v>479</v>
      </c>
      <c r="B123" s="1" t="s">
        <v>480</v>
      </c>
      <c r="C123" s="1" t="s">
        <v>11</v>
      </c>
      <c r="D123" s="1" t="s">
        <v>11</v>
      </c>
      <c r="E123" s="1" t="s">
        <v>11</v>
      </c>
      <c r="F123" s="1" t="s">
        <v>11</v>
      </c>
      <c r="G123" s="1" t="s">
        <v>11</v>
      </c>
      <c r="H123" s="2" t="s">
        <v>481</v>
      </c>
      <c r="I123" s="1" t="s">
        <v>11</v>
      </c>
    </row>
    <row r="124">
      <c r="A124" s="1" t="s">
        <v>482</v>
      </c>
      <c r="B124" s="1" t="s">
        <v>483</v>
      </c>
      <c r="C124" s="1" t="s">
        <v>11</v>
      </c>
      <c r="D124" s="1" t="s">
        <v>11</v>
      </c>
      <c r="E124" s="1" t="s">
        <v>11</v>
      </c>
      <c r="F124" s="1" t="s">
        <v>11</v>
      </c>
      <c r="G124" s="1" t="s">
        <v>11</v>
      </c>
      <c r="H124" s="2" t="s">
        <v>484</v>
      </c>
      <c r="I124" s="1" t="s">
        <v>11</v>
      </c>
    </row>
    <row r="125">
      <c r="A125" s="1" t="s">
        <v>485</v>
      </c>
      <c r="B125" s="1" t="s">
        <v>486</v>
      </c>
      <c r="C125" s="1" t="s">
        <v>11</v>
      </c>
      <c r="D125" s="1" t="s">
        <v>11</v>
      </c>
      <c r="E125" s="1" t="s">
        <v>11</v>
      </c>
      <c r="F125" s="1" t="s">
        <v>11</v>
      </c>
      <c r="G125" s="1" t="s">
        <v>11</v>
      </c>
      <c r="H125" s="2" t="s">
        <v>487</v>
      </c>
      <c r="I125" s="1" t="s">
        <v>11</v>
      </c>
    </row>
    <row r="126">
      <c r="A126" s="1" t="s">
        <v>488</v>
      </c>
      <c r="B126" s="1" t="s">
        <v>489</v>
      </c>
      <c r="C126" s="1" t="s">
        <v>490</v>
      </c>
      <c r="D126" s="1" t="s">
        <v>491</v>
      </c>
      <c r="E126" s="1" t="s">
        <v>492</v>
      </c>
      <c r="F126" s="1" t="s">
        <v>493</v>
      </c>
      <c r="G126" s="1" t="s">
        <v>494</v>
      </c>
      <c r="H126" s="2" t="s">
        <v>495</v>
      </c>
      <c r="I126" s="1" t="s">
        <v>11</v>
      </c>
    </row>
    <row r="127">
      <c r="A127" s="1" t="s">
        <v>496</v>
      </c>
      <c r="B127" s="1" t="s">
        <v>497</v>
      </c>
      <c r="C127" s="1" t="s">
        <v>11</v>
      </c>
      <c r="D127" s="1" t="s">
        <v>11</v>
      </c>
      <c r="E127" s="1" t="s">
        <v>11</v>
      </c>
      <c r="F127" s="1" t="s">
        <v>11</v>
      </c>
      <c r="G127" s="1" t="s">
        <v>11</v>
      </c>
      <c r="H127" s="2" t="s">
        <v>487</v>
      </c>
      <c r="I127" s="1" t="s">
        <v>11</v>
      </c>
    </row>
    <row r="128">
      <c r="A128" s="1" t="s">
        <v>498</v>
      </c>
      <c r="B128" s="1" t="s">
        <v>499</v>
      </c>
      <c r="C128" s="1" t="s">
        <v>11</v>
      </c>
      <c r="D128" s="1" t="s">
        <v>11</v>
      </c>
      <c r="E128" s="1" t="s">
        <v>11</v>
      </c>
      <c r="F128" s="1" t="s">
        <v>11</v>
      </c>
      <c r="G128" s="1" t="s">
        <v>11</v>
      </c>
      <c r="H128" s="2" t="s">
        <v>487</v>
      </c>
      <c r="I128" s="1" t="s">
        <v>11</v>
      </c>
    </row>
    <row r="129">
      <c r="A129" s="1" t="s">
        <v>500</v>
      </c>
      <c r="B129" s="1" t="s">
        <v>501</v>
      </c>
      <c r="C129" s="1" t="s">
        <v>502</v>
      </c>
      <c r="D129" s="1" t="s">
        <v>503</v>
      </c>
      <c r="E129" s="1" t="s">
        <v>504</v>
      </c>
      <c r="F129" s="1" t="s">
        <v>505</v>
      </c>
      <c r="G129" s="1" t="s">
        <v>506</v>
      </c>
      <c r="H129" s="2" t="s">
        <v>507</v>
      </c>
      <c r="I129" s="1" t="s">
        <v>11</v>
      </c>
    </row>
    <row r="130">
      <c r="A130" s="1" t="s">
        <v>508</v>
      </c>
      <c r="B130" s="1" t="s">
        <v>509</v>
      </c>
      <c r="C130" s="1" t="s">
        <v>11</v>
      </c>
      <c r="D130" s="1" t="s">
        <v>11</v>
      </c>
      <c r="E130" s="1" t="s">
        <v>11</v>
      </c>
      <c r="F130" s="1" t="s">
        <v>11</v>
      </c>
      <c r="G130" s="1" t="s">
        <v>11</v>
      </c>
      <c r="H130" s="2" t="s">
        <v>510</v>
      </c>
      <c r="I130" s="1" t="s">
        <v>11</v>
      </c>
    </row>
    <row r="131">
      <c r="A131" s="1" t="s">
        <v>511</v>
      </c>
      <c r="B131" s="1" t="s">
        <v>512</v>
      </c>
      <c r="C131" s="1" t="s">
        <v>11</v>
      </c>
      <c r="D131" s="1" t="s">
        <v>11</v>
      </c>
      <c r="E131" s="1" t="s">
        <v>11</v>
      </c>
      <c r="F131" s="1" t="s">
        <v>11</v>
      </c>
      <c r="G131" s="1" t="s">
        <v>11</v>
      </c>
      <c r="H131" s="2" t="s">
        <v>510</v>
      </c>
      <c r="I131" s="1" t="s">
        <v>11</v>
      </c>
    </row>
    <row r="132">
      <c r="A132" s="1" t="s">
        <v>513</v>
      </c>
      <c r="B132" s="1" t="s">
        <v>514</v>
      </c>
      <c r="C132" s="1" t="s">
        <v>11</v>
      </c>
      <c r="D132" s="1" t="s">
        <v>11</v>
      </c>
      <c r="E132" s="1" t="s">
        <v>11</v>
      </c>
      <c r="F132" s="1" t="s">
        <v>11</v>
      </c>
      <c r="G132" s="1" t="s">
        <v>11</v>
      </c>
      <c r="H132" s="2" t="s">
        <v>515</v>
      </c>
      <c r="I132" s="1" t="s">
        <v>11</v>
      </c>
    </row>
    <row r="133">
      <c r="A133" s="1" t="s">
        <v>516</v>
      </c>
      <c r="B133" s="1" t="s">
        <v>517</v>
      </c>
      <c r="C133" s="1" t="s">
        <v>11</v>
      </c>
      <c r="D133" s="1" t="s">
        <v>11</v>
      </c>
      <c r="E133" s="1" t="s">
        <v>11</v>
      </c>
      <c r="F133" s="1" t="s">
        <v>11</v>
      </c>
      <c r="G133" s="1" t="s">
        <v>11</v>
      </c>
      <c r="H133" s="2" t="s">
        <v>518</v>
      </c>
      <c r="I133" s="1" t="s">
        <v>11</v>
      </c>
    </row>
    <row r="134">
      <c r="A134" s="1" t="s">
        <v>519</v>
      </c>
      <c r="B134" s="1" t="s">
        <v>520</v>
      </c>
      <c r="C134" s="1" t="s">
        <v>11</v>
      </c>
      <c r="D134" s="1" t="s">
        <v>11</v>
      </c>
      <c r="E134" s="1" t="s">
        <v>11</v>
      </c>
      <c r="F134" s="1" t="s">
        <v>11</v>
      </c>
      <c r="G134" s="1" t="s">
        <v>11</v>
      </c>
      <c r="H134" s="2" t="s">
        <v>521</v>
      </c>
      <c r="I134" s="1" t="s">
        <v>11</v>
      </c>
    </row>
    <row r="135">
      <c r="A135" s="1" t="s">
        <v>522</v>
      </c>
      <c r="B135" s="1" t="s">
        <v>523</v>
      </c>
      <c r="C135" s="1" t="s">
        <v>11</v>
      </c>
      <c r="D135" s="1" t="s">
        <v>11</v>
      </c>
      <c r="E135" s="1" t="s">
        <v>11</v>
      </c>
      <c r="F135" s="1" t="s">
        <v>11</v>
      </c>
      <c r="G135" s="1" t="s">
        <v>11</v>
      </c>
      <c r="H135" s="2" t="s">
        <v>524</v>
      </c>
      <c r="I135" s="1" t="s">
        <v>11</v>
      </c>
    </row>
    <row r="136">
      <c r="A136" s="1" t="s">
        <v>525</v>
      </c>
      <c r="B136" s="1" t="s">
        <v>526</v>
      </c>
      <c r="C136" s="1" t="s">
        <v>527</v>
      </c>
      <c r="D136" s="1" t="s">
        <v>528</v>
      </c>
      <c r="E136" s="1" t="s">
        <v>529</v>
      </c>
      <c r="F136" s="1" t="s">
        <v>530</v>
      </c>
      <c r="G136" s="1" t="s">
        <v>531</v>
      </c>
      <c r="H136" s="2" t="s">
        <v>532</v>
      </c>
      <c r="I136" s="1" t="s">
        <v>11</v>
      </c>
    </row>
    <row r="137">
      <c r="A137" s="1" t="s">
        <v>533</v>
      </c>
      <c r="B137" s="1" t="s">
        <v>534</v>
      </c>
      <c r="C137" s="1" t="s">
        <v>11</v>
      </c>
      <c r="D137" s="1" t="s">
        <v>11</v>
      </c>
      <c r="E137" s="1" t="s">
        <v>11</v>
      </c>
      <c r="F137" s="1" t="s">
        <v>11</v>
      </c>
      <c r="G137" s="1" t="s">
        <v>11</v>
      </c>
      <c r="H137" s="2" t="s">
        <v>535</v>
      </c>
      <c r="I137" s="1" t="s">
        <v>11</v>
      </c>
    </row>
    <row r="138">
      <c r="A138" s="1" t="s">
        <v>536</v>
      </c>
      <c r="B138" s="1" t="s">
        <v>537</v>
      </c>
      <c r="C138" s="1" t="s">
        <v>11</v>
      </c>
      <c r="D138" s="1" t="s">
        <v>11</v>
      </c>
      <c r="E138" s="1" t="s">
        <v>11</v>
      </c>
      <c r="F138" s="1" t="s">
        <v>11</v>
      </c>
      <c r="G138" s="1" t="s">
        <v>11</v>
      </c>
      <c r="H138" s="2" t="s">
        <v>538</v>
      </c>
      <c r="I138" s="1" t="s">
        <v>11</v>
      </c>
    </row>
    <row r="139">
      <c r="A139" s="1" t="s">
        <v>539</v>
      </c>
      <c r="B139" s="1" t="s">
        <v>540</v>
      </c>
      <c r="C139" s="1" t="s">
        <v>11</v>
      </c>
      <c r="D139" s="1" t="s">
        <v>11</v>
      </c>
      <c r="E139" s="1" t="s">
        <v>11</v>
      </c>
      <c r="F139" s="1" t="s">
        <v>11</v>
      </c>
      <c r="G139" s="1" t="s">
        <v>11</v>
      </c>
      <c r="H139" s="2" t="s">
        <v>541</v>
      </c>
      <c r="I139" s="1" t="s">
        <v>11</v>
      </c>
    </row>
    <row r="140">
      <c r="A140" s="1" t="s">
        <v>542</v>
      </c>
      <c r="B140" s="1" t="s">
        <v>543</v>
      </c>
      <c r="C140" s="1" t="s">
        <v>11</v>
      </c>
      <c r="D140" s="1" t="s">
        <v>11</v>
      </c>
      <c r="E140" s="1" t="s">
        <v>11</v>
      </c>
      <c r="F140" s="1" t="s">
        <v>11</v>
      </c>
      <c r="G140" s="1" t="s">
        <v>11</v>
      </c>
      <c r="H140" s="2" t="s">
        <v>544</v>
      </c>
      <c r="I140" s="1" t="s">
        <v>11</v>
      </c>
    </row>
    <row r="141">
      <c r="A141" s="1" t="s">
        <v>545</v>
      </c>
      <c r="B141" s="1" t="s">
        <v>546</v>
      </c>
      <c r="C141" s="1" t="s">
        <v>11</v>
      </c>
      <c r="D141" s="1" t="s">
        <v>11</v>
      </c>
      <c r="E141" s="1" t="s">
        <v>11</v>
      </c>
      <c r="F141" s="1" t="s">
        <v>11</v>
      </c>
      <c r="G141" s="1" t="s">
        <v>11</v>
      </c>
      <c r="H141" s="2" t="s">
        <v>547</v>
      </c>
      <c r="I141" s="1" t="s">
        <v>11</v>
      </c>
    </row>
    <row r="142">
      <c r="A142" s="1" t="s">
        <v>548</v>
      </c>
      <c r="B142" s="1" t="s">
        <v>549</v>
      </c>
      <c r="C142" s="1" t="s">
        <v>11</v>
      </c>
      <c r="D142" s="1" t="s">
        <v>11</v>
      </c>
      <c r="E142" s="1" t="s">
        <v>11</v>
      </c>
      <c r="F142" s="1" t="s">
        <v>11</v>
      </c>
      <c r="G142" s="1" t="s">
        <v>11</v>
      </c>
      <c r="H142" s="2" t="s">
        <v>550</v>
      </c>
      <c r="I142" s="1" t="s">
        <v>11</v>
      </c>
    </row>
    <row r="143">
      <c r="A143" s="1" t="s">
        <v>551</v>
      </c>
      <c r="B143" s="1" t="s">
        <v>552</v>
      </c>
      <c r="C143" s="1" t="s">
        <v>553</v>
      </c>
      <c r="D143" s="1" t="s">
        <v>554</v>
      </c>
      <c r="E143" s="1" t="s">
        <v>555</v>
      </c>
      <c r="F143" s="1" t="s">
        <v>556</v>
      </c>
      <c r="G143" s="1" t="s">
        <v>557</v>
      </c>
      <c r="H143" s="2" t="s">
        <v>558</v>
      </c>
      <c r="I143" s="1" t="s">
        <v>11</v>
      </c>
    </row>
    <row r="144">
      <c r="A144" s="1" t="s">
        <v>559</v>
      </c>
      <c r="B144" s="1" t="s">
        <v>560</v>
      </c>
      <c r="C144" s="1" t="s">
        <v>11</v>
      </c>
      <c r="D144" s="1" t="s">
        <v>11</v>
      </c>
      <c r="E144" s="1" t="s">
        <v>11</v>
      </c>
      <c r="F144" s="1" t="s">
        <v>11</v>
      </c>
      <c r="G144" s="1" t="s">
        <v>11</v>
      </c>
      <c r="H144" s="2" t="s">
        <v>561</v>
      </c>
      <c r="I144" s="1" t="s">
        <v>11</v>
      </c>
    </row>
    <row r="145">
      <c r="A145" s="1" t="s">
        <v>562</v>
      </c>
      <c r="B145" s="1" t="s">
        <v>563</v>
      </c>
      <c r="C145" s="1" t="s">
        <v>11</v>
      </c>
      <c r="D145" s="1" t="s">
        <v>11</v>
      </c>
      <c r="E145" s="1" t="s">
        <v>11</v>
      </c>
      <c r="F145" s="1" t="s">
        <v>11</v>
      </c>
      <c r="G145" s="1" t="s">
        <v>11</v>
      </c>
      <c r="H145" s="2" t="s">
        <v>564</v>
      </c>
      <c r="I145" s="1" t="s">
        <v>11</v>
      </c>
    </row>
    <row r="146">
      <c r="A146" s="1" t="s">
        <v>565</v>
      </c>
      <c r="B146" s="1" t="s">
        <v>566</v>
      </c>
      <c r="C146" s="1" t="s">
        <v>11</v>
      </c>
      <c r="D146" s="1" t="s">
        <v>11</v>
      </c>
      <c r="E146" s="1" t="s">
        <v>11</v>
      </c>
      <c r="F146" s="1" t="s">
        <v>11</v>
      </c>
      <c r="G146" s="1" t="s">
        <v>11</v>
      </c>
      <c r="H146" s="2" t="s">
        <v>567</v>
      </c>
      <c r="I146" s="1" t="s">
        <v>11</v>
      </c>
    </row>
    <row r="147">
      <c r="A147" s="1" t="s">
        <v>568</v>
      </c>
      <c r="B147" s="1" t="s">
        <v>569</v>
      </c>
      <c r="C147" s="1" t="s">
        <v>11</v>
      </c>
      <c r="D147" s="1" t="s">
        <v>11</v>
      </c>
      <c r="E147" s="1" t="s">
        <v>11</v>
      </c>
      <c r="F147" s="1" t="s">
        <v>11</v>
      </c>
      <c r="G147" s="1" t="s">
        <v>11</v>
      </c>
      <c r="H147" s="2" t="s">
        <v>570</v>
      </c>
      <c r="I147" s="1" t="s">
        <v>11</v>
      </c>
    </row>
    <row r="148">
      <c r="A148" s="1" t="s">
        <v>571</v>
      </c>
      <c r="B148" s="1" t="s">
        <v>572</v>
      </c>
      <c r="C148" s="1" t="s">
        <v>11</v>
      </c>
      <c r="D148" s="1" t="s">
        <v>11</v>
      </c>
      <c r="E148" s="1" t="s">
        <v>11</v>
      </c>
      <c r="F148" s="1" t="s">
        <v>11</v>
      </c>
      <c r="G148" s="1" t="s">
        <v>11</v>
      </c>
      <c r="H148" s="2" t="s">
        <v>573</v>
      </c>
      <c r="I148" s="1" t="s">
        <v>11</v>
      </c>
    </row>
    <row r="149">
      <c r="A149" s="1" t="s">
        <v>574</v>
      </c>
      <c r="B149" s="1" t="s">
        <v>575</v>
      </c>
      <c r="C149" s="1" t="s">
        <v>11</v>
      </c>
      <c r="D149" s="1" t="s">
        <v>11</v>
      </c>
      <c r="E149" s="1" t="s">
        <v>11</v>
      </c>
      <c r="F149" s="1" t="s">
        <v>11</v>
      </c>
      <c r="G149" s="1" t="s">
        <v>11</v>
      </c>
      <c r="H149" s="2" t="s">
        <v>576</v>
      </c>
      <c r="I149" s="1" t="s">
        <v>11</v>
      </c>
    </row>
    <row r="150">
      <c r="A150" s="1" t="s">
        <v>577</v>
      </c>
      <c r="B150" s="1" t="s">
        <v>578</v>
      </c>
      <c r="C150" s="1" t="s">
        <v>11</v>
      </c>
      <c r="D150" s="1" t="s">
        <v>11</v>
      </c>
      <c r="E150" s="1" t="s">
        <v>11</v>
      </c>
      <c r="F150" s="1" t="s">
        <v>11</v>
      </c>
      <c r="G150" s="1" t="s">
        <v>11</v>
      </c>
      <c r="H150" s="2" t="s">
        <v>579</v>
      </c>
      <c r="I150" s="1" t="s">
        <v>11</v>
      </c>
    </row>
    <row r="151">
      <c r="A151" s="1" t="s">
        <v>580</v>
      </c>
      <c r="B151" s="1" t="s">
        <v>581</v>
      </c>
      <c r="C151" s="1" t="s">
        <v>11</v>
      </c>
      <c r="D151" s="1" t="s">
        <v>11</v>
      </c>
      <c r="E151" s="1" t="s">
        <v>11</v>
      </c>
      <c r="F151" s="1" t="s">
        <v>11</v>
      </c>
      <c r="G151" s="1" t="s">
        <v>11</v>
      </c>
      <c r="H151" s="2" t="s">
        <v>582</v>
      </c>
      <c r="I151" s="1" t="s">
        <v>11</v>
      </c>
    </row>
    <row r="152">
      <c r="A152" s="1" t="s">
        <v>583</v>
      </c>
      <c r="B152" s="1" t="s">
        <v>584</v>
      </c>
      <c r="C152" s="1" t="s">
        <v>585</v>
      </c>
      <c r="D152" s="1" t="s">
        <v>586</v>
      </c>
      <c r="E152" s="1" t="s">
        <v>587</v>
      </c>
      <c r="F152" s="1" t="s">
        <v>588</v>
      </c>
      <c r="G152" s="1" t="s">
        <v>589</v>
      </c>
      <c r="H152" s="2" t="s">
        <v>590</v>
      </c>
      <c r="I152" s="1" t="s">
        <v>11</v>
      </c>
    </row>
    <row r="153">
      <c r="A153" s="1" t="s">
        <v>591</v>
      </c>
      <c r="B153" s="1" t="s">
        <v>592</v>
      </c>
      <c r="C153" s="1" t="s">
        <v>11</v>
      </c>
      <c r="D153" s="1" t="s">
        <v>11</v>
      </c>
      <c r="E153" s="1" t="s">
        <v>11</v>
      </c>
      <c r="F153" s="1" t="s">
        <v>11</v>
      </c>
      <c r="G153" s="1" t="s">
        <v>11</v>
      </c>
      <c r="H153" s="2" t="s">
        <v>593</v>
      </c>
      <c r="I153" s="1" t="s">
        <v>11</v>
      </c>
    </row>
    <row r="154">
      <c r="A154" s="1" t="s">
        <v>594</v>
      </c>
      <c r="B154" s="1" t="s">
        <v>595</v>
      </c>
      <c r="C154" s="1" t="s">
        <v>11</v>
      </c>
      <c r="D154" s="1" t="s">
        <v>11</v>
      </c>
      <c r="E154" s="1" t="s">
        <v>11</v>
      </c>
      <c r="F154" s="1" t="s">
        <v>11</v>
      </c>
      <c r="G154" s="1" t="s">
        <v>11</v>
      </c>
      <c r="H154" s="2" t="s">
        <v>596</v>
      </c>
      <c r="I154" s="1" t="s">
        <v>11</v>
      </c>
    </row>
    <row r="155">
      <c r="A155" s="1" t="s">
        <v>597</v>
      </c>
      <c r="B155" s="1" t="s">
        <v>598</v>
      </c>
      <c r="C155" s="1" t="s">
        <v>11</v>
      </c>
      <c r="D155" s="1" t="s">
        <v>11</v>
      </c>
      <c r="E155" s="1" t="s">
        <v>11</v>
      </c>
      <c r="F155" s="1" t="s">
        <v>11</v>
      </c>
      <c r="G155" s="1" t="s">
        <v>11</v>
      </c>
      <c r="H155" s="2" t="s">
        <v>599</v>
      </c>
      <c r="I155" s="1" t="s">
        <v>11</v>
      </c>
    </row>
    <row r="156">
      <c r="A156" s="1" t="s">
        <v>600</v>
      </c>
      <c r="B156" s="1" t="s">
        <v>601</v>
      </c>
      <c r="C156" s="1" t="s">
        <v>11</v>
      </c>
      <c r="D156" s="1" t="s">
        <v>11</v>
      </c>
      <c r="E156" s="1" t="s">
        <v>11</v>
      </c>
      <c r="F156" s="1" t="s">
        <v>11</v>
      </c>
      <c r="G156" s="1" t="s">
        <v>11</v>
      </c>
      <c r="H156" s="2" t="s">
        <v>602</v>
      </c>
      <c r="I156" s="1" t="s">
        <v>11</v>
      </c>
    </row>
    <row r="157">
      <c r="A157" s="1" t="s">
        <v>603</v>
      </c>
      <c r="B157" s="1" t="s">
        <v>604</v>
      </c>
      <c r="C157" s="1" t="s">
        <v>11</v>
      </c>
      <c r="D157" s="1" t="s">
        <v>11</v>
      </c>
      <c r="E157" s="1" t="s">
        <v>11</v>
      </c>
      <c r="F157" s="1" t="s">
        <v>11</v>
      </c>
      <c r="G157" s="1" t="s">
        <v>11</v>
      </c>
      <c r="H157" s="2" t="s">
        <v>605</v>
      </c>
      <c r="I157" s="1" t="s">
        <v>11</v>
      </c>
    </row>
    <row r="158">
      <c r="A158" s="1" t="s">
        <v>606</v>
      </c>
      <c r="B158" s="1" t="s">
        <v>607</v>
      </c>
      <c r="C158" s="1" t="s">
        <v>11</v>
      </c>
      <c r="D158" s="1" t="s">
        <v>11</v>
      </c>
      <c r="E158" s="1" t="s">
        <v>11</v>
      </c>
      <c r="F158" s="1" t="s">
        <v>11</v>
      </c>
      <c r="G158" s="1" t="s">
        <v>11</v>
      </c>
      <c r="H158" s="2" t="s">
        <v>608</v>
      </c>
      <c r="I158" s="1" t="s">
        <v>11</v>
      </c>
    </row>
    <row r="159">
      <c r="A159" s="1" t="s">
        <v>609</v>
      </c>
      <c r="B159" s="1" t="s">
        <v>610</v>
      </c>
      <c r="C159" s="1" t="s">
        <v>11</v>
      </c>
      <c r="D159" s="1" t="s">
        <v>11</v>
      </c>
      <c r="E159" s="1" t="s">
        <v>11</v>
      </c>
      <c r="F159" s="1" t="s">
        <v>11</v>
      </c>
      <c r="G159" s="1" t="s">
        <v>11</v>
      </c>
      <c r="H159" s="2" t="s">
        <v>611</v>
      </c>
      <c r="I159" s="1" t="s">
        <v>11</v>
      </c>
    </row>
    <row r="160">
      <c r="A160" s="3" t="s">
        <v>612</v>
      </c>
      <c r="B160" s="1" t="s">
        <v>613</v>
      </c>
      <c r="C160" s="1" t="s">
        <v>11</v>
      </c>
      <c r="D160" s="1" t="s">
        <v>11</v>
      </c>
      <c r="E160" s="1" t="s">
        <v>11</v>
      </c>
      <c r="F160" s="1" t="s">
        <v>11</v>
      </c>
      <c r="G160" s="1" t="s">
        <v>11</v>
      </c>
      <c r="H160" s="2" t="s">
        <v>614</v>
      </c>
      <c r="I160" s="1" t="s">
        <v>11</v>
      </c>
    </row>
    <row r="161">
      <c r="A161" s="1" t="s">
        <v>615</v>
      </c>
      <c r="B161" s="1" t="s">
        <v>616</v>
      </c>
      <c r="C161" s="1" t="s">
        <v>11</v>
      </c>
      <c r="D161" s="1" t="s">
        <v>11</v>
      </c>
      <c r="E161" s="1" t="s">
        <v>11</v>
      </c>
      <c r="F161" s="1" t="s">
        <v>11</v>
      </c>
      <c r="G161" s="1" t="s">
        <v>11</v>
      </c>
      <c r="H161" s="2" t="s">
        <v>617</v>
      </c>
      <c r="I161" s="1" t="s">
        <v>11</v>
      </c>
    </row>
    <row r="162">
      <c r="A162" s="1" t="s">
        <v>618</v>
      </c>
      <c r="B162" s="1" t="s">
        <v>619</v>
      </c>
      <c r="C162" s="1" t="s">
        <v>11</v>
      </c>
      <c r="D162" s="1" t="s">
        <v>11</v>
      </c>
      <c r="E162" s="1" t="s">
        <v>11</v>
      </c>
      <c r="F162" s="1" t="s">
        <v>11</v>
      </c>
      <c r="G162" s="1" t="s">
        <v>11</v>
      </c>
      <c r="H162" s="2" t="s">
        <v>620</v>
      </c>
      <c r="I162" s="1" t="s">
        <v>11</v>
      </c>
    </row>
    <row r="163">
      <c r="A163" s="1" t="s">
        <v>621</v>
      </c>
      <c r="B163" s="2" t="s">
        <v>622</v>
      </c>
      <c r="C163" s="1" t="s">
        <v>11</v>
      </c>
      <c r="D163" s="1" t="s">
        <v>11</v>
      </c>
      <c r="E163" s="1" t="s">
        <v>11</v>
      </c>
      <c r="F163" s="1" t="s">
        <v>11</v>
      </c>
      <c r="G163" s="1" t="s">
        <v>11</v>
      </c>
      <c r="H163" s="2" t="s">
        <v>622</v>
      </c>
      <c r="I163" s="1" t="s">
        <v>11</v>
      </c>
    </row>
    <row r="164">
      <c r="A164" s="1" t="s">
        <v>623</v>
      </c>
      <c r="B164" s="1" t="s">
        <v>624</v>
      </c>
      <c r="C164" s="1" t="s">
        <v>11</v>
      </c>
      <c r="D164" s="1" t="s">
        <v>11</v>
      </c>
      <c r="E164" s="1" t="s">
        <v>11</v>
      </c>
      <c r="F164" s="1" t="s">
        <v>11</v>
      </c>
      <c r="G164" s="1" t="s">
        <v>11</v>
      </c>
      <c r="H164" s="2" t="s">
        <v>625</v>
      </c>
      <c r="I164" s="1" t="s">
        <v>11</v>
      </c>
    </row>
    <row r="165">
      <c r="A165" s="1" t="s">
        <v>626</v>
      </c>
      <c r="B165" s="1" t="s">
        <v>627</v>
      </c>
      <c r="C165" s="1" t="s">
        <v>11</v>
      </c>
      <c r="D165" s="1" t="s">
        <v>11</v>
      </c>
      <c r="E165" s="1" t="s">
        <v>11</v>
      </c>
      <c r="F165" s="1" t="s">
        <v>11</v>
      </c>
      <c r="G165" s="1" t="s">
        <v>11</v>
      </c>
      <c r="H165" s="2" t="s">
        <v>628</v>
      </c>
      <c r="I165" s="1" t="s">
        <v>11</v>
      </c>
    </row>
    <row r="166">
      <c r="A166" s="1" t="s">
        <v>629</v>
      </c>
      <c r="B166" s="1" t="s">
        <v>630</v>
      </c>
      <c r="C166" s="1" t="s">
        <v>11</v>
      </c>
      <c r="D166" s="1" t="s">
        <v>11</v>
      </c>
      <c r="E166" s="1" t="s">
        <v>11</v>
      </c>
      <c r="F166" s="1" t="s">
        <v>11</v>
      </c>
      <c r="G166" s="1" t="s">
        <v>11</v>
      </c>
      <c r="H166" s="2" t="s">
        <v>631</v>
      </c>
      <c r="I166" s="1" t="s">
        <v>11</v>
      </c>
    </row>
    <row r="167">
      <c r="A167" s="1" t="s">
        <v>632</v>
      </c>
      <c r="B167" s="1" t="s">
        <v>633</v>
      </c>
      <c r="C167" s="1" t="s">
        <v>11</v>
      </c>
      <c r="D167" s="1" t="s">
        <v>11</v>
      </c>
      <c r="E167" s="1" t="s">
        <v>11</v>
      </c>
      <c r="F167" s="1" t="s">
        <v>11</v>
      </c>
      <c r="G167" s="1" t="s">
        <v>11</v>
      </c>
      <c r="H167" s="2" t="s">
        <v>634</v>
      </c>
      <c r="I167" s="1" t="s">
        <v>11</v>
      </c>
    </row>
    <row r="168">
      <c r="A168" s="1" t="s">
        <v>635</v>
      </c>
      <c r="B168" s="1" t="s">
        <v>636</v>
      </c>
      <c r="C168" s="1" t="s">
        <v>11</v>
      </c>
      <c r="D168" s="1" t="s">
        <v>11</v>
      </c>
      <c r="E168" s="1" t="s">
        <v>11</v>
      </c>
      <c r="F168" s="1" t="s">
        <v>11</v>
      </c>
      <c r="G168" s="1" t="s">
        <v>11</v>
      </c>
      <c r="H168" s="2" t="s">
        <v>631</v>
      </c>
      <c r="I168" s="1" t="s">
        <v>11</v>
      </c>
    </row>
    <row r="169">
      <c r="A169" s="1" t="s">
        <v>637</v>
      </c>
      <c r="B169" s="1" t="s">
        <v>638</v>
      </c>
      <c r="C169" s="1" t="s">
        <v>11</v>
      </c>
      <c r="D169" s="1" t="s">
        <v>11</v>
      </c>
      <c r="E169" s="1" t="s">
        <v>11</v>
      </c>
      <c r="F169" s="1" t="s">
        <v>11</v>
      </c>
      <c r="G169" s="1" t="s">
        <v>11</v>
      </c>
      <c r="H169" s="2" t="s">
        <v>639</v>
      </c>
      <c r="I169" s="1" t="s">
        <v>11</v>
      </c>
    </row>
    <row r="170">
      <c r="A170" s="1" t="s">
        <v>640</v>
      </c>
      <c r="B170" s="1" t="s">
        <v>641</v>
      </c>
      <c r="C170" s="1" t="s">
        <v>11</v>
      </c>
      <c r="D170" s="1" t="s">
        <v>11</v>
      </c>
      <c r="E170" s="1" t="s">
        <v>11</v>
      </c>
      <c r="F170" s="1" t="s">
        <v>11</v>
      </c>
      <c r="G170" s="1" t="s">
        <v>11</v>
      </c>
      <c r="H170" s="2" t="s">
        <v>642</v>
      </c>
      <c r="I170" s="1" t="s">
        <v>11</v>
      </c>
    </row>
    <row r="171">
      <c r="A171" s="1" t="s">
        <v>643</v>
      </c>
      <c r="B171" s="1" t="s">
        <v>644</v>
      </c>
      <c r="C171" s="1" t="s">
        <v>11</v>
      </c>
      <c r="D171" s="1" t="s">
        <v>11</v>
      </c>
      <c r="E171" s="1" t="s">
        <v>11</v>
      </c>
      <c r="F171" s="1" t="s">
        <v>11</v>
      </c>
      <c r="G171" s="1" t="s">
        <v>11</v>
      </c>
      <c r="H171" s="2" t="s">
        <v>645</v>
      </c>
      <c r="I171" s="1" t="s">
        <v>11</v>
      </c>
    </row>
    <row r="172">
      <c r="A172" s="1" t="s">
        <v>646</v>
      </c>
      <c r="B172" s="1" t="s">
        <v>647</v>
      </c>
      <c r="C172" s="1" t="s">
        <v>648</v>
      </c>
      <c r="D172" s="1" t="s">
        <v>649</v>
      </c>
      <c r="E172" s="1" t="s">
        <v>650</v>
      </c>
      <c r="F172" s="1" t="s">
        <v>651</v>
      </c>
      <c r="G172" s="1" t="s">
        <v>652</v>
      </c>
      <c r="H172" s="2" t="s">
        <v>653</v>
      </c>
      <c r="I172" s="1" t="s">
        <v>11</v>
      </c>
    </row>
    <row r="173">
      <c r="A173" s="1" t="s">
        <v>654</v>
      </c>
      <c r="B173" s="1" t="s">
        <v>655</v>
      </c>
      <c r="C173" s="1" t="s">
        <v>11</v>
      </c>
      <c r="D173" s="1" t="s">
        <v>11</v>
      </c>
      <c r="E173" s="1" t="s">
        <v>11</v>
      </c>
      <c r="F173" s="1" t="s">
        <v>11</v>
      </c>
      <c r="G173" s="1" t="s">
        <v>11</v>
      </c>
      <c r="H173" s="2" t="s">
        <v>656</v>
      </c>
      <c r="I173" s="1" t="s">
        <v>11</v>
      </c>
    </row>
    <row r="174">
      <c r="A174" s="1" t="s">
        <v>657</v>
      </c>
      <c r="B174" s="1" t="s">
        <v>658</v>
      </c>
      <c r="C174" s="1" t="s">
        <v>11</v>
      </c>
      <c r="D174" s="1" t="s">
        <v>11</v>
      </c>
      <c r="E174" s="1" t="s">
        <v>11</v>
      </c>
      <c r="F174" s="1" t="s">
        <v>11</v>
      </c>
      <c r="G174" s="1" t="s">
        <v>11</v>
      </c>
      <c r="H174" s="2" t="s">
        <v>659</v>
      </c>
      <c r="I174" s="1" t="s">
        <v>11</v>
      </c>
    </row>
    <row r="175">
      <c r="A175" s="1" t="s">
        <v>660</v>
      </c>
      <c r="B175" s="1" t="s">
        <v>661</v>
      </c>
      <c r="C175" s="1" t="s">
        <v>662</v>
      </c>
      <c r="D175" s="1" t="s">
        <v>663</v>
      </c>
      <c r="E175" s="1" t="s">
        <v>664</v>
      </c>
      <c r="F175" s="1" t="s">
        <v>665</v>
      </c>
      <c r="G175" s="1" t="s">
        <v>666</v>
      </c>
      <c r="H175" s="2" t="s">
        <v>667</v>
      </c>
      <c r="I175" s="1" t="s">
        <v>11</v>
      </c>
    </row>
    <row r="176">
      <c r="A176" s="1" t="s">
        <v>668</v>
      </c>
      <c r="B176" s="1" t="s">
        <v>669</v>
      </c>
      <c r="C176" s="1" t="s">
        <v>11</v>
      </c>
      <c r="D176" s="1" t="s">
        <v>11</v>
      </c>
      <c r="E176" s="1" t="s">
        <v>11</v>
      </c>
      <c r="F176" s="1" t="s">
        <v>11</v>
      </c>
      <c r="G176" s="1" t="s">
        <v>11</v>
      </c>
      <c r="H176" s="2" t="s">
        <v>670</v>
      </c>
      <c r="I176" s="1" t="s">
        <v>11</v>
      </c>
    </row>
    <row r="177">
      <c r="A177" s="1" t="s">
        <v>671</v>
      </c>
      <c r="B177" s="1" t="s">
        <v>672</v>
      </c>
      <c r="C177" s="1" t="s">
        <v>11</v>
      </c>
      <c r="D177" s="1" t="s">
        <v>11</v>
      </c>
      <c r="E177" s="1" t="s">
        <v>11</v>
      </c>
      <c r="F177" s="1" t="s">
        <v>11</v>
      </c>
      <c r="G177" s="1" t="s">
        <v>11</v>
      </c>
      <c r="H177" s="2" t="s">
        <v>673</v>
      </c>
      <c r="I177" s="1" t="s">
        <v>11</v>
      </c>
    </row>
    <row r="178">
      <c r="A178" s="1" t="s">
        <v>674</v>
      </c>
      <c r="B178" s="1" t="s">
        <v>675</v>
      </c>
      <c r="C178" s="1" t="s">
        <v>11</v>
      </c>
      <c r="D178" s="1" t="s">
        <v>11</v>
      </c>
      <c r="E178" s="1" t="s">
        <v>11</v>
      </c>
      <c r="F178" s="1" t="s">
        <v>11</v>
      </c>
      <c r="G178" s="1" t="s">
        <v>11</v>
      </c>
      <c r="H178" s="2" t="s">
        <v>676</v>
      </c>
      <c r="I178" s="1" t="s">
        <v>11</v>
      </c>
    </row>
    <row r="179">
      <c r="A179" s="1" t="s">
        <v>677</v>
      </c>
      <c r="B179" s="1" t="s">
        <v>678</v>
      </c>
      <c r="C179" s="1" t="s">
        <v>11</v>
      </c>
      <c r="D179" s="1" t="s">
        <v>11</v>
      </c>
      <c r="E179" s="1" t="s">
        <v>11</v>
      </c>
      <c r="F179" s="1" t="s">
        <v>11</v>
      </c>
      <c r="G179" s="1" t="s">
        <v>11</v>
      </c>
      <c r="H179" s="2" t="s">
        <v>679</v>
      </c>
      <c r="I179" s="1" t="s">
        <v>11</v>
      </c>
    </row>
    <row r="180">
      <c r="A180" s="1" t="s">
        <v>680</v>
      </c>
      <c r="B180" s="1" t="s">
        <v>681</v>
      </c>
      <c r="C180" s="1" t="s">
        <v>11</v>
      </c>
      <c r="D180" s="1" t="s">
        <v>11</v>
      </c>
      <c r="E180" s="1" t="s">
        <v>11</v>
      </c>
      <c r="F180" s="1" t="s">
        <v>11</v>
      </c>
      <c r="G180" s="1" t="s">
        <v>11</v>
      </c>
      <c r="H180" s="2" t="s">
        <v>682</v>
      </c>
      <c r="I180" s="1" t="s">
        <v>11</v>
      </c>
    </row>
    <row r="181">
      <c r="A181" s="1" t="s">
        <v>683</v>
      </c>
      <c r="B181" s="1" t="s">
        <v>684</v>
      </c>
      <c r="C181" s="1" t="s">
        <v>11</v>
      </c>
      <c r="D181" s="1" t="s">
        <v>11</v>
      </c>
      <c r="E181" s="1" t="s">
        <v>11</v>
      </c>
      <c r="F181" s="1" t="s">
        <v>11</v>
      </c>
      <c r="G181" s="1" t="s">
        <v>11</v>
      </c>
      <c r="H181" s="2" t="s">
        <v>685</v>
      </c>
      <c r="I181" s="1" t="s">
        <v>11</v>
      </c>
    </row>
    <row r="182">
      <c r="A182" s="1" t="s">
        <v>686</v>
      </c>
      <c r="B182" s="1" t="s">
        <v>687</v>
      </c>
      <c r="C182" s="1" t="s">
        <v>11</v>
      </c>
      <c r="D182" s="1" t="s">
        <v>11</v>
      </c>
      <c r="E182" s="1" t="s">
        <v>11</v>
      </c>
      <c r="F182" s="1" t="s">
        <v>11</v>
      </c>
      <c r="G182" s="1" t="s">
        <v>11</v>
      </c>
      <c r="H182" s="2" t="s">
        <v>688</v>
      </c>
      <c r="I182" s="1" t="s">
        <v>11</v>
      </c>
    </row>
    <row r="183">
      <c r="A183" s="1" t="s">
        <v>689</v>
      </c>
      <c r="B183" s="1" t="s">
        <v>690</v>
      </c>
      <c r="C183" s="1" t="s">
        <v>11</v>
      </c>
      <c r="D183" s="1" t="s">
        <v>11</v>
      </c>
      <c r="E183" s="1" t="s">
        <v>11</v>
      </c>
      <c r="F183" s="1" t="s">
        <v>11</v>
      </c>
      <c r="G183" s="1" t="s">
        <v>11</v>
      </c>
      <c r="H183" s="2" t="s">
        <v>691</v>
      </c>
      <c r="I183" s="1" t="s">
        <v>11</v>
      </c>
    </row>
    <row r="184">
      <c r="A184" s="1" t="s">
        <v>692</v>
      </c>
      <c r="B184" s="1" t="s">
        <v>693</v>
      </c>
      <c r="C184" s="1" t="s">
        <v>11</v>
      </c>
      <c r="D184" s="1" t="s">
        <v>11</v>
      </c>
      <c r="E184" s="1" t="s">
        <v>11</v>
      </c>
      <c r="F184" s="1" t="s">
        <v>11</v>
      </c>
      <c r="G184" s="1" t="s">
        <v>11</v>
      </c>
      <c r="H184" s="2" t="s">
        <v>694</v>
      </c>
      <c r="I184" s="1" t="s">
        <v>11</v>
      </c>
    </row>
    <row r="185">
      <c r="A185" s="1" t="s">
        <v>695</v>
      </c>
      <c r="B185" s="1" t="s">
        <v>696</v>
      </c>
      <c r="C185" s="1" t="s">
        <v>697</v>
      </c>
      <c r="D185" s="1" t="s">
        <v>698</v>
      </c>
      <c r="E185" s="1" t="s">
        <v>699</v>
      </c>
      <c r="F185" s="1" t="s">
        <v>700</v>
      </c>
      <c r="G185" s="1" t="s">
        <v>701</v>
      </c>
      <c r="H185" s="2" t="s">
        <v>702</v>
      </c>
      <c r="I185" s="1" t="s">
        <v>11</v>
      </c>
    </row>
    <row r="186">
      <c r="A186" s="1" t="s">
        <v>703</v>
      </c>
      <c r="B186" s="1" t="s">
        <v>704</v>
      </c>
      <c r="C186" s="1" t="s">
        <v>11</v>
      </c>
      <c r="D186" s="1" t="s">
        <v>11</v>
      </c>
      <c r="E186" s="1" t="s">
        <v>11</v>
      </c>
      <c r="F186" s="1" t="s">
        <v>11</v>
      </c>
      <c r="G186" s="1" t="s">
        <v>11</v>
      </c>
      <c r="H186" s="2" t="s">
        <v>705</v>
      </c>
      <c r="I186" s="1" t="s">
        <v>11</v>
      </c>
    </row>
    <row r="187">
      <c r="A187" s="1" t="s">
        <v>706</v>
      </c>
      <c r="B187" s="2" t="s">
        <v>707</v>
      </c>
      <c r="C187" s="1" t="s">
        <v>11</v>
      </c>
      <c r="D187" s="1" t="s">
        <v>11</v>
      </c>
      <c r="E187" s="1" t="s">
        <v>11</v>
      </c>
      <c r="F187" s="1" t="s">
        <v>11</v>
      </c>
      <c r="G187" s="1" t="s">
        <v>11</v>
      </c>
      <c r="H187" s="2" t="s">
        <v>707</v>
      </c>
      <c r="I187" s="1" t="s">
        <v>11</v>
      </c>
    </row>
    <row r="188">
      <c r="A188" s="1" t="s">
        <v>708</v>
      </c>
      <c r="B188" s="1" t="s">
        <v>709</v>
      </c>
      <c r="C188" s="1" t="s">
        <v>11</v>
      </c>
      <c r="D188" s="1" t="s">
        <v>11</v>
      </c>
      <c r="E188" s="1" t="s">
        <v>11</v>
      </c>
      <c r="F188" s="1" t="s">
        <v>11</v>
      </c>
      <c r="G188" s="1" t="s">
        <v>11</v>
      </c>
      <c r="H188" s="2" t="s">
        <v>710</v>
      </c>
      <c r="I188" s="1" t="s">
        <v>11</v>
      </c>
    </row>
    <row r="189">
      <c r="A189" s="1" t="s">
        <v>711</v>
      </c>
      <c r="B189" s="1" t="s">
        <v>712</v>
      </c>
      <c r="C189" s="1" t="s">
        <v>713</v>
      </c>
      <c r="D189" s="1" t="s">
        <v>714</v>
      </c>
      <c r="E189" s="1" t="s">
        <v>715</v>
      </c>
      <c r="F189" s="1" t="s">
        <v>716</v>
      </c>
      <c r="G189" s="1" t="s">
        <v>717</v>
      </c>
      <c r="H189" s="2" t="s">
        <v>718</v>
      </c>
      <c r="I189" s="1" t="s">
        <v>11</v>
      </c>
    </row>
    <row r="190">
      <c r="A190" s="1" t="s">
        <v>719</v>
      </c>
      <c r="B190" s="1" t="s">
        <v>720</v>
      </c>
      <c r="C190" s="1" t="s">
        <v>11</v>
      </c>
      <c r="D190" s="1" t="s">
        <v>11</v>
      </c>
      <c r="E190" s="1" t="s">
        <v>11</v>
      </c>
      <c r="F190" s="1" t="s">
        <v>11</v>
      </c>
      <c r="G190" s="1" t="s">
        <v>11</v>
      </c>
      <c r="H190" s="2" t="s">
        <v>721</v>
      </c>
      <c r="I190" s="1" t="s">
        <v>11</v>
      </c>
    </row>
    <row r="191">
      <c r="A191" s="1" t="s">
        <v>722</v>
      </c>
      <c r="B191" s="1" t="s">
        <v>723</v>
      </c>
      <c r="C191" s="1" t="s">
        <v>11</v>
      </c>
      <c r="D191" s="1" t="s">
        <v>11</v>
      </c>
      <c r="E191" s="1" t="s">
        <v>11</v>
      </c>
      <c r="F191" s="1" t="s">
        <v>11</v>
      </c>
      <c r="G191" s="1" t="s">
        <v>11</v>
      </c>
      <c r="H191" s="2" t="s">
        <v>724</v>
      </c>
      <c r="I191" s="1" t="s">
        <v>11</v>
      </c>
    </row>
    <row r="192">
      <c r="A192" s="1" t="s">
        <v>725</v>
      </c>
      <c r="B192" s="1" t="s">
        <v>726</v>
      </c>
      <c r="C192" s="1" t="s">
        <v>11</v>
      </c>
      <c r="D192" s="1" t="s">
        <v>11</v>
      </c>
      <c r="E192" s="1" t="s">
        <v>11</v>
      </c>
      <c r="F192" s="1" t="s">
        <v>11</v>
      </c>
      <c r="G192" s="1" t="s">
        <v>11</v>
      </c>
      <c r="H192" s="2" t="s">
        <v>727</v>
      </c>
      <c r="I192" s="1" t="s">
        <v>11</v>
      </c>
    </row>
    <row r="193">
      <c r="A193" s="1" t="s">
        <v>728</v>
      </c>
      <c r="B193" s="1" t="s">
        <v>729</v>
      </c>
      <c r="C193" s="1" t="s">
        <v>11</v>
      </c>
      <c r="D193" s="1" t="s">
        <v>11</v>
      </c>
      <c r="E193" s="1" t="s">
        <v>11</v>
      </c>
      <c r="F193" s="1" t="s">
        <v>11</v>
      </c>
      <c r="G193" s="1" t="s">
        <v>11</v>
      </c>
      <c r="H193" s="2" t="s">
        <v>730</v>
      </c>
      <c r="I193" s="1" t="s">
        <v>11</v>
      </c>
    </row>
    <row r="194">
      <c r="A194" s="1" t="s">
        <v>731</v>
      </c>
      <c r="B194" s="1" t="s">
        <v>732</v>
      </c>
      <c r="C194" s="1" t="s">
        <v>11</v>
      </c>
      <c r="D194" s="1" t="s">
        <v>11</v>
      </c>
      <c r="E194" s="1" t="s">
        <v>11</v>
      </c>
      <c r="F194" s="1" t="s">
        <v>11</v>
      </c>
      <c r="G194" s="1" t="s">
        <v>11</v>
      </c>
      <c r="H194" s="2" t="s">
        <v>733</v>
      </c>
      <c r="I194" s="1" t="s">
        <v>11</v>
      </c>
    </row>
    <row r="195">
      <c r="A195" s="1" t="s">
        <v>734</v>
      </c>
      <c r="B195" s="1" t="s">
        <v>735</v>
      </c>
      <c r="C195" s="1" t="s">
        <v>11</v>
      </c>
      <c r="D195" s="1" t="s">
        <v>11</v>
      </c>
      <c r="E195" s="1" t="s">
        <v>11</v>
      </c>
      <c r="F195" s="1" t="s">
        <v>11</v>
      </c>
      <c r="G195" s="1" t="s">
        <v>11</v>
      </c>
      <c r="H195" s="2" t="s">
        <v>736</v>
      </c>
      <c r="I195" s="1" t="s">
        <v>11</v>
      </c>
    </row>
    <row r="196">
      <c r="A196" s="1" t="s">
        <v>737</v>
      </c>
      <c r="B196" s="1" t="s">
        <v>738</v>
      </c>
      <c r="C196" s="1" t="s">
        <v>11</v>
      </c>
      <c r="D196" s="1" t="s">
        <v>11</v>
      </c>
      <c r="E196" s="1" t="s">
        <v>11</v>
      </c>
      <c r="F196" s="1" t="s">
        <v>11</v>
      </c>
      <c r="G196" s="1" t="s">
        <v>11</v>
      </c>
      <c r="H196" s="2" t="s">
        <v>739</v>
      </c>
      <c r="I196" s="1" t="s">
        <v>11</v>
      </c>
    </row>
    <row r="197">
      <c r="A197" s="1" t="s">
        <v>740</v>
      </c>
      <c r="B197" s="1" t="s">
        <v>741</v>
      </c>
      <c r="C197" s="1" t="s">
        <v>11</v>
      </c>
      <c r="D197" s="1" t="s">
        <v>11</v>
      </c>
      <c r="E197" s="1" t="s">
        <v>11</v>
      </c>
      <c r="F197" s="1" t="s">
        <v>11</v>
      </c>
      <c r="G197" s="1" t="s">
        <v>11</v>
      </c>
      <c r="H197" s="2" t="s">
        <v>742</v>
      </c>
      <c r="I197" s="1" t="s">
        <v>11</v>
      </c>
    </row>
    <row r="198">
      <c r="A198" s="1" t="s">
        <v>743</v>
      </c>
      <c r="B198" s="1" t="s">
        <v>744</v>
      </c>
      <c r="C198" s="1" t="s">
        <v>11</v>
      </c>
      <c r="D198" s="1" t="s">
        <v>11</v>
      </c>
      <c r="E198" s="1" t="s">
        <v>11</v>
      </c>
      <c r="F198" s="1" t="s">
        <v>11</v>
      </c>
      <c r="G198" s="1" t="s">
        <v>11</v>
      </c>
      <c r="H198" s="2" t="s">
        <v>745</v>
      </c>
      <c r="I198" s="1" t="s">
        <v>11</v>
      </c>
    </row>
    <row r="199">
      <c r="A199" s="1" t="s">
        <v>746</v>
      </c>
      <c r="B199" s="1" t="s">
        <v>747</v>
      </c>
      <c r="C199" s="1" t="s">
        <v>748</v>
      </c>
      <c r="D199" s="1" t="s">
        <v>749</v>
      </c>
      <c r="E199" s="1" t="s">
        <v>750</v>
      </c>
      <c r="F199" s="1" t="s">
        <v>751</v>
      </c>
      <c r="G199" s="1" t="s">
        <v>752</v>
      </c>
      <c r="H199" s="2" t="s">
        <v>742</v>
      </c>
      <c r="I199" s="1" t="s">
        <v>11</v>
      </c>
    </row>
    <row r="200">
      <c r="A200" s="1" t="s">
        <v>753</v>
      </c>
      <c r="B200" s="1" t="s">
        <v>754</v>
      </c>
      <c r="C200" s="1" t="s">
        <v>11</v>
      </c>
      <c r="D200" s="1" t="s">
        <v>11</v>
      </c>
      <c r="E200" s="1" t="s">
        <v>11</v>
      </c>
      <c r="F200" s="1" t="s">
        <v>11</v>
      </c>
      <c r="G200" s="1" t="s">
        <v>11</v>
      </c>
      <c r="H200" s="2" t="s">
        <v>755</v>
      </c>
      <c r="I200" s="1" t="s">
        <v>11</v>
      </c>
    </row>
    <row r="201">
      <c r="A201" s="3" t="s">
        <v>756</v>
      </c>
      <c r="B201" s="1" t="s">
        <v>757</v>
      </c>
      <c r="C201" s="1" t="s">
        <v>11</v>
      </c>
      <c r="D201" s="1" t="s">
        <v>11</v>
      </c>
      <c r="E201" s="1" t="s">
        <v>11</v>
      </c>
      <c r="F201" s="1" t="s">
        <v>11</v>
      </c>
      <c r="G201" s="1" t="s">
        <v>11</v>
      </c>
      <c r="H201" s="2" t="s">
        <v>758</v>
      </c>
      <c r="I201" s="1" t="s">
        <v>11</v>
      </c>
    </row>
    <row r="202">
      <c r="A202" s="1" t="s">
        <v>759</v>
      </c>
      <c r="B202" s="1" t="s">
        <v>760</v>
      </c>
      <c r="C202" s="1" t="s">
        <v>761</v>
      </c>
      <c r="D202" s="1" t="s">
        <v>762</v>
      </c>
      <c r="E202" s="1" t="s">
        <v>763</v>
      </c>
      <c r="F202" s="1" t="s">
        <v>764</v>
      </c>
      <c r="G202" s="1" t="s">
        <v>765</v>
      </c>
      <c r="H202" s="2" t="s">
        <v>758</v>
      </c>
      <c r="I202" s="1" t="s">
        <v>11</v>
      </c>
    </row>
    <row r="203">
      <c r="A203" s="1" t="s">
        <v>766</v>
      </c>
      <c r="B203" s="1" t="s">
        <v>767</v>
      </c>
      <c r="C203" s="1" t="s">
        <v>11</v>
      </c>
      <c r="D203" s="1" t="s">
        <v>11</v>
      </c>
      <c r="E203" s="1" t="s">
        <v>11</v>
      </c>
      <c r="F203" s="1" t="s">
        <v>11</v>
      </c>
      <c r="G203" s="1" t="s">
        <v>11</v>
      </c>
      <c r="H203" s="2" t="s">
        <v>768</v>
      </c>
      <c r="I203" s="1" t="s">
        <v>11</v>
      </c>
    </row>
    <row r="204">
      <c r="A204" s="1" t="s">
        <v>769</v>
      </c>
      <c r="B204" s="1" t="s">
        <v>770</v>
      </c>
      <c r="C204" s="1" t="s">
        <v>11</v>
      </c>
      <c r="D204" s="1" t="s">
        <v>11</v>
      </c>
      <c r="E204" s="1" t="s">
        <v>11</v>
      </c>
      <c r="F204" s="1" t="s">
        <v>11</v>
      </c>
      <c r="G204" s="1" t="s">
        <v>11</v>
      </c>
      <c r="H204" s="2" t="s">
        <v>771</v>
      </c>
      <c r="I204" s="1" t="s">
        <v>11</v>
      </c>
    </row>
    <row r="205">
      <c r="A205" s="1" t="s">
        <v>772</v>
      </c>
      <c r="B205" s="1" t="s">
        <v>773</v>
      </c>
      <c r="C205" s="1" t="s">
        <v>11</v>
      </c>
      <c r="D205" s="1" t="s">
        <v>11</v>
      </c>
      <c r="E205" s="1" t="s">
        <v>11</v>
      </c>
      <c r="F205" s="1" t="s">
        <v>11</v>
      </c>
      <c r="G205" s="1" t="s">
        <v>11</v>
      </c>
      <c r="H205" s="2" t="s">
        <v>774</v>
      </c>
      <c r="I205" s="1" t="s">
        <v>11</v>
      </c>
    </row>
    <row r="206">
      <c r="A206" s="1" t="s">
        <v>775</v>
      </c>
      <c r="B206" s="1" t="s">
        <v>776</v>
      </c>
      <c r="C206" s="1" t="s">
        <v>11</v>
      </c>
      <c r="D206" s="1" t="s">
        <v>11</v>
      </c>
      <c r="E206" s="1" t="s">
        <v>11</v>
      </c>
      <c r="F206" s="1" t="s">
        <v>11</v>
      </c>
      <c r="G206" s="1" t="s">
        <v>11</v>
      </c>
      <c r="H206" s="2" t="s">
        <v>777</v>
      </c>
      <c r="I206" s="1" t="s">
        <v>11</v>
      </c>
    </row>
    <row r="207">
      <c r="A207" s="1" t="s">
        <v>778</v>
      </c>
      <c r="B207" s="1" t="s">
        <v>779</v>
      </c>
      <c r="C207" s="1" t="s">
        <v>11</v>
      </c>
      <c r="D207" s="1" t="s">
        <v>11</v>
      </c>
      <c r="E207" s="1" t="s">
        <v>11</v>
      </c>
      <c r="F207" s="1" t="s">
        <v>11</v>
      </c>
      <c r="G207" s="1" t="s">
        <v>11</v>
      </c>
      <c r="H207" s="2" t="s">
        <v>780</v>
      </c>
      <c r="I207" s="1" t="s">
        <v>11</v>
      </c>
    </row>
    <row r="208">
      <c r="A208" s="1" t="s">
        <v>781</v>
      </c>
      <c r="B208" s="1" t="s">
        <v>782</v>
      </c>
      <c r="C208" s="1" t="s">
        <v>11</v>
      </c>
      <c r="D208" s="1" t="s">
        <v>11</v>
      </c>
      <c r="E208" s="1" t="s">
        <v>11</v>
      </c>
      <c r="F208" s="1" t="s">
        <v>11</v>
      </c>
      <c r="G208" s="1" t="s">
        <v>11</v>
      </c>
      <c r="H208" s="2" t="s">
        <v>783</v>
      </c>
      <c r="I208" s="1" t="s">
        <v>11</v>
      </c>
    </row>
    <row r="209">
      <c r="A209" s="1" t="s">
        <v>784</v>
      </c>
      <c r="B209" s="1" t="s">
        <v>785</v>
      </c>
      <c r="C209" s="1" t="s">
        <v>11</v>
      </c>
      <c r="D209" s="1" t="s">
        <v>11</v>
      </c>
      <c r="E209" s="1" t="s">
        <v>11</v>
      </c>
      <c r="F209" s="1" t="s">
        <v>11</v>
      </c>
      <c r="G209" s="1" t="s">
        <v>11</v>
      </c>
      <c r="H209" s="2" t="s">
        <v>786</v>
      </c>
      <c r="I209" s="1" t="s">
        <v>11</v>
      </c>
    </row>
    <row r="210">
      <c r="A210" s="1" t="s">
        <v>787</v>
      </c>
      <c r="B210" s="1" t="s">
        <v>788</v>
      </c>
      <c r="C210" s="1" t="s">
        <v>11</v>
      </c>
      <c r="D210" s="1" t="s">
        <v>11</v>
      </c>
      <c r="E210" s="1" t="s">
        <v>11</v>
      </c>
      <c r="F210" s="1" t="s">
        <v>11</v>
      </c>
      <c r="G210" s="1" t="s">
        <v>11</v>
      </c>
      <c r="H210" s="2" t="s">
        <v>789</v>
      </c>
      <c r="I210" s="1" t="s">
        <v>11</v>
      </c>
    </row>
    <row r="211">
      <c r="A211" s="1" t="s">
        <v>790</v>
      </c>
      <c r="B211" s="1" t="s">
        <v>791</v>
      </c>
      <c r="C211" s="1" t="s">
        <v>11</v>
      </c>
      <c r="D211" s="1" t="s">
        <v>11</v>
      </c>
      <c r="E211" s="1" t="s">
        <v>11</v>
      </c>
      <c r="F211" s="1" t="s">
        <v>11</v>
      </c>
      <c r="G211" s="1" t="s">
        <v>11</v>
      </c>
      <c r="H211" s="2" t="s">
        <v>792</v>
      </c>
      <c r="I211" s="1" t="s">
        <v>11</v>
      </c>
    </row>
    <row r="212">
      <c r="A212" s="1" t="s">
        <v>793</v>
      </c>
      <c r="B212" s="1" t="s">
        <v>794</v>
      </c>
      <c r="C212" s="1" t="s">
        <v>11</v>
      </c>
      <c r="D212" s="1" t="s">
        <v>11</v>
      </c>
      <c r="E212" s="1" t="s">
        <v>11</v>
      </c>
      <c r="F212" s="1" t="s">
        <v>11</v>
      </c>
      <c r="G212" s="1" t="s">
        <v>11</v>
      </c>
      <c r="H212" s="2" t="s">
        <v>795</v>
      </c>
      <c r="I212" s="1" t="s">
        <v>11</v>
      </c>
    </row>
    <row r="213">
      <c r="A213" s="1" t="s">
        <v>796</v>
      </c>
      <c r="B213" s="1" t="s">
        <v>797</v>
      </c>
      <c r="C213" s="1" t="s">
        <v>11</v>
      </c>
      <c r="D213" s="1" t="s">
        <v>11</v>
      </c>
      <c r="E213" s="1" t="s">
        <v>11</v>
      </c>
      <c r="F213" s="1" t="s">
        <v>11</v>
      </c>
      <c r="G213" s="1" t="s">
        <v>11</v>
      </c>
      <c r="H213" s="2" t="s">
        <v>798</v>
      </c>
      <c r="I213" s="1" t="s">
        <v>11</v>
      </c>
    </row>
    <row r="214">
      <c r="A214" s="1" t="s">
        <v>799</v>
      </c>
      <c r="B214" s="1" t="s">
        <v>800</v>
      </c>
      <c r="C214" s="1" t="s">
        <v>11</v>
      </c>
      <c r="D214" s="1" t="s">
        <v>11</v>
      </c>
      <c r="E214" s="1" t="s">
        <v>11</v>
      </c>
      <c r="F214" s="1" t="s">
        <v>11</v>
      </c>
      <c r="G214" s="1" t="s">
        <v>11</v>
      </c>
      <c r="H214" s="2" t="s">
        <v>801</v>
      </c>
      <c r="I214" s="1" t="s">
        <v>11</v>
      </c>
    </row>
    <row r="215">
      <c r="A215" s="1" t="s">
        <v>802</v>
      </c>
      <c r="B215" s="1" t="s">
        <v>803</v>
      </c>
      <c r="C215" s="1" t="s">
        <v>11</v>
      </c>
      <c r="D215" s="1" t="s">
        <v>11</v>
      </c>
      <c r="E215" s="1" t="s">
        <v>11</v>
      </c>
      <c r="F215" s="1" t="s">
        <v>11</v>
      </c>
      <c r="G215" s="1" t="s">
        <v>11</v>
      </c>
      <c r="H215" s="2" t="s">
        <v>804</v>
      </c>
      <c r="I215" s="1" t="s">
        <v>11</v>
      </c>
    </row>
    <row r="216">
      <c r="A216" s="1" t="s">
        <v>805</v>
      </c>
      <c r="B216" s="1" t="s">
        <v>806</v>
      </c>
      <c r="C216" s="1" t="s">
        <v>11</v>
      </c>
      <c r="D216" s="1" t="s">
        <v>11</v>
      </c>
      <c r="E216" s="1" t="s">
        <v>11</v>
      </c>
      <c r="F216" s="1" t="s">
        <v>11</v>
      </c>
      <c r="G216" s="1" t="s">
        <v>11</v>
      </c>
      <c r="H216" s="2" t="s">
        <v>807</v>
      </c>
      <c r="I216" s="1" t="s">
        <v>11</v>
      </c>
    </row>
    <row r="217">
      <c r="A217" s="1" t="s">
        <v>808</v>
      </c>
      <c r="B217" s="1" t="s">
        <v>809</v>
      </c>
      <c r="C217" s="1" t="s">
        <v>11</v>
      </c>
      <c r="D217" s="1" t="s">
        <v>11</v>
      </c>
      <c r="E217" s="1" t="s">
        <v>11</v>
      </c>
      <c r="F217" s="1" t="s">
        <v>11</v>
      </c>
      <c r="G217" s="1" t="s">
        <v>11</v>
      </c>
      <c r="H217" s="2" t="s">
        <v>810</v>
      </c>
      <c r="I217" s="1" t="s">
        <v>11</v>
      </c>
    </row>
    <row r="218">
      <c r="A218" s="1" t="s">
        <v>811</v>
      </c>
      <c r="B218" s="1" t="s">
        <v>812</v>
      </c>
      <c r="C218" s="1" t="s">
        <v>11</v>
      </c>
      <c r="D218" s="1" t="s">
        <v>11</v>
      </c>
      <c r="E218" s="1" t="s">
        <v>11</v>
      </c>
      <c r="F218" s="1" t="s">
        <v>11</v>
      </c>
      <c r="G218" s="1" t="s">
        <v>11</v>
      </c>
      <c r="H218" s="2" t="s">
        <v>813</v>
      </c>
      <c r="I218" s="1" t="s">
        <v>11</v>
      </c>
    </row>
    <row r="219">
      <c r="A219" s="1" t="s">
        <v>814</v>
      </c>
      <c r="B219" s="1" t="s">
        <v>815</v>
      </c>
      <c r="C219" s="1" t="s">
        <v>11</v>
      </c>
      <c r="D219" s="1" t="s">
        <v>11</v>
      </c>
      <c r="E219" s="1" t="s">
        <v>11</v>
      </c>
      <c r="F219" s="1" t="s">
        <v>11</v>
      </c>
      <c r="G219" s="1" t="s">
        <v>11</v>
      </c>
      <c r="H219" s="2" t="s">
        <v>816</v>
      </c>
      <c r="I219" s="1" t="s">
        <v>11</v>
      </c>
    </row>
    <row r="220">
      <c r="A220" s="1" t="s">
        <v>817</v>
      </c>
      <c r="B220" s="1" t="s">
        <v>818</v>
      </c>
      <c r="C220" s="1" t="s">
        <v>11</v>
      </c>
      <c r="D220" s="1" t="s">
        <v>11</v>
      </c>
      <c r="E220" s="1" t="s">
        <v>11</v>
      </c>
      <c r="F220" s="1" t="s">
        <v>11</v>
      </c>
      <c r="G220" s="1" t="s">
        <v>11</v>
      </c>
      <c r="H220" s="2" t="s">
        <v>819</v>
      </c>
      <c r="I220" s="1" t="s">
        <v>11</v>
      </c>
    </row>
    <row r="221">
      <c r="A221" s="1" t="s">
        <v>820</v>
      </c>
      <c r="B221" s="1" t="s">
        <v>821</v>
      </c>
      <c r="C221" s="1" t="s">
        <v>11</v>
      </c>
      <c r="D221" s="1" t="s">
        <v>11</v>
      </c>
      <c r="E221" s="1" t="s">
        <v>11</v>
      </c>
      <c r="F221" s="1" t="s">
        <v>11</v>
      </c>
      <c r="G221" s="1" t="s">
        <v>11</v>
      </c>
      <c r="H221" s="2" t="s">
        <v>822</v>
      </c>
      <c r="I221" s="1" t="s">
        <v>11</v>
      </c>
    </row>
    <row r="222">
      <c r="A222" s="1" t="s">
        <v>823</v>
      </c>
      <c r="B222" s="1" t="s">
        <v>824</v>
      </c>
      <c r="C222" s="1" t="s">
        <v>11</v>
      </c>
      <c r="D222" s="1" t="s">
        <v>11</v>
      </c>
      <c r="E222" s="1" t="s">
        <v>11</v>
      </c>
      <c r="F222" s="1" t="s">
        <v>11</v>
      </c>
      <c r="G222" s="1" t="s">
        <v>11</v>
      </c>
      <c r="H222" s="2" t="s">
        <v>825</v>
      </c>
      <c r="I222" s="1" t="s">
        <v>11</v>
      </c>
    </row>
    <row r="223">
      <c r="A223" s="1" t="s">
        <v>826</v>
      </c>
      <c r="B223" s="1" t="s">
        <v>827</v>
      </c>
      <c r="C223" s="1" t="s">
        <v>11</v>
      </c>
      <c r="D223" s="1" t="s">
        <v>11</v>
      </c>
      <c r="E223" s="1" t="s">
        <v>11</v>
      </c>
      <c r="F223" s="1" t="s">
        <v>11</v>
      </c>
      <c r="G223" s="1" t="s">
        <v>11</v>
      </c>
      <c r="H223" s="2" t="s">
        <v>828</v>
      </c>
      <c r="I223" s="1" t="s">
        <v>11</v>
      </c>
    </row>
    <row r="224">
      <c r="A224" s="1" t="s">
        <v>829</v>
      </c>
      <c r="B224" s="1" t="s">
        <v>830</v>
      </c>
      <c r="C224" s="1" t="s">
        <v>11</v>
      </c>
      <c r="D224" s="1" t="s">
        <v>11</v>
      </c>
      <c r="E224" s="1" t="s">
        <v>11</v>
      </c>
      <c r="F224" s="1" t="s">
        <v>11</v>
      </c>
      <c r="G224" s="1" t="s">
        <v>11</v>
      </c>
      <c r="H224" s="2" t="s">
        <v>831</v>
      </c>
      <c r="I224" s="1" t="s">
        <v>11</v>
      </c>
    </row>
    <row r="225">
      <c r="A225" s="1" t="s">
        <v>832</v>
      </c>
      <c r="B225" s="1" t="s">
        <v>833</v>
      </c>
      <c r="C225" s="1" t="s">
        <v>11</v>
      </c>
      <c r="D225" s="1" t="s">
        <v>11</v>
      </c>
      <c r="E225" s="1" t="s">
        <v>11</v>
      </c>
      <c r="F225" s="1" t="s">
        <v>11</v>
      </c>
      <c r="G225" s="1" t="s">
        <v>11</v>
      </c>
      <c r="H225" s="2" t="s">
        <v>834</v>
      </c>
      <c r="I225" s="1" t="s">
        <v>11</v>
      </c>
    </row>
    <row r="226">
      <c r="A226" s="1" t="s">
        <v>835</v>
      </c>
      <c r="B226" s="1" t="s">
        <v>836</v>
      </c>
      <c r="C226" s="1" t="s">
        <v>11</v>
      </c>
      <c r="D226" s="1" t="s">
        <v>11</v>
      </c>
      <c r="E226" s="1" t="s">
        <v>11</v>
      </c>
      <c r="F226" s="1" t="s">
        <v>11</v>
      </c>
      <c r="G226" s="1" t="s">
        <v>11</v>
      </c>
      <c r="H226" s="2" t="s">
        <v>837</v>
      </c>
      <c r="I226" s="1" t="s">
        <v>11</v>
      </c>
    </row>
    <row r="227">
      <c r="A227" s="1" t="s">
        <v>838</v>
      </c>
      <c r="B227" s="1" t="s">
        <v>839</v>
      </c>
      <c r="C227" s="1" t="s">
        <v>11</v>
      </c>
      <c r="D227" s="1" t="s">
        <v>11</v>
      </c>
      <c r="E227" s="1" t="s">
        <v>11</v>
      </c>
      <c r="F227" s="1" t="s">
        <v>11</v>
      </c>
      <c r="G227" s="1" t="s">
        <v>11</v>
      </c>
      <c r="H227" s="2" t="s">
        <v>840</v>
      </c>
      <c r="I227" s="1" t="s">
        <v>11</v>
      </c>
    </row>
    <row r="228">
      <c r="A228" s="1" t="s">
        <v>841</v>
      </c>
      <c r="B228" s="1" t="s">
        <v>842</v>
      </c>
      <c r="C228" s="1" t="s">
        <v>11</v>
      </c>
      <c r="D228" s="1" t="s">
        <v>11</v>
      </c>
      <c r="E228" s="1" t="s">
        <v>11</v>
      </c>
      <c r="F228" s="1" t="s">
        <v>11</v>
      </c>
      <c r="G228" s="1" t="s">
        <v>11</v>
      </c>
      <c r="H228" s="2" t="s">
        <v>843</v>
      </c>
      <c r="I228" s="1" t="s">
        <v>11</v>
      </c>
    </row>
    <row r="229">
      <c r="A229" s="1" t="s">
        <v>844</v>
      </c>
      <c r="B229" s="1" t="s">
        <v>845</v>
      </c>
      <c r="C229" s="1" t="s">
        <v>11</v>
      </c>
      <c r="D229" s="1" t="s">
        <v>11</v>
      </c>
      <c r="E229" s="1" t="s">
        <v>11</v>
      </c>
      <c r="F229" s="1" t="s">
        <v>11</v>
      </c>
      <c r="G229" s="1" t="s">
        <v>11</v>
      </c>
      <c r="H229" s="2" t="s">
        <v>846</v>
      </c>
      <c r="I229" s="1" t="s">
        <v>11</v>
      </c>
    </row>
    <row r="230">
      <c r="A230" s="1" t="s">
        <v>847</v>
      </c>
      <c r="B230" s="1" t="s">
        <v>848</v>
      </c>
      <c r="C230" s="1" t="s">
        <v>11</v>
      </c>
      <c r="D230" s="1" t="s">
        <v>11</v>
      </c>
      <c r="E230" s="1" t="s">
        <v>11</v>
      </c>
      <c r="F230" s="1" t="s">
        <v>11</v>
      </c>
      <c r="G230" s="1" t="s">
        <v>11</v>
      </c>
      <c r="H230" s="2" t="s">
        <v>849</v>
      </c>
      <c r="I230" s="1" t="s">
        <v>11</v>
      </c>
    </row>
    <row r="231">
      <c r="A231" s="1" t="s">
        <v>850</v>
      </c>
      <c r="B231" s="1" t="s">
        <v>851</v>
      </c>
      <c r="C231" s="1" t="s">
        <v>11</v>
      </c>
      <c r="D231" s="1" t="s">
        <v>11</v>
      </c>
      <c r="E231" s="1" t="s">
        <v>11</v>
      </c>
      <c r="F231" s="1" t="s">
        <v>11</v>
      </c>
      <c r="G231" s="1" t="s">
        <v>11</v>
      </c>
      <c r="H231" s="2" t="s">
        <v>852</v>
      </c>
      <c r="I231" s="1" t="s">
        <v>11</v>
      </c>
    </row>
    <row r="232">
      <c r="A232" s="1" t="s">
        <v>853</v>
      </c>
      <c r="B232" s="1" t="s">
        <v>854</v>
      </c>
      <c r="C232" s="1" t="s">
        <v>11</v>
      </c>
      <c r="D232" s="1" t="s">
        <v>11</v>
      </c>
      <c r="E232" s="1" t="s">
        <v>11</v>
      </c>
      <c r="F232" s="1" t="s">
        <v>11</v>
      </c>
      <c r="G232" s="1" t="s">
        <v>11</v>
      </c>
      <c r="H232" s="2" t="s">
        <v>855</v>
      </c>
      <c r="I232" s="1" t="s">
        <v>11</v>
      </c>
    </row>
    <row r="233">
      <c r="A233" s="1" t="s">
        <v>856</v>
      </c>
      <c r="B233" s="1" t="s">
        <v>857</v>
      </c>
      <c r="C233" s="1" t="s">
        <v>11</v>
      </c>
      <c r="D233" s="1" t="s">
        <v>11</v>
      </c>
      <c r="E233" s="1" t="s">
        <v>11</v>
      </c>
      <c r="F233" s="1" t="s">
        <v>11</v>
      </c>
      <c r="G233" s="1" t="s">
        <v>11</v>
      </c>
      <c r="H233" s="2" t="s">
        <v>858</v>
      </c>
      <c r="I233" s="1" t="s">
        <v>11</v>
      </c>
    </row>
    <row r="234">
      <c r="A234" s="1" t="s">
        <v>859</v>
      </c>
      <c r="B234" s="1" t="s">
        <v>860</v>
      </c>
      <c r="C234" s="1" t="s">
        <v>11</v>
      </c>
      <c r="D234" s="1" t="s">
        <v>11</v>
      </c>
      <c r="E234" s="1" t="s">
        <v>11</v>
      </c>
      <c r="F234" s="1" t="s">
        <v>11</v>
      </c>
      <c r="G234" s="1" t="s">
        <v>11</v>
      </c>
      <c r="H234" s="2" t="s">
        <v>861</v>
      </c>
      <c r="I234" s="1" t="s">
        <v>11</v>
      </c>
    </row>
    <row r="235">
      <c r="A235" s="1" t="s">
        <v>862</v>
      </c>
      <c r="B235" s="1" t="s">
        <v>863</v>
      </c>
      <c r="C235" s="1" t="s">
        <v>11</v>
      </c>
      <c r="D235" s="1" t="s">
        <v>11</v>
      </c>
      <c r="E235" s="1" t="s">
        <v>11</v>
      </c>
      <c r="F235" s="1" t="s">
        <v>11</v>
      </c>
      <c r="G235" s="1" t="s">
        <v>11</v>
      </c>
      <c r="H235" s="2" t="s">
        <v>864</v>
      </c>
      <c r="I235" s="1" t="s">
        <v>11</v>
      </c>
    </row>
    <row r="236">
      <c r="A236" s="1" t="s">
        <v>865</v>
      </c>
      <c r="B236" s="1" t="s">
        <v>866</v>
      </c>
      <c r="C236" s="1" t="s">
        <v>11</v>
      </c>
      <c r="D236" s="1" t="s">
        <v>11</v>
      </c>
      <c r="E236" s="1" t="s">
        <v>11</v>
      </c>
      <c r="F236" s="1" t="s">
        <v>11</v>
      </c>
      <c r="G236" s="1" t="s">
        <v>11</v>
      </c>
      <c r="H236" s="2" t="s">
        <v>867</v>
      </c>
      <c r="I236" s="1" t="s">
        <v>11</v>
      </c>
    </row>
    <row r="237">
      <c r="A237" s="1" t="s">
        <v>868</v>
      </c>
      <c r="B237" s="1" t="s">
        <v>869</v>
      </c>
      <c r="C237" s="1" t="s">
        <v>11</v>
      </c>
      <c r="D237" s="1" t="s">
        <v>11</v>
      </c>
      <c r="E237" s="1" t="s">
        <v>11</v>
      </c>
      <c r="F237" s="1" t="s">
        <v>11</v>
      </c>
      <c r="G237" s="1" t="s">
        <v>11</v>
      </c>
      <c r="H237" s="2" t="s">
        <v>870</v>
      </c>
      <c r="I237" s="1" t="s">
        <v>11</v>
      </c>
    </row>
    <row r="238">
      <c r="A238" s="1" t="s">
        <v>871</v>
      </c>
      <c r="B238" s="1" t="s">
        <v>872</v>
      </c>
      <c r="C238" s="1" t="s">
        <v>11</v>
      </c>
      <c r="D238" s="1" t="s">
        <v>11</v>
      </c>
      <c r="E238" s="1" t="s">
        <v>11</v>
      </c>
      <c r="F238" s="1" t="s">
        <v>11</v>
      </c>
      <c r="G238" s="1" t="s">
        <v>11</v>
      </c>
      <c r="H238" s="2" t="s">
        <v>873</v>
      </c>
      <c r="I238" s="1" t="s">
        <v>11</v>
      </c>
    </row>
    <row r="239">
      <c r="A239" s="1" t="s">
        <v>874</v>
      </c>
      <c r="B239" s="1" t="s">
        <v>875</v>
      </c>
      <c r="C239" s="1" t="s">
        <v>11</v>
      </c>
      <c r="D239" s="1" t="s">
        <v>11</v>
      </c>
      <c r="E239" s="1" t="s">
        <v>11</v>
      </c>
      <c r="F239" s="1" t="s">
        <v>11</v>
      </c>
      <c r="G239" s="1" t="s">
        <v>11</v>
      </c>
      <c r="H239" s="2" t="s">
        <v>876</v>
      </c>
      <c r="I239" s="1" t="s">
        <v>11</v>
      </c>
    </row>
    <row r="240">
      <c r="A240" s="1" t="s">
        <v>877</v>
      </c>
      <c r="B240" s="1" t="s">
        <v>878</v>
      </c>
      <c r="C240" s="1" t="s">
        <v>11</v>
      </c>
      <c r="D240" s="1" t="s">
        <v>11</v>
      </c>
      <c r="E240" s="1" t="s">
        <v>11</v>
      </c>
      <c r="F240" s="1" t="s">
        <v>11</v>
      </c>
      <c r="G240" s="1" t="s">
        <v>11</v>
      </c>
      <c r="H240" s="2" t="s">
        <v>879</v>
      </c>
      <c r="I240" s="1" t="s">
        <v>11</v>
      </c>
    </row>
    <row r="241">
      <c r="A241" s="1" t="s">
        <v>880</v>
      </c>
      <c r="B241" s="1" t="s">
        <v>881</v>
      </c>
      <c r="C241" s="1" t="s">
        <v>11</v>
      </c>
      <c r="D241" s="1" t="s">
        <v>11</v>
      </c>
      <c r="E241" s="1" t="s">
        <v>11</v>
      </c>
      <c r="F241" s="1" t="s">
        <v>11</v>
      </c>
      <c r="G241" s="1" t="s">
        <v>11</v>
      </c>
      <c r="H241" s="2" t="s">
        <v>882</v>
      </c>
      <c r="I241" s="1" t="s">
        <v>11</v>
      </c>
    </row>
    <row r="242">
      <c r="A242" s="1" t="s">
        <v>883</v>
      </c>
      <c r="B242" s="1" t="s">
        <v>884</v>
      </c>
      <c r="C242" s="1" t="s">
        <v>11</v>
      </c>
      <c r="D242" s="1" t="s">
        <v>11</v>
      </c>
      <c r="E242" s="1" t="s">
        <v>11</v>
      </c>
      <c r="F242" s="1" t="s">
        <v>11</v>
      </c>
      <c r="G242" s="1" t="s">
        <v>11</v>
      </c>
      <c r="H242" s="2" t="s">
        <v>885</v>
      </c>
      <c r="I242" s="1" t="s">
        <v>11</v>
      </c>
    </row>
    <row r="243">
      <c r="A243" s="1" t="s">
        <v>886</v>
      </c>
      <c r="B243" s="1" t="s">
        <v>887</v>
      </c>
      <c r="C243" s="1" t="s">
        <v>11</v>
      </c>
      <c r="D243" s="1" t="s">
        <v>11</v>
      </c>
      <c r="E243" s="1" t="s">
        <v>11</v>
      </c>
      <c r="F243" s="1" t="s">
        <v>11</v>
      </c>
      <c r="G243" s="1" t="s">
        <v>11</v>
      </c>
      <c r="H243" s="2" t="s">
        <v>888</v>
      </c>
      <c r="I243" s="1" t="s">
        <v>11</v>
      </c>
    </row>
    <row r="244">
      <c r="A244" s="1" t="s">
        <v>889</v>
      </c>
      <c r="B244" s="1" t="s">
        <v>890</v>
      </c>
      <c r="C244" s="1" t="s">
        <v>11</v>
      </c>
      <c r="D244" s="1" t="s">
        <v>11</v>
      </c>
      <c r="E244" s="1" t="s">
        <v>11</v>
      </c>
      <c r="F244" s="1" t="s">
        <v>11</v>
      </c>
      <c r="G244" s="1" t="s">
        <v>11</v>
      </c>
      <c r="H244" s="2" t="s">
        <v>891</v>
      </c>
      <c r="I244" s="1" t="s">
        <v>11</v>
      </c>
    </row>
    <row r="245">
      <c r="A245" s="1" t="s">
        <v>892</v>
      </c>
      <c r="B245" s="1" t="s">
        <v>893</v>
      </c>
      <c r="C245" s="1" t="s">
        <v>11</v>
      </c>
      <c r="D245" s="1" t="s">
        <v>11</v>
      </c>
      <c r="E245" s="1" t="s">
        <v>11</v>
      </c>
      <c r="F245" s="1" t="s">
        <v>11</v>
      </c>
      <c r="G245" s="1" t="s">
        <v>11</v>
      </c>
      <c r="H245" s="2" t="s">
        <v>894</v>
      </c>
      <c r="I245" s="1" t="s">
        <v>11</v>
      </c>
    </row>
    <row r="246">
      <c r="A246" s="1" t="s">
        <v>895</v>
      </c>
      <c r="B246" s="1" t="s">
        <v>896</v>
      </c>
      <c r="C246" s="1" t="s">
        <v>11</v>
      </c>
      <c r="D246" s="1" t="s">
        <v>11</v>
      </c>
      <c r="E246" s="1" t="s">
        <v>11</v>
      </c>
      <c r="F246" s="1" t="s">
        <v>11</v>
      </c>
      <c r="G246" s="1" t="s">
        <v>11</v>
      </c>
      <c r="H246" s="2" t="s">
        <v>897</v>
      </c>
      <c r="I246" s="1" t="s">
        <v>11</v>
      </c>
    </row>
    <row r="247">
      <c r="A247" s="1" t="s">
        <v>898</v>
      </c>
      <c r="B247" s="1" t="s">
        <v>899</v>
      </c>
      <c r="C247" s="1" t="s">
        <v>900</v>
      </c>
      <c r="D247" s="1" t="s">
        <v>901</v>
      </c>
      <c r="E247" s="1" t="s">
        <v>902</v>
      </c>
      <c r="F247" s="1" t="s">
        <v>903</v>
      </c>
      <c r="G247" s="1" t="s">
        <v>904</v>
      </c>
      <c r="H247" s="2" t="s">
        <v>905</v>
      </c>
      <c r="I247" s="1" t="s">
        <v>11</v>
      </c>
    </row>
    <row r="248">
      <c r="A248" s="1" t="s">
        <v>906</v>
      </c>
      <c r="B248" s="3" t="s">
        <v>907</v>
      </c>
      <c r="C248" s="1" t="s">
        <v>11</v>
      </c>
      <c r="D248" s="1" t="s">
        <v>11</v>
      </c>
      <c r="E248" s="1" t="s">
        <v>11</v>
      </c>
      <c r="F248" s="1" t="s">
        <v>11</v>
      </c>
      <c r="G248" s="1" t="s">
        <v>11</v>
      </c>
      <c r="H248" s="2" t="s">
        <v>908</v>
      </c>
      <c r="I248" s="1" t="s">
        <v>11</v>
      </c>
    </row>
    <row r="249">
      <c r="A249" s="1" t="s">
        <v>909</v>
      </c>
      <c r="B249" s="1" t="s">
        <v>910</v>
      </c>
      <c r="C249" s="1" t="s">
        <v>11</v>
      </c>
      <c r="D249" s="1" t="s">
        <v>11</v>
      </c>
      <c r="E249" s="1" t="s">
        <v>11</v>
      </c>
      <c r="F249" s="1" t="s">
        <v>11</v>
      </c>
      <c r="G249" s="1" t="s">
        <v>11</v>
      </c>
      <c r="H249" s="2" t="s">
        <v>911</v>
      </c>
      <c r="I249" s="1" t="s">
        <v>11</v>
      </c>
    </row>
    <row r="250">
      <c r="A250" s="1" t="s">
        <v>912</v>
      </c>
      <c r="B250" s="1" t="s">
        <v>913</v>
      </c>
      <c r="C250" s="1" t="s">
        <v>11</v>
      </c>
      <c r="D250" s="1" t="s">
        <v>11</v>
      </c>
      <c r="E250" s="1" t="s">
        <v>11</v>
      </c>
      <c r="F250" s="1" t="s">
        <v>11</v>
      </c>
      <c r="G250" s="1" t="s">
        <v>11</v>
      </c>
      <c r="H250" s="2" t="s">
        <v>914</v>
      </c>
      <c r="I250" s="1" t="s">
        <v>11</v>
      </c>
    </row>
    <row r="251">
      <c r="A251" s="1" t="s">
        <v>915</v>
      </c>
      <c r="B251" s="1" t="s">
        <v>916</v>
      </c>
      <c r="C251" s="1" t="s">
        <v>11</v>
      </c>
      <c r="D251" s="1" t="s">
        <v>11</v>
      </c>
      <c r="E251" s="1" t="s">
        <v>11</v>
      </c>
      <c r="F251" s="1" t="s">
        <v>11</v>
      </c>
      <c r="G251" s="1" t="s">
        <v>11</v>
      </c>
      <c r="H251" s="2" t="s">
        <v>917</v>
      </c>
      <c r="I251" s="1" t="s">
        <v>11</v>
      </c>
    </row>
    <row r="252">
      <c r="A252" s="1" t="s">
        <v>918</v>
      </c>
      <c r="B252" s="1" t="s">
        <v>919</v>
      </c>
      <c r="C252" s="1" t="s">
        <v>11</v>
      </c>
      <c r="D252" s="1" t="s">
        <v>11</v>
      </c>
      <c r="E252" s="1" t="s">
        <v>11</v>
      </c>
      <c r="F252" s="1" t="s">
        <v>11</v>
      </c>
      <c r="G252" s="1" t="s">
        <v>11</v>
      </c>
      <c r="H252" s="2" t="s">
        <v>920</v>
      </c>
      <c r="I252" s="1" t="s">
        <v>11</v>
      </c>
    </row>
    <row r="253">
      <c r="A253" s="1" t="s">
        <v>921</v>
      </c>
      <c r="B253" s="1" t="s">
        <v>922</v>
      </c>
      <c r="C253" s="1" t="s">
        <v>11</v>
      </c>
      <c r="D253" s="1" t="s">
        <v>11</v>
      </c>
      <c r="E253" s="1" t="s">
        <v>11</v>
      </c>
      <c r="F253" s="1" t="s">
        <v>11</v>
      </c>
      <c r="G253" s="1" t="s">
        <v>11</v>
      </c>
      <c r="H253" s="2" t="s">
        <v>923</v>
      </c>
      <c r="I253" s="1" t="s">
        <v>11</v>
      </c>
    </row>
    <row r="254">
      <c r="A254" s="1" t="s">
        <v>924</v>
      </c>
      <c r="B254" s="1" t="s">
        <v>925</v>
      </c>
      <c r="C254" s="1" t="s">
        <v>11</v>
      </c>
      <c r="D254" s="1" t="s">
        <v>11</v>
      </c>
      <c r="E254" s="1" t="s">
        <v>11</v>
      </c>
      <c r="F254" s="1" t="s">
        <v>11</v>
      </c>
      <c r="G254" s="1" t="s">
        <v>11</v>
      </c>
      <c r="H254" s="2" t="s">
        <v>926</v>
      </c>
      <c r="I254" s="1" t="s">
        <v>11</v>
      </c>
    </row>
    <row r="255">
      <c r="A255" s="1" t="s">
        <v>927</v>
      </c>
      <c r="B255" s="1" t="s">
        <v>928</v>
      </c>
      <c r="C255" s="1" t="s">
        <v>11</v>
      </c>
      <c r="D255" s="1" t="s">
        <v>11</v>
      </c>
      <c r="E255" s="1" t="s">
        <v>11</v>
      </c>
      <c r="F255" s="1" t="s">
        <v>11</v>
      </c>
      <c r="G255" s="1" t="s">
        <v>11</v>
      </c>
      <c r="H255" s="2" t="s">
        <v>929</v>
      </c>
      <c r="I255" s="1" t="s">
        <v>11</v>
      </c>
    </row>
    <row r="256">
      <c r="A256" s="1" t="s">
        <v>930</v>
      </c>
      <c r="B256" s="1" t="s">
        <v>931</v>
      </c>
      <c r="C256" s="1" t="s">
        <v>11</v>
      </c>
      <c r="D256" s="1" t="s">
        <v>11</v>
      </c>
      <c r="E256" s="1" t="s">
        <v>11</v>
      </c>
      <c r="F256" s="1" t="s">
        <v>11</v>
      </c>
      <c r="G256" s="1" t="s">
        <v>11</v>
      </c>
      <c r="H256" s="2" t="s">
        <v>932</v>
      </c>
      <c r="I256" s="1" t="s">
        <v>11</v>
      </c>
    </row>
    <row r="257">
      <c r="A257" s="1" t="s">
        <v>933</v>
      </c>
      <c r="B257" s="1" t="s">
        <v>934</v>
      </c>
      <c r="C257" s="1" t="s">
        <v>11</v>
      </c>
      <c r="D257" s="1" t="s">
        <v>11</v>
      </c>
      <c r="E257" s="1" t="s">
        <v>11</v>
      </c>
      <c r="F257" s="1" t="s">
        <v>11</v>
      </c>
      <c r="G257" s="1" t="s">
        <v>11</v>
      </c>
      <c r="H257" s="2" t="s">
        <v>935</v>
      </c>
      <c r="I257" s="1" t="s">
        <v>11</v>
      </c>
    </row>
    <row r="258">
      <c r="A258" s="1" t="s">
        <v>936</v>
      </c>
      <c r="B258" s="1" t="s">
        <v>937</v>
      </c>
      <c r="C258" s="1" t="s">
        <v>11</v>
      </c>
      <c r="D258" s="1" t="s">
        <v>11</v>
      </c>
      <c r="E258" s="1" t="s">
        <v>11</v>
      </c>
      <c r="F258" s="1" t="s">
        <v>11</v>
      </c>
      <c r="G258" s="1" t="s">
        <v>11</v>
      </c>
      <c r="H258" s="2" t="s">
        <v>938</v>
      </c>
      <c r="I258" s="1" t="s">
        <v>11</v>
      </c>
    </row>
    <row r="259">
      <c r="A259" s="1" t="s">
        <v>939</v>
      </c>
      <c r="B259" s="1" t="s">
        <v>940</v>
      </c>
      <c r="C259" s="1" t="s">
        <v>11</v>
      </c>
      <c r="D259" s="1" t="s">
        <v>11</v>
      </c>
      <c r="E259" s="1" t="s">
        <v>11</v>
      </c>
      <c r="F259" s="1" t="s">
        <v>11</v>
      </c>
      <c r="G259" s="1" t="s">
        <v>11</v>
      </c>
      <c r="H259" s="2" t="s">
        <v>941</v>
      </c>
      <c r="I259" s="1" t="s">
        <v>11</v>
      </c>
    </row>
    <row r="260">
      <c r="A260" s="1" t="s">
        <v>942</v>
      </c>
      <c r="B260" s="1" t="s">
        <v>943</v>
      </c>
      <c r="C260" s="1" t="s">
        <v>11</v>
      </c>
      <c r="D260" s="1" t="s">
        <v>11</v>
      </c>
      <c r="E260" s="1" t="s">
        <v>11</v>
      </c>
      <c r="F260" s="1" t="s">
        <v>11</v>
      </c>
      <c r="G260" s="1" t="s">
        <v>11</v>
      </c>
      <c r="H260" s="2" t="s">
        <v>944</v>
      </c>
      <c r="I260" s="1" t="s">
        <v>11</v>
      </c>
    </row>
    <row r="261">
      <c r="A261" s="1" t="s">
        <v>945</v>
      </c>
      <c r="B261" s="1" t="s">
        <v>946</v>
      </c>
      <c r="C261" s="1" t="s">
        <v>11</v>
      </c>
      <c r="D261" s="1" t="s">
        <v>11</v>
      </c>
      <c r="E261" s="1" t="s">
        <v>11</v>
      </c>
      <c r="F261" s="1" t="s">
        <v>11</v>
      </c>
      <c r="G261" s="1" t="s">
        <v>11</v>
      </c>
      <c r="H261" s="2" t="s">
        <v>947</v>
      </c>
      <c r="I261" s="1" t="s">
        <v>11</v>
      </c>
    </row>
    <row r="262">
      <c r="A262" s="1" t="s">
        <v>948</v>
      </c>
      <c r="B262" s="1" t="s">
        <v>949</v>
      </c>
      <c r="C262" s="1" t="s">
        <v>11</v>
      </c>
      <c r="D262" s="1" t="s">
        <v>11</v>
      </c>
      <c r="E262" s="1" t="s">
        <v>11</v>
      </c>
      <c r="F262" s="1" t="s">
        <v>11</v>
      </c>
      <c r="G262" s="1" t="s">
        <v>11</v>
      </c>
      <c r="H262" s="2" t="s">
        <v>950</v>
      </c>
      <c r="I262" s="1" t="s">
        <v>11</v>
      </c>
    </row>
    <row r="263">
      <c r="A263" s="1" t="s">
        <v>951</v>
      </c>
      <c r="B263" s="1" t="s">
        <v>952</v>
      </c>
      <c r="C263" s="1" t="s">
        <v>11</v>
      </c>
      <c r="D263" s="1" t="s">
        <v>11</v>
      </c>
      <c r="E263" s="1" t="s">
        <v>11</v>
      </c>
      <c r="F263" s="1" t="s">
        <v>11</v>
      </c>
      <c r="G263" s="1" t="s">
        <v>11</v>
      </c>
      <c r="H263" s="2" t="s">
        <v>953</v>
      </c>
      <c r="I263" s="1" t="s">
        <v>11</v>
      </c>
    </row>
    <row r="264">
      <c r="A264" s="1" t="s">
        <v>954</v>
      </c>
      <c r="B264" s="1" t="s">
        <v>955</v>
      </c>
      <c r="C264" s="1" t="s">
        <v>11</v>
      </c>
      <c r="D264" s="1" t="s">
        <v>11</v>
      </c>
      <c r="E264" s="1" t="s">
        <v>11</v>
      </c>
      <c r="F264" s="1" t="s">
        <v>11</v>
      </c>
      <c r="G264" s="1" t="s">
        <v>11</v>
      </c>
      <c r="H264" s="2" t="s">
        <v>956</v>
      </c>
      <c r="I264" s="1" t="s">
        <v>11</v>
      </c>
    </row>
    <row r="265">
      <c r="A265" s="1" t="s">
        <v>957</v>
      </c>
      <c r="B265" s="1" t="s">
        <v>958</v>
      </c>
      <c r="C265" s="1" t="s">
        <v>11</v>
      </c>
      <c r="D265" s="1" t="s">
        <v>11</v>
      </c>
      <c r="E265" s="1" t="s">
        <v>11</v>
      </c>
      <c r="F265" s="1" t="s">
        <v>11</v>
      </c>
      <c r="G265" s="1" t="s">
        <v>11</v>
      </c>
      <c r="H265" s="2" t="s">
        <v>956</v>
      </c>
      <c r="I265" s="1" t="s">
        <v>11</v>
      </c>
    </row>
    <row r="266">
      <c r="A266" s="1" t="s">
        <v>959</v>
      </c>
      <c r="B266" s="1" t="s">
        <v>960</v>
      </c>
      <c r="C266" s="1" t="s">
        <v>11</v>
      </c>
      <c r="D266" s="1" t="s">
        <v>11</v>
      </c>
      <c r="E266" s="1" t="s">
        <v>11</v>
      </c>
      <c r="F266" s="1" t="s">
        <v>11</v>
      </c>
      <c r="G266" s="1" t="s">
        <v>11</v>
      </c>
      <c r="H266" s="2" t="s">
        <v>961</v>
      </c>
      <c r="I266" s="1" t="s">
        <v>11</v>
      </c>
    </row>
    <row r="267">
      <c r="A267" s="1" t="s">
        <v>962</v>
      </c>
      <c r="B267" s="1" t="s">
        <v>963</v>
      </c>
      <c r="C267" s="1" t="s">
        <v>11</v>
      </c>
      <c r="D267" s="1" t="s">
        <v>11</v>
      </c>
      <c r="E267" s="1" t="s">
        <v>11</v>
      </c>
      <c r="F267" s="1" t="s">
        <v>11</v>
      </c>
      <c r="G267" s="1" t="s">
        <v>11</v>
      </c>
      <c r="H267" s="2" t="s">
        <v>964</v>
      </c>
      <c r="I267" s="1" t="s">
        <v>11</v>
      </c>
    </row>
    <row r="268">
      <c r="A268" s="1" t="s">
        <v>965</v>
      </c>
      <c r="B268" s="1" t="s">
        <v>966</v>
      </c>
      <c r="C268" s="1" t="s">
        <v>11</v>
      </c>
      <c r="D268" s="1" t="s">
        <v>11</v>
      </c>
      <c r="E268" s="1" t="s">
        <v>11</v>
      </c>
      <c r="F268" s="1" t="s">
        <v>11</v>
      </c>
      <c r="G268" s="1" t="s">
        <v>11</v>
      </c>
      <c r="H268" s="2" t="s">
        <v>967</v>
      </c>
      <c r="I268" s="1" t="s">
        <v>11</v>
      </c>
    </row>
    <row r="269">
      <c r="A269" s="1" t="s">
        <v>968</v>
      </c>
      <c r="B269" s="1" t="s">
        <v>969</v>
      </c>
      <c r="C269" s="1" t="s">
        <v>11</v>
      </c>
      <c r="D269" s="1" t="s">
        <v>11</v>
      </c>
      <c r="E269" s="1" t="s">
        <v>11</v>
      </c>
      <c r="F269" s="1" t="s">
        <v>11</v>
      </c>
      <c r="G269" s="1" t="s">
        <v>11</v>
      </c>
      <c r="H269" s="2" t="s">
        <v>970</v>
      </c>
      <c r="I269" s="1" t="s">
        <v>11</v>
      </c>
    </row>
    <row r="270">
      <c r="A270" s="1" t="s">
        <v>971</v>
      </c>
      <c r="B270" s="1" t="s">
        <v>972</v>
      </c>
      <c r="C270" s="1" t="s">
        <v>11</v>
      </c>
      <c r="D270" s="1" t="s">
        <v>11</v>
      </c>
      <c r="E270" s="1" t="s">
        <v>11</v>
      </c>
      <c r="F270" s="1" t="s">
        <v>11</v>
      </c>
      <c r="G270" s="1" t="s">
        <v>11</v>
      </c>
      <c r="H270" s="2" t="s">
        <v>973</v>
      </c>
      <c r="I270" s="1" t="s">
        <v>11</v>
      </c>
    </row>
    <row r="271">
      <c r="A271" s="1" t="s">
        <v>974</v>
      </c>
      <c r="B271" s="1" t="s">
        <v>975</v>
      </c>
      <c r="C271" s="1" t="s">
        <v>11</v>
      </c>
      <c r="D271" s="1" t="s">
        <v>11</v>
      </c>
      <c r="E271" s="1" t="s">
        <v>11</v>
      </c>
      <c r="F271" s="1" t="s">
        <v>11</v>
      </c>
      <c r="G271" s="1" t="s">
        <v>11</v>
      </c>
      <c r="H271" s="2" t="s">
        <v>976</v>
      </c>
      <c r="I271" s="1" t="s">
        <v>11</v>
      </c>
    </row>
    <row r="272">
      <c r="A272" s="1" t="s">
        <v>977</v>
      </c>
      <c r="B272" s="1" t="s">
        <v>978</v>
      </c>
      <c r="C272" s="1" t="s">
        <v>11</v>
      </c>
      <c r="D272" s="1" t="s">
        <v>11</v>
      </c>
      <c r="E272" s="1" t="s">
        <v>11</v>
      </c>
      <c r="F272" s="1" t="s">
        <v>11</v>
      </c>
      <c r="G272" s="1" t="s">
        <v>11</v>
      </c>
      <c r="H272" s="2" t="s">
        <v>979</v>
      </c>
      <c r="I272" s="1" t="s">
        <v>11</v>
      </c>
    </row>
    <row r="273">
      <c r="A273" s="1" t="s">
        <v>980</v>
      </c>
      <c r="B273" s="1" t="s">
        <v>981</v>
      </c>
      <c r="C273" s="1" t="s">
        <v>11</v>
      </c>
      <c r="D273" s="1" t="s">
        <v>11</v>
      </c>
      <c r="E273" s="1" t="s">
        <v>11</v>
      </c>
      <c r="F273" s="1" t="s">
        <v>11</v>
      </c>
      <c r="G273" s="1" t="s">
        <v>11</v>
      </c>
      <c r="H273" s="2" t="s">
        <v>982</v>
      </c>
      <c r="I273" s="1" t="s">
        <v>11</v>
      </c>
    </row>
    <row r="274">
      <c r="A274" s="1" t="s">
        <v>983</v>
      </c>
      <c r="B274" s="1" t="s">
        <v>984</v>
      </c>
      <c r="C274" s="1" t="s">
        <v>11</v>
      </c>
      <c r="D274" s="1" t="s">
        <v>11</v>
      </c>
      <c r="E274" s="1" t="s">
        <v>11</v>
      </c>
      <c r="F274" s="1" t="s">
        <v>11</v>
      </c>
      <c r="G274" s="1" t="s">
        <v>11</v>
      </c>
      <c r="H274" s="2" t="s">
        <v>985</v>
      </c>
      <c r="I274" s="1" t="s">
        <v>11</v>
      </c>
    </row>
    <row r="275">
      <c r="A275" s="1" t="s">
        <v>986</v>
      </c>
      <c r="B275" s="1" t="s">
        <v>987</v>
      </c>
      <c r="C275" s="1" t="s">
        <v>11</v>
      </c>
      <c r="D275" s="1" t="s">
        <v>11</v>
      </c>
      <c r="E275" s="1" t="s">
        <v>11</v>
      </c>
      <c r="F275" s="1" t="s">
        <v>11</v>
      </c>
      <c r="G275" s="1" t="s">
        <v>11</v>
      </c>
      <c r="H275" s="2" t="s">
        <v>988</v>
      </c>
      <c r="I275" s="1" t="s">
        <v>11</v>
      </c>
    </row>
    <row r="276">
      <c r="A276" s="1" t="s">
        <v>989</v>
      </c>
      <c r="B276" s="1" t="s">
        <v>990</v>
      </c>
      <c r="C276" s="1" t="s">
        <v>11</v>
      </c>
      <c r="D276" s="1" t="s">
        <v>11</v>
      </c>
      <c r="E276" s="1" t="s">
        <v>11</v>
      </c>
      <c r="F276" s="1" t="s">
        <v>11</v>
      </c>
      <c r="G276" s="1" t="s">
        <v>11</v>
      </c>
      <c r="H276" s="2" t="s">
        <v>991</v>
      </c>
      <c r="I276" s="1" t="s">
        <v>11</v>
      </c>
    </row>
    <row r="277">
      <c r="A277" s="1" t="s">
        <v>992</v>
      </c>
      <c r="B277" s="1" t="s">
        <v>993</v>
      </c>
      <c r="C277" s="1" t="s">
        <v>11</v>
      </c>
      <c r="D277" s="1" t="s">
        <v>11</v>
      </c>
      <c r="E277" s="1" t="s">
        <v>11</v>
      </c>
      <c r="F277" s="1" t="s">
        <v>11</v>
      </c>
      <c r="G277" s="1" t="s">
        <v>11</v>
      </c>
      <c r="H277" s="2" t="s">
        <v>994</v>
      </c>
      <c r="I277" s="1" t="s">
        <v>11</v>
      </c>
    </row>
    <row r="278">
      <c r="A278" s="1" t="s">
        <v>995</v>
      </c>
      <c r="B278" s="1" t="s">
        <v>996</v>
      </c>
      <c r="C278" s="1" t="s">
        <v>11</v>
      </c>
      <c r="D278" s="1" t="s">
        <v>11</v>
      </c>
      <c r="E278" s="1" t="s">
        <v>11</v>
      </c>
      <c r="F278" s="1" t="s">
        <v>11</v>
      </c>
      <c r="G278" s="1" t="s">
        <v>11</v>
      </c>
      <c r="H278" s="2" t="s">
        <v>997</v>
      </c>
      <c r="I278" s="1" t="s">
        <v>11</v>
      </c>
    </row>
    <row r="279">
      <c r="A279" s="1" t="s">
        <v>998</v>
      </c>
      <c r="B279" s="1" t="s">
        <v>999</v>
      </c>
      <c r="C279" s="1" t="s">
        <v>11</v>
      </c>
      <c r="D279" s="1" t="s">
        <v>11</v>
      </c>
      <c r="E279" s="1" t="s">
        <v>11</v>
      </c>
      <c r="F279" s="1" t="s">
        <v>11</v>
      </c>
      <c r="G279" s="1" t="s">
        <v>11</v>
      </c>
      <c r="H279" s="2" t="s">
        <v>991</v>
      </c>
      <c r="I279" s="1" t="s">
        <v>11</v>
      </c>
    </row>
    <row r="280">
      <c r="A280" s="1" t="s">
        <v>1000</v>
      </c>
      <c r="B280" s="1" t="s">
        <v>1001</v>
      </c>
      <c r="C280" s="1" t="s">
        <v>11</v>
      </c>
      <c r="D280" s="1" t="s">
        <v>11</v>
      </c>
      <c r="E280" s="1" t="s">
        <v>11</v>
      </c>
      <c r="F280" s="1" t="s">
        <v>11</v>
      </c>
      <c r="G280" s="1" t="s">
        <v>11</v>
      </c>
      <c r="H280" s="2" t="s">
        <v>1002</v>
      </c>
      <c r="I280" s="1" t="s">
        <v>11</v>
      </c>
    </row>
    <row r="281">
      <c r="A281" s="1" t="s">
        <v>1003</v>
      </c>
      <c r="B281" s="2" t="s">
        <v>1004</v>
      </c>
      <c r="C281" s="1" t="s">
        <v>11</v>
      </c>
      <c r="D281" s="1" t="s">
        <v>11</v>
      </c>
      <c r="E281" s="1" t="s">
        <v>11</v>
      </c>
      <c r="F281" s="1" t="s">
        <v>11</v>
      </c>
      <c r="G281" s="1" t="s">
        <v>11</v>
      </c>
      <c r="H281" s="2" t="s">
        <v>1004</v>
      </c>
      <c r="I281" s="1" t="s">
        <v>11</v>
      </c>
    </row>
    <row r="282">
      <c r="A282" s="1" t="s">
        <v>1005</v>
      </c>
      <c r="B282" s="1" t="s">
        <v>1006</v>
      </c>
      <c r="C282" s="1" t="s">
        <v>11</v>
      </c>
      <c r="D282" s="1" t="s">
        <v>11</v>
      </c>
      <c r="E282" s="1" t="s">
        <v>11</v>
      </c>
      <c r="F282" s="1" t="s">
        <v>11</v>
      </c>
      <c r="G282" s="1" t="s">
        <v>11</v>
      </c>
      <c r="H282" s="2" t="s">
        <v>1007</v>
      </c>
      <c r="I282" s="1" t="s">
        <v>11</v>
      </c>
    </row>
    <row r="283">
      <c r="A283" s="1" t="s">
        <v>1008</v>
      </c>
      <c r="B283" s="1" t="s">
        <v>1009</v>
      </c>
      <c r="C283" s="1" t="s">
        <v>11</v>
      </c>
      <c r="D283" s="1" t="s">
        <v>11</v>
      </c>
      <c r="E283" s="1" t="s">
        <v>11</v>
      </c>
      <c r="F283" s="1" t="s">
        <v>11</v>
      </c>
      <c r="G283" s="1" t="s">
        <v>11</v>
      </c>
      <c r="H283" s="2" t="s">
        <v>1010</v>
      </c>
      <c r="I283" s="1" t="s">
        <v>11</v>
      </c>
    </row>
    <row r="284">
      <c r="A284" s="1" t="s">
        <v>1011</v>
      </c>
      <c r="B284" s="1" t="s">
        <v>1012</v>
      </c>
      <c r="C284" s="1" t="s">
        <v>11</v>
      </c>
      <c r="D284" s="1" t="s">
        <v>11</v>
      </c>
      <c r="E284" s="1" t="s">
        <v>11</v>
      </c>
      <c r="F284" s="1" t="s">
        <v>11</v>
      </c>
      <c r="G284" s="1" t="s">
        <v>11</v>
      </c>
      <c r="H284" s="2" t="s">
        <v>1013</v>
      </c>
      <c r="I284" s="1" t="s">
        <v>11</v>
      </c>
    </row>
    <row r="285">
      <c r="A285" s="1" t="s">
        <v>1014</v>
      </c>
      <c r="B285" s="1" t="s">
        <v>1015</v>
      </c>
      <c r="C285" s="1" t="s">
        <v>11</v>
      </c>
      <c r="D285" s="1" t="s">
        <v>11</v>
      </c>
      <c r="E285" s="1" t="s">
        <v>11</v>
      </c>
      <c r="F285" s="1" t="s">
        <v>11</v>
      </c>
      <c r="G285" s="1" t="s">
        <v>11</v>
      </c>
      <c r="H285" s="2" t="s">
        <v>1016</v>
      </c>
      <c r="I285" s="1" t="s">
        <v>11</v>
      </c>
    </row>
    <row r="286">
      <c r="A286" s="1" t="s">
        <v>1017</v>
      </c>
      <c r="B286" s="1" t="s">
        <v>1018</v>
      </c>
      <c r="C286" s="1" t="s">
        <v>11</v>
      </c>
      <c r="D286" s="1" t="s">
        <v>11</v>
      </c>
      <c r="E286" s="1" t="s">
        <v>11</v>
      </c>
      <c r="F286" s="1" t="s">
        <v>11</v>
      </c>
      <c r="G286" s="1" t="s">
        <v>11</v>
      </c>
      <c r="H286" s="2" t="s">
        <v>1019</v>
      </c>
      <c r="I286" s="1" t="s">
        <v>11</v>
      </c>
    </row>
    <row r="287">
      <c r="A287" s="1" t="s">
        <v>1020</v>
      </c>
      <c r="B287" s="1" t="s">
        <v>1021</v>
      </c>
      <c r="C287" s="1" t="s">
        <v>11</v>
      </c>
      <c r="D287" s="1" t="s">
        <v>11</v>
      </c>
      <c r="E287" s="1" t="s">
        <v>11</v>
      </c>
      <c r="F287" s="1" t="s">
        <v>11</v>
      </c>
      <c r="G287" s="1" t="s">
        <v>11</v>
      </c>
      <c r="H287" s="2" t="s">
        <v>1022</v>
      </c>
      <c r="I287" s="1" t="s">
        <v>11</v>
      </c>
    </row>
    <row r="288">
      <c r="A288" s="1" t="s">
        <v>1023</v>
      </c>
      <c r="B288" s="1" t="s">
        <v>1024</v>
      </c>
      <c r="C288" s="1" t="s">
        <v>11</v>
      </c>
      <c r="D288" s="1" t="s">
        <v>11</v>
      </c>
      <c r="E288" s="1" t="s">
        <v>11</v>
      </c>
      <c r="F288" s="1" t="s">
        <v>11</v>
      </c>
      <c r="G288" s="1" t="s">
        <v>11</v>
      </c>
      <c r="H288" s="2" t="s">
        <v>1025</v>
      </c>
      <c r="I288" s="1" t="s">
        <v>11</v>
      </c>
    </row>
    <row r="289">
      <c r="A289" s="1" t="s">
        <v>1026</v>
      </c>
      <c r="B289" s="1" t="s">
        <v>1027</v>
      </c>
      <c r="C289" s="1" t="s">
        <v>11</v>
      </c>
      <c r="D289" s="1" t="s">
        <v>11</v>
      </c>
      <c r="E289" s="1" t="s">
        <v>11</v>
      </c>
      <c r="F289" s="1" t="s">
        <v>11</v>
      </c>
      <c r="G289" s="1" t="s">
        <v>11</v>
      </c>
      <c r="H289" s="2" t="s">
        <v>1028</v>
      </c>
      <c r="I289" s="1" t="s">
        <v>11</v>
      </c>
    </row>
    <row r="290">
      <c r="A290" s="1" t="s">
        <v>1029</v>
      </c>
      <c r="B290" s="1" t="s">
        <v>1030</v>
      </c>
      <c r="C290" s="1" t="s">
        <v>11</v>
      </c>
      <c r="D290" s="1" t="s">
        <v>11</v>
      </c>
      <c r="E290" s="1" t="s">
        <v>11</v>
      </c>
      <c r="F290" s="1" t="s">
        <v>11</v>
      </c>
      <c r="G290" s="1" t="s">
        <v>11</v>
      </c>
      <c r="H290" s="2" t="s">
        <v>1031</v>
      </c>
      <c r="I290" s="1" t="s">
        <v>11</v>
      </c>
    </row>
    <row r="291">
      <c r="A291" s="1" t="s">
        <v>1032</v>
      </c>
      <c r="B291" s="1" t="s">
        <v>1033</v>
      </c>
      <c r="C291" s="1" t="s">
        <v>11</v>
      </c>
      <c r="D291" s="1" t="s">
        <v>11</v>
      </c>
      <c r="E291" s="1" t="s">
        <v>11</v>
      </c>
      <c r="F291" s="1" t="s">
        <v>11</v>
      </c>
      <c r="G291" s="1" t="s">
        <v>11</v>
      </c>
      <c r="H291" s="2" t="s">
        <v>1034</v>
      </c>
      <c r="I291" s="1" t="s">
        <v>11</v>
      </c>
    </row>
    <row r="292">
      <c r="A292" s="1" t="s">
        <v>1035</v>
      </c>
      <c r="B292" s="1" t="s">
        <v>1036</v>
      </c>
      <c r="C292" s="1" t="s">
        <v>11</v>
      </c>
      <c r="D292" s="1" t="s">
        <v>11</v>
      </c>
      <c r="E292" s="1" t="s">
        <v>11</v>
      </c>
      <c r="F292" s="1" t="s">
        <v>11</v>
      </c>
      <c r="G292" s="1" t="s">
        <v>11</v>
      </c>
      <c r="H292" s="2" t="s">
        <v>1037</v>
      </c>
      <c r="I292" s="1" t="s">
        <v>11</v>
      </c>
    </row>
    <row r="293">
      <c r="A293" s="1" t="s">
        <v>1038</v>
      </c>
      <c r="B293" s="1" t="s">
        <v>1039</v>
      </c>
      <c r="C293" s="1" t="s">
        <v>11</v>
      </c>
      <c r="D293" s="1" t="s">
        <v>11</v>
      </c>
      <c r="E293" s="1" t="s">
        <v>11</v>
      </c>
      <c r="F293" s="1" t="s">
        <v>11</v>
      </c>
      <c r="G293" s="1" t="s">
        <v>11</v>
      </c>
      <c r="H293" s="2" t="s">
        <v>1040</v>
      </c>
      <c r="I293" s="1" t="s">
        <v>11</v>
      </c>
    </row>
    <row r="294">
      <c r="A294" s="1" t="s">
        <v>1041</v>
      </c>
      <c r="B294" s="1" t="s">
        <v>1042</v>
      </c>
      <c r="C294" s="1" t="s">
        <v>11</v>
      </c>
      <c r="D294" s="1" t="s">
        <v>11</v>
      </c>
      <c r="E294" s="1" t="s">
        <v>11</v>
      </c>
      <c r="F294" s="1" t="s">
        <v>11</v>
      </c>
      <c r="G294" s="1" t="s">
        <v>11</v>
      </c>
      <c r="H294" s="2" t="s">
        <v>1043</v>
      </c>
      <c r="I294" s="1" t="s">
        <v>11</v>
      </c>
    </row>
    <row r="295">
      <c r="A295" s="1" t="s">
        <v>1044</v>
      </c>
      <c r="B295" s="1" t="s">
        <v>1045</v>
      </c>
      <c r="C295" s="1" t="s">
        <v>1046</v>
      </c>
      <c r="D295" s="1" t="s">
        <v>1047</v>
      </c>
      <c r="E295" s="1" t="s">
        <v>1048</v>
      </c>
      <c r="F295" s="1" t="s">
        <v>1049</v>
      </c>
      <c r="G295" s="1" t="s">
        <v>1050</v>
      </c>
      <c r="H295" s="2" t="s">
        <v>1051</v>
      </c>
      <c r="I295" s="1" t="s">
        <v>11</v>
      </c>
    </row>
    <row r="296">
      <c r="A296" s="1" t="s">
        <v>1052</v>
      </c>
      <c r="B296" s="1" t="s">
        <v>1053</v>
      </c>
      <c r="C296" s="1" t="s">
        <v>11</v>
      </c>
      <c r="D296" s="1" t="s">
        <v>11</v>
      </c>
      <c r="E296" s="1" t="s">
        <v>11</v>
      </c>
      <c r="F296" s="1" t="s">
        <v>11</v>
      </c>
      <c r="G296" s="1" t="s">
        <v>11</v>
      </c>
      <c r="H296" s="2" t="s">
        <v>1051</v>
      </c>
      <c r="I296" s="1" t="s">
        <v>11</v>
      </c>
    </row>
    <row r="297">
      <c r="A297" s="1" t="s">
        <v>1054</v>
      </c>
      <c r="B297" s="1" t="s">
        <v>1055</v>
      </c>
      <c r="C297" s="1" t="s">
        <v>11</v>
      </c>
      <c r="D297" s="1" t="s">
        <v>11</v>
      </c>
      <c r="E297" s="1" t="s">
        <v>11</v>
      </c>
      <c r="F297" s="1" t="s">
        <v>11</v>
      </c>
      <c r="G297" s="1" t="s">
        <v>11</v>
      </c>
      <c r="H297" s="2" t="s">
        <v>1056</v>
      </c>
      <c r="I297" s="1" t="s">
        <v>11</v>
      </c>
    </row>
    <row r="298">
      <c r="A298" s="3" t="s">
        <v>1057</v>
      </c>
      <c r="B298" s="1" t="s">
        <v>1058</v>
      </c>
      <c r="C298" s="1" t="s">
        <v>11</v>
      </c>
      <c r="D298" s="1" t="s">
        <v>11</v>
      </c>
      <c r="E298" s="1" t="s">
        <v>11</v>
      </c>
      <c r="F298" s="1" t="s">
        <v>11</v>
      </c>
      <c r="G298" s="1" t="s">
        <v>11</v>
      </c>
      <c r="H298" s="2" t="s">
        <v>1059</v>
      </c>
      <c r="I298" s="1" t="s">
        <v>11</v>
      </c>
    </row>
    <row r="299">
      <c r="A299" s="1" t="s">
        <v>1060</v>
      </c>
      <c r="B299" s="1" t="s">
        <v>1061</v>
      </c>
      <c r="C299" s="1" t="s">
        <v>11</v>
      </c>
      <c r="D299" s="1" t="s">
        <v>11</v>
      </c>
      <c r="E299" s="1" t="s">
        <v>11</v>
      </c>
      <c r="F299" s="1" t="s">
        <v>11</v>
      </c>
      <c r="G299" s="1" t="s">
        <v>11</v>
      </c>
      <c r="H299" s="2" t="s">
        <v>1062</v>
      </c>
      <c r="I299" s="1" t="s">
        <v>11</v>
      </c>
    </row>
    <row r="300">
      <c r="A300" s="1" t="s">
        <v>1063</v>
      </c>
      <c r="B300" s="1" t="s">
        <v>1064</v>
      </c>
      <c r="C300" s="1" t="s">
        <v>11</v>
      </c>
      <c r="D300" s="1" t="s">
        <v>11</v>
      </c>
      <c r="E300" s="1" t="s">
        <v>11</v>
      </c>
      <c r="F300" s="1" t="s">
        <v>11</v>
      </c>
      <c r="G300" s="1" t="s">
        <v>11</v>
      </c>
      <c r="H300" s="2" t="s">
        <v>1065</v>
      </c>
      <c r="I300" s="1" t="s">
        <v>11</v>
      </c>
    </row>
    <row r="301">
      <c r="A301" s="1" t="s">
        <v>1066</v>
      </c>
      <c r="B301" s="1" t="s">
        <v>1067</v>
      </c>
      <c r="C301" s="1" t="s">
        <v>11</v>
      </c>
      <c r="D301" s="1" t="s">
        <v>11</v>
      </c>
      <c r="E301" s="1" t="s">
        <v>11</v>
      </c>
      <c r="F301" s="1" t="s">
        <v>11</v>
      </c>
      <c r="G301" s="1" t="s">
        <v>11</v>
      </c>
      <c r="H301" s="2" t="s">
        <v>1068</v>
      </c>
      <c r="I301" s="1" t="s">
        <v>11</v>
      </c>
    </row>
    <row r="302">
      <c r="A302" s="1" t="s">
        <v>1069</v>
      </c>
      <c r="B302" s="1" t="s">
        <v>1070</v>
      </c>
      <c r="C302" s="1" t="s">
        <v>11</v>
      </c>
      <c r="D302" s="1" t="s">
        <v>11</v>
      </c>
      <c r="E302" s="1" t="s">
        <v>11</v>
      </c>
      <c r="F302" s="1" t="s">
        <v>11</v>
      </c>
      <c r="G302" s="1" t="s">
        <v>11</v>
      </c>
      <c r="H302" s="2" t="s">
        <v>1071</v>
      </c>
      <c r="I302" s="1" t="s">
        <v>11</v>
      </c>
    </row>
    <row r="303">
      <c r="A303" s="1" t="s">
        <v>1072</v>
      </c>
      <c r="B303" s="1" t="s">
        <v>1073</v>
      </c>
      <c r="C303" s="1" t="s">
        <v>11</v>
      </c>
      <c r="D303" s="1" t="s">
        <v>11</v>
      </c>
      <c r="E303" s="1" t="s">
        <v>11</v>
      </c>
      <c r="F303" s="1" t="s">
        <v>11</v>
      </c>
      <c r="G303" s="1" t="s">
        <v>11</v>
      </c>
      <c r="H303" s="2" t="s">
        <v>1074</v>
      </c>
      <c r="I303" s="1" t="s">
        <v>11</v>
      </c>
    </row>
    <row r="304">
      <c r="A304" s="1" t="s">
        <v>1075</v>
      </c>
      <c r="B304" s="1" t="s">
        <v>1076</v>
      </c>
      <c r="C304" s="1" t="s">
        <v>11</v>
      </c>
      <c r="D304" s="1" t="s">
        <v>11</v>
      </c>
      <c r="E304" s="1" t="s">
        <v>11</v>
      </c>
      <c r="F304" s="1" t="s">
        <v>11</v>
      </c>
      <c r="G304" s="1" t="s">
        <v>11</v>
      </c>
      <c r="H304" s="2" t="s">
        <v>1077</v>
      </c>
      <c r="I304" s="1" t="s">
        <v>11</v>
      </c>
    </row>
    <row r="305">
      <c r="A305" s="1" t="s">
        <v>1078</v>
      </c>
      <c r="B305" s="1" t="s">
        <v>1079</v>
      </c>
      <c r="C305" s="1" t="s">
        <v>11</v>
      </c>
      <c r="D305" s="1" t="s">
        <v>11</v>
      </c>
      <c r="E305" s="1" t="s">
        <v>11</v>
      </c>
      <c r="F305" s="1" t="s">
        <v>11</v>
      </c>
      <c r="G305" s="1" t="s">
        <v>11</v>
      </c>
      <c r="H305" s="2" t="s">
        <v>1080</v>
      </c>
      <c r="I305" s="1" t="s">
        <v>11</v>
      </c>
    </row>
    <row r="306">
      <c r="A306" s="1" t="s">
        <v>1081</v>
      </c>
      <c r="B306" s="1" t="s">
        <v>1082</v>
      </c>
      <c r="C306" s="1" t="s">
        <v>1083</v>
      </c>
      <c r="D306" s="1" t="s">
        <v>1084</v>
      </c>
      <c r="E306" s="1" t="s">
        <v>1085</v>
      </c>
      <c r="F306" s="1" t="s">
        <v>1086</v>
      </c>
      <c r="G306" s="1" t="s">
        <v>1087</v>
      </c>
      <c r="H306" s="2" t="s">
        <v>1088</v>
      </c>
      <c r="I306" s="1" t="s">
        <v>11</v>
      </c>
    </row>
    <row r="307">
      <c r="A307" s="1" t="s">
        <v>1089</v>
      </c>
      <c r="B307" s="1" t="s">
        <v>1090</v>
      </c>
      <c r="C307" s="1" t="s">
        <v>1083</v>
      </c>
      <c r="D307" s="1" t="s">
        <v>1084</v>
      </c>
      <c r="E307" s="1" t="s">
        <v>1085</v>
      </c>
      <c r="F307" s="1" t="s">
        <v>1086</v>
      </c>
      <c r="G307" s="1" t="s">
        <v>1087</v>
      </c>
      <c r="H307" s="2" t="s">
        <v>1088</v>
      </c>
      <c r="I307" s="1" t="s">
        <v>11</v>
      </c>
    </row>
    <row r="308">
      <c r="A308" s="1" t="s">
        <v>1091</v>
      </c>
      <c r="B308" s="1" t="s">
        <v>1092</v>
      </c>
      <c r="C308" s="1" t="s">
        <v>11</v>
      </c>
      <c r="D308" s="1" t="s">
        <v>11</v>
      </c>
      <c r="E308" s="1" t="s">
        <v>11</v>
      </c>
      <c r="F308" s="1" t="s">
        <v>11</v>
      </c>
      <c r="G308" s="1" t="s">
        <v>11</v>
      </c>
      <c r="H308" s="2" t="s">
        <v>1093</v>
      </c>
      <c r="I308" s="1" t="s">
        <v>11</v>
      </c>
    </row>
    <row r="309">
      <c r="A309" s="1" t="s">
        <v>1094</v>
      </c>
      <c r="B309" s="1" t="s">
        <v>1095</v>
      </c>
      <c r="C309" s="1" t="s">
        <v>11</v>
      </c>
      <c r="D309" s="1" t="s">
        <v>11</v>
      </c>
      <c r="E309" s="1" t="s">
        <v>11</v>
      </c>
      <c r="F309" s="1" t="s">
        <v>11</v>
      </c>
      <c r="G309" s="1" t="s">
        <v>11</v>
      </c>
      <c r="H309" s="2" t="s">
        <v>1096</v>
      </c>
      <c r="I309" s="1" t="s">
        <v>11</v>
      </c>
    </row>
    <row r="310">
      <c r="A310" s="1" t="s">
        <v>1097</v>
      </c>
      <c r="B310" s="1" t="s">
        <v>1098</v>
      </c>
      <c r="C310" s="1" t="s">
        <v>11</v>
      </c>
      <c r="D310" s="1" t="s">
        <v>11</v>
      </c>
      <c r="E310" s="1" t="s">
        <v>11</v>
      </c>
      <c r="F310" s="1" t="s">
        <v>11</v>
      </c>
      <c r="G310" s="1" t="s">
        <v>11</v>
      </c>
      <c r="H310" s="2" t="s">
        <v>1099</v>
      </c>
      <c r="I310" s="1" t="s">
        <v>11</v>
      </c>
    </row>
    <row r="311">
      <c r="A311" s="1" t="s">
        <v>1100</v>
      </c>
      <c r="B311" s="1" t="s">
        <v>1101</v>
      </c>
      <c r="C311" s="1" t="s">
        <v>11</v>
      </c>
      <c r="D311" s="1" t="s">
        <v>11</v>
      </c>
      <c r="E311" s="1" t="s">
        <v>11</v>
      </c>
      <c r="F311" s="1" t="s">
        <v>11</v>
      </c>
      <c r="G311" s="1" t="s">
        <v>11</v>
      </c>
      <c r="H311" s="2" t="s">
        <v>1102</v>
      </c>
      <c r="I311" s="1" t="s">
        <v>11</v>
      </c>
    </row>
    <row r="312">
      <c r="A312" s="1" t="s">
        <v>1103</v>
      </c>
      <c r="B312" s="1" t="s">
        <v>1104</v>
      </c>
      <c r="C312" s="1" t="s">
        <v>11</v>
      </c>
      <c r="D312" s="1" t="s">
        <v>11</v>
      </c>
      <c r="E312" s="1" t="s">
        <v>11</v>
      </c>
      <c r="F312" s="1" t="s">
        <v>11</v>
      </c>
      <c r="G312" s="1" t="s">
        <v>11</v>
      </c>
      <c r="H312" s="2" t="s">
        <v>1105</v>
      </c>
      <c r="I312" s="1" t="s">
        <v>11</v>
      </c>
    </row>
    <row r="313">
      <c r="A313" s="1" t="s">
        <v>1106</v>
      </c>
      <c r="B313" s="1" t="s">
        <v>1107</v>
      </c>
      <c r="C313" s="1" t="s">
        <v>11</v>
      </c>
      <c r="D313" s="1" t="s">
        <v>11</v>
      </c>
      <c r="E313" s="1" t="s">
        <v>11</v>
      </c>
      <c r="F313" s="1" t="s">
        <v>11</v>
      </c>
      <c r="G313" s="1" t="s">
        <v>11</v>
      </c>
      <c r="H313" s="2" t="s">
        <v>1108</v>
      </c>
      <c r="I313" s="1" t="s">
        <v>11</v>
      </c>
    </row>
    <row r="314">
      <c r="A314" s="1" t="s">
        <v>1109</v>
      </c>
      <c r="B314" s="1" t="s">
        <v>1110</v>
      </c>
      <c r="C314" s="1" t="s">
        <v>11</v>
      </c>
      <c r="D314" s="1" t="s">
        <v>11</v>
      </c>
      <c r="E314" s="1" t="s">
        <v>11</v>
      </c>
      <c r="F314" s="1" t="s">
        <v>11</v>
      </c>
      <c r="G314" s="1" t="s">
        <v>11</v>
      </c>
      <c r="H314" s="2" t="s">
        <v>1111</v>
      </c>
      <c r="I314" s="1" t="s">
        <v>11</v>
      </c>
    </row>
    <row r="315">
      <c r="A315" s="1" t="s">
        <v>1112</v>
      </c>
      <c r="B315" s="1" t="s">
        <v>1113</v>
      </c>
      <c r="C315" s="1" t="s">
        <v>11</v>
      </c>
      <c r="D315" s="1" t="s">
        <v>11</v>
      </c>
      <c r="E315" s="1" t="s">
        <v>11</v>
      </c>
      <c r="F315" s="1" t="s">
        <v>11</v>
      </c>
      <c r="G315" s="1" t="s">
        <v>11</v>
      </c>
      <c r="H315" s="2" t="s">
        <v>1114</v>
      </c>
      <c r="I315" s="1" t="s">
        <v>11</v>
      </c>
    </row>
    <row r="316">
      <c r="A316" s="1" t="s">
        <v>1115</v>
      </c>
      <c r="B316" s="1" t="s">
        <v>1116</v>
      </c>
      <c r="C316" s="1" t="s">
        <v>11</v>
      </c>
      <c r="D316" s="1" t="s">
        <v>11</v>
      </c>
      <c r="E316" s="1" t="s">
        <v>11</v>
      </c>
      <c r="F316" s="1" t="s">
        <v>11</v>
      </c>
      <c r="G316" s="1" t="s">
        <v>11</v>
      </c>
      <c r="H316" s="2" t="s">
        <v>1117</v>
      </c>
      <c r="I316" s="1" t="s">
        <v>11</v>
      </c>
    </row>
    <row r="317">
      <c r="A317" s="1" t="s">
        <v>1118</v>
      </c>
      <c r="B317" s="1" t="s">
        <v>1119</v>
      </c>
      <c r="C317" s="1" t="s">
        <v>11</v>
      </c>
      <c r="D317" s="1" t="s">
        <v>11</v>
      </c>
      <c r="E317" s="1" t="s">
        <v>11</v>
      </c>
      <c r="F317" s="1" t="s">
        <v>11</v>
      </c>
      <c r="G317" s="1" t="s">
        <v>11</v>
      </c>
      <c r="H317" s="2" t="s">
        <v>1120</v>
      </c>
      <c r="I317" s="1" t="s">
        <v>11</v>
      </c>
    </row>
    <row r="318">
      <c r="A318" s="1" t="s">
        <v>1121</v>
      </c>
      <c r="B318" s="1" t="s">
        <v>1122</v>
      </c>
      <c r="C318" s="1" t="s">
        <v>11</v>
      </c>
      <c r="D318" s="1" t="s">
        <v>11</v>
      </c>
      <c r="E318" s="1" t="s">
        <v>11</v>
      </c>
      <c r="F318" s="1" t="s">
        <v>11</v>
      </c>
      <c r="G318" s="1" t="s">
        <v>11</v>
      </c>
      <c r="H318" s="2" t="s">
        <v>1123</v>
      </c>
      <c r="I318" s="1" t="s">
        <v>11</v>
      </c>
    </row>
    <row r="319">
      <c r="A319" s="1" t="s">
        <v>1124</v>
      </c>
      <c r="B319" s="1" t="s">
        <v>1125</v>
      </c>
      <c r="C319" s="1" t="s">
        <v>11</v>
      </c>
      <c r="D319" s="1" t="s">
        <v>11</v>
      </c>
      <c r="E319" s="1" t="s">
        <v>11</v>
      </c>
      <c r="F319" s="1" t="s">
        <v>11</v>
      </c>
      <c r="G319" s="1" t="s">
        <v>11</v>
      </c>
      <c r="H319" s="2" t="s">
        <v>1126</v>
      </c>
      <c r="I319" s="1" t="s">
        <v>11</v>
      </c>
    </row>
    <row r="320">
      <c r="A320" s="1" t="s">
        <v>1127</v>
      </c>
      <c r="B320" s="1" t="s">
        <v>1128</v>
      </c>
      <c r="C320" s="1" t="s">
        <v>11</v>
      </c>
      <c r="D320" s="1" t="s">
        <v>11</v>
      </c>
      <c r="E320" s="1" t="s">
        <v>11</v>
      </c>
      <c r="F320" s="1" t="s">
        <v>11</v>
      </c>
      <c r="G320" s="1" t="s">
        <v>11</v>
      </c>
      <c r="H320" s="2" t="s">
        <v>1129</v>
      </c>
      <c r="I320" s="1" t="s">
        <v>11</v>
      </c>
    </row>
    <row r="321">
      <c r="A321" s="1" t="s">
        <v>1130</v>
      </c>
      <c r="B321" s="1" t="s">
        <v>1131</v>
      </c>
      <c r="C321" s="1" t="s">
        <v>1132</v>
      </c>
      <c r="D321" s="1" t="s">
        <v>1133</v>
      </c>
      <c r="E321" s="1" t="s">
        <v>1134</v>
      </c>
      <c r="F321" s="1" t="s">
        <v>1135</v>
      </c>
      <c r="G321" s="1" t="s">
        <v>1136</v>
      </c>
      <c r="H321" s="2" t="s">
        <v>1137</v>
      </c>
      <c r="I321" s="1" t="s">
        <v>11</v>
      </c>
    </row>
    <row r="322">
      <c r="A322" s="1" t="s">
        <v>1138</v>
      </c>
      <c r="B322" s="1" t="s">
        <v>1139</v>
      </c>
      <c r="C322" s="1" t="s">
        <v>11</v>
      </c>
      <c r="D322" s="1" t="s">
        <v>11</v>
      </c>
      <c r="E322" s="1" t="s">
        <v>11</v>
      </c>
      <c r="F322" s="1" t="s">
        <v>11</v>
      </c>
      <c r="G322" s="1" t="s">
        <v>11</v>
      </c>
      <c r="H322" s="2" t="s">
        <v>1140</v>
      </c>
      <c r="I322" s="1" t="s">
        <v>11</v>
      </c>
    </row>
    <row r="323">
      <c r="A323" s="1" t="s">
        <v>1141</v>
      </c>
      <c r="B323" s="1" t="s">
        <v>1142</v>
      </c>
      <c r="C323" s="1" t="s">
        <v>11</v>
      </c>
      <c r="D323" s="1" t="s">
        <v>11</v>
      </c>
      <c r="E323" s="1" t="s">
        <v>11</v>
      </c>
      <c r="F323" s="1" t="s">
        <v>11</v>
      </c>
      <c r="G323" s="1" t="s">
        <v>11</v>
      </c>
      <c r="H323" s="2" t="s">
        <v>1143</v>
      </c>
      <c r="I323" s="1" t="s">
        <v>11</v>
      </c>
    </row>
    <row r="324">
      <c r="A324" s="1" t="s">
        <v>1144</v>
      </c>
      <c r="B324" s="1" t="s">
        <v>1145</v>
      </c>
      <c r="C324" s="1" t="s">
        <v>11</v>
      </c>
      <c r="D324" s="1" t="s">
        <v>11</v>
      </c>
      <c r="E324" s="1" t="s">
        <v>11</v>
      </c>
      <c r="F324" s="1" t="s">
        <v>11</v>
      </c>
      <c r="G324" s="1" t="s">
        <v>11</v>
      </c>
      <c r="H324" s="2" t="s">
        <v>1146</v>
      </c>
      <c r="I324" s="1" t="s">
        <v>11</v>
      </c>
    </row>
    <row r="325">
      <c r="A325" s="1" t="s">
        <v>1147</v>
      </c>
      <c r="B325" s="1" t="s">
        <v>1148</v>
      </c>
      <c r="C325" s="1" t="s">
        <v>11</v>
      </c>
      <c r="D325" s="1" t="s">
        <v>11</v>
      </c>
      <c r="E325" s="1" t="s">
        <v>11</v>
      </c>
      <c r="F325" s="1" t="s">
        <v>11</v>
      </c>
      <c r="G325" s="1" t="s">
        <v>11</v>
      </c>
      <c r="H325" s="2" t="s">
        <v>1149</v>
      </c>
      <c r="I325" s="1" t="s">
        <v>11</v>
      </c>
    </row>
    <row r="326">
      <c r="A326" s="1" t="s">
        <v>1150</v>
      </c>
      <c r="B326" s="1" t="s">
        <v>1151</v>
      </c>
      <c r="C326" s="1" t="s">
        <v>11</v>
      </c>
      <c r="D326" s="1" t="s">
        <v>11</v>
      </c>
      <c r="E326" s="1" t="s">
        <v>11</v>
      </c>
      <c r="F326" s="1" t="s">
        <v>11</v>
      </c>
      <c r="G326" s="1" t="s">
        <v>11</v>
      </c>
      <c r="H326" s="2" t="s">
        <v>1152</v>
      </c>
      <c r="I326" s="1" t="s">
        <v>11</v>
      </c>
    </row>
    <row r="327">
      <c r="A327" s="1" t="s">
        <v>1153</v>
      </c>
      <c r="B327" s="1" t="s">
        <v>1154</v>
      </c>
      <c r="C327" s="1" t="s">
        <v>11</v>
      </c>
      <c r="D327" s="1" t="s">
        <v>11</v>
      </c>
      <c r="E327" s="1" t="s">
        <v>11</v>
      </c>
      <c r="F327" s="1" t="s">
        <v>11</v>
      </c>
      <c r="G327" s="1" t="s">
        <v>11</v>
      </c>
      <c r="H327" s="2" t="s">
        <v>1155</v>
      </c>
      <c r="I327" s="1" t="s">
        <v>11</v>
      </c>
    </row>
    <row r="328">
      <c r="A328" s="1" t="s">
        <v>1156</v>
      </c>
      <c r="B328" s="1" t="s">
        <v>1157</v>
      </c>
      <c r="C328" s="1" t="s">
        <v>11</v>
      </c>
      <c r="D328" s="1" t="s">
        <v>11</v>
      </c>
      <c r="E328" s="1" t="s">
        <v>11</v>
      </c>
      <c r="F328" s="1" t="s">
        <v>11</v>
      </c>
      <c r="G328" s="1" t="s">
        <v>11</v>
      </c>
      <c r="H328" s="2" t="s">
        <v>1158</v>
      </c>
      <c r="I328" s="1" t="s">
        <v>11</v>
      </c>
    </row>
    <row r="329">
      <c r="A329" s="1" t="s">
        <v>1159</v>
      </c>
      <c r="B329" s="1" t="s">
        <v>1160</v>
      </c>
      <c r="C329" s="1" t="s">
        <v>11</v>
      </c>
      <c r="D329" s="1" t="s">
        <v>11</v>
      </c>
      <c r="E329" s="1" t="s">
        <v>11</v>
      </c>
      <c r="F329" s="1" t="s">
        <v>11</v>
      </c>
      <c r="G329" s="1" t="s">
        <v>11</v>
      </c>
      <c r="H329" s="2" t="s">
        <v>1161</v>
      </c>
      <c r="I329" s="1" t="s">
        <v>11</v>
      </c>
    </row>
    <row r="330">
      <c r="A330" s="1" t="s">
        <v>1162</v>
      </c>
      <c r="B330" s="2" t="s">
        <v>1163</v>
      </c>
      <c r="C330" s="1" t="s">
        <v>11</v>
      </c>
      <c r="D330" s="1" t="s">
        <v>11</v>
      </c>
      <c r="E330" s="1" t="s">
        <v>11</v>
      </c>
      <c r="F330" s="1" t="s">
        <v>11</v>
      </c>
      <c r="G330" s="1" t="s">
        <v>11</v>
      </c>
      <c r="H330" s="2" t="s">
        <v>1163</v>
      </c>
      <c r="I330" s="1" t="s">
        <v>11</v>
      </c>
    </row>
    <row r="331">
      <c r="A331" s="1" t="s">
        <v>1164</v>
      </c>
      <c r="B331" s="1" t="s">
        <v>1165</v>
      </c>
      <c r="C331" s="1" t="s">
        <v>11</v>
      </c>
      <c r="D331" s="1" t="s">
        <v>11</v>
      </c>
      <c r="E331" s="1" t="s">
        <v>11</v>
      </c>
      <c r="F331" s="1" t="s">
        <v>11</v>
      </c>
      <c r="G331" s="1" t="s">
        <v>11</v>
      </c>
      <c r="H331" s="2" t="s">
        <v>1166</v>
      </c>
      <c r="I331" s="1" t="s">
        <v>11</v>
      </c>
    </row>
    <row r="332">
      <c r="A332" s="1" t="s">
        <v>1167</v>
      </c>
      <c r="B332" s="1" t="s">
        <v>1168</v>
      </c>
      <c r="C332" s="1" t="s">
        <v>11</v>
      </c>
      <c r="D332" s="1" t="s">
        <v>11</v>
      </c>
      <c r="E332" s="1" t="s">
        <v>11</v>
      </c>
      <c r="F332" s="1" t="s">
        <v>11</v>
      </c>
      <c r="G332" s="1" t="s">
        <v>11</v>
      </c>
      <c r="H332" s="2" t="s">
        <v>1169</v>
      </c>
      <c r="I332" s="1" t="s">
        <v>11</v>
      </c>
    </row>
    <row r="333">
      <c r="A333" s="1" t="s">
        <v>1170</v>
      </c>
      <c r="B333" s="1" t="s">
        <v>1171</v>
      </c>
      <c r="C333" s="1" t="s">
        <v>11</v>
      </c>
      <c r="D333" s="1" t="s">
        <v>11</v>
      </c>
      <c r="E333" s="1" t="s">
        <v>11</v>
      </c>
      <c r="F333" s="1" t="s">
        <v>11</v>
      </c>
      <c r="G333" s="1" t="s">
        <v>11</v>
      </c>
      <c r="H333" s="2" t="s">
        <v>1172</v>
      </c>
      <c r="I333" s="1" t="s">
        <v>11</v>
      </c>
    </row>
    <row r="334">
      <c r="A334" s="1" t="s">
        <v>1173</v>
      </c>
      <c r="B334" s="1" t="s">
        <v>1174</v>
      </c>
      <c r="C334" s="1" t="s">
        <v>11</v>
      </c>
      <c r="D334" s="1" t="s">
        <v>11</v>
      </c>
      <c r="E334" s="1" t="s">
        <v>11</v>
      </c>
      <c r="F334" s="1" t="s">
        <v>11</v>
      </c>
      <c r="G334" s="1" t="s">
        <v>11</v>
      </c>
      <c r="H334" s="2" t="s">
        <v>1175</v>
      </c>
      <c r="I334" s="1" t="s">
        <v>11</v>
      </c>
    </row>
    <row r="335">
      <c r="A335" s="1" t="s">
        <v>1176</v>
      </c>
      <c r="B335" s="1" t="s">
        <v>1177</v>
      </c>
      <c r="C335" s="1" t="s">
        <v>11</v>
      </c>
      <c r="D335" s="1" t="s">
        <v>11</v>
      </c>
      <c r="E335" s="1" t="s">
        <v>11</v>
      </c>
      <c r="F335" s="1" t="s">
        <v>11</v>
      </c>
      <c r="G335" s="1" t="s">
        <v>11</v>
      </c>
      <c r="H335" s="2" t="s">
        <v>1178</v>
      </c>
      <c r="I335" s="1" t="s">
        <v>11</v>
      </c>
    </row>
    <row r="336">
      <c r="A336" s="1" t="s">
        <v>1179</v>
      </c>
      <c r="B336" s="1" t="s">
        <v>1180</v>
      </c>
      <c r="C336" s="1" t="s">
        <v>11</v>
      </c>
      <c r="D336" s="1" t="s">
        <v>11</v>
      </c>
      <c r="E336" s="1" t="s">
        <v>11</v>
      </c>
      <c r="F336" s="1" t="s">
        <v>11</v>
      </c>
      <c r="G336" s="1" t="s">
        <v>11</v>
      </c>
      <c r="H336" s="2" t="s">
        <v>1181</v>
      </c>
      <c r="I336" s="1" t="s">
        <v>11</v>
      </c>
    </row>
    <row r="337">
      <c r="A337" s="1" t="s">
        <v>1182</v>
      </c>
      <c r="B337" s="1" t="s">
        <v>1183</v>
      </c>
      <c r="C337" s="1" t="s">
        <v>11</v>
      </c>
      <c r="D337" s="1" t="s">
        <v>11</v>
      </c>
      <c r="E337" s="1" t="s">
        <v>11</v>
      </c>
      <c r="F337" s="1" t="s">
        <v>11</v>
      </c>
      <c r="G337" s="1" t="s">
        <v>11</v>
      </c>
      <c r="H337" s="2" t="s">
        <v>1184</v>
      </c>
      <c r="I337" s="1" t="s">
        <v>11</v>
      </c>
    </row>
    <row r="338">
      <c r="A338" s="1" t="s">
        <v>1185</v>
      </c>
      <c r="B338" s="1" t="s">
        <v>1186</v>
      </c>
      <c r="C338" s="1" t="s">
        <v>11</v>
      </c>
      <c r="D338" s="1" t="s">
        <v>11</v>
      </c>
      <c r="E338" s="1" t="s">
        <v>11</v>
      </c>
      <c r="F338" s="1" t="s">
        <v>11</v>
      </c>
      <c r="G338" s="1" t="s">
        <v>11</v>
      </c>
      <c r="H338" s="2" t="s">
        <v>1187</v>
      </c>
      <c r="I338" s="1" t="s">
        <v>11</v>
      </c>
    </row>
    <row r="339">
      <c r="A339" s="1" t="s">
        <v>1188</v>
      </c>
      <c r="B339" s="1" t="s">
        <v>1189</v>
      </c>
      <c r="C339" s="1" t="s">
        <v>11</v>
      </c>
      <c r="D339" s="1" t="s">
        <v>11</v>
      </c>
      <c r="E339" s="1" t="s">
        <v>11</v>
      </c>
      <c r="F339" s="1" t="s">
        <v>11</v>
      </c>
      <c r="G339" s="1" t="s">
        <v>11</v>
      </c>
      <c r="H339" s="2" t="s">
        <v>1190</v>
      </c>
      <c r="I339" s="1" t="s">
        <v>11</v>
      </c>
    </row>
    <row r="340">
      <c r="A340" s="1" t="s">
        <v>1191</v>
      </c>
      <c r="B340" s="1" t="s">
        <v>1192</v>
      </c>
      <c r="C340" s="1" t="s">
        <v>11</v>
      </c>
      <c r="D340" s="1" t="s">
        <v>11</v>
      </c>
      <c r="E340" s="1" t="s">
        <v>11</v>
      </c>
      <c r="F340" s="1" t="s">
        <v>11</v>
      </c>
      <c r="G340" s="1" t="s">
        <v>11</v>
      </c>
      <c r="H340" s="2" t="s">
        <v>1193</v>
      </c>
      <c r="I340" s="1" t="s">
        <v>11</v>
      </c>
    </row>
    <row r="341">
      <c r="A341" s="1" t="s">
        <v>1194</v>
      </c>
      <c r="B341" s="1" t="s">
        <v>1195</v>
      </c>
      <c r="C341" s="1" t="s">
        <v>11</v>
      </c>
      <c r="D341" s="1" t="s">
        <v>11</v>
      </c>
      <c r="E341" s="1" t="s">
        <v>11</v>
      </c>
      <c r="F341" s="1" t="s">
        <v>11</v>
      </c>
      <c r="G341" s="1" t="s">
        <v>11</v>
      </c>
      <c r="H341" s="2" t="s">
        <v>1196</v>
      </c>
      <c r="I341" s="1" t="s">
        <v>11</v>
      </c>
    </row>
    <row r="342">
      <c r="A342" s="1" t="s">
        <v>1197</v>
      </c>
      <c r="B342" s="1" t="s">
        <v>1198</v>
      </c>
      <c r="C342" s="1" t="s">
        <v>11</v>
      </c>
      <c r="D342" s="1" t="s">
        <v>11</v>
      </c>
      <c r="E342" s="1" t="s">
        <v>11</v>
      </c>
      <c r="F342" s="1" t="s">
        <v>11</v>
      </c>
      <c r="G342" s="1" t="s">
        <v>11</v>
      </c>
      <c r="H342" s="2" t="s">
        <v>1196</v>
      </c>
      <c r="I342" s="1" t="s">
        <v>11</v>
      </c>
    </row>
    <row r="343">
      <c r="A343" s="1" t="s">
        <v>1199</v>
      </c>
      <c r="B343" s="1" t="s">
        <v>1200</v>
      </c>
      <c r="C343" s="1" t="s">
        <v>11</v>
      </c>
      <c r="D343" s="1" t="s">
        <v>11</v>
      </c>
      <c r="E343" s="1" t="s">
        <v>11</v>
      </c>
      <c r="F343" s="1" t="s">
        <v>11</v>
      </c>
      <c r="G343" s="1" t="s">
        <v>11</v>
      </c>
      <c r="H343" s="2" t="s">
        <v>1201</v>
      </c>
      <c r="I343" s="1" t="s">
        <v>11</v>
      </c>
    </row>
    <row r="344">
      <c r="A344" s="1" t="s">
        <v>1202</v>
      </c>
      <c r="B344" s="1" t="s">
        <v>1203</v>
      </c>
      <c r="C344" s="1" t="s">
        <v>11</v>
      </c>
      <c r="D344" s="1" t="s">
        <v>11</v>
      </c>
      <c r="E344" s="1" t="s">
        <v>11</v>
      </c>
      <c r="F344" s="1" t="s">
        <v>11</v>
      </c>
      <c r="G344" s="1" t="s">
        <v>11</v>
      </c>
      <c r="H344" s="2" t="s">
        <v>1204</v>
      </c>
      <c r="I344" s="1" t="s">
        <v>11</v>
      </c>
    </row>
    <row r="345">
      <c r="A345" s="1" t="s">
        <v>1205</v>
      </c>
      <c r="B345" s="1" t="s">
        <v>1206</v>
      </c>
      <c r="C345" s="1" t="s">
        <v>11</v>
      </c>
      <c r="D345" s="1" t="s">
        <v>11</v>
      </c>
      <c r="E345" s="1" t="s">
        <v>11</v>
      </c>
      <c r="F345" s="1" t="s">
        <v>11</v>
      </c>
      <c r="G345" s="1" t="s">
        <v>11</v>
      </c>
      <c r="H345" s="2" t="s">
        <v>1207</v>
      </c>
      <c r="I345" s="1" t="s">
        <v>11</v>
      </c>
    </row>
    <row r="346">
      <c r="A346" s="1" t="s">
        <v>1208</v>
      </c>
      <c r="B346" s="1" t="s">
        <v>1209</v>
      </c>
      <c r="C346" s="1" t="s">
        <v>11</v>
      </c>
      <c r="D346" s="1" t="s">
        <v>11</v>
      </c>
      <c r="E346" s="1" t="s">
        <v>11</v>
      </c>
      <c r="F346" s="1" t="s">
        <v>11</v>
      </c>
      <c r="G346" s="1" t="s">
        <v>11</v>
      </c>
      <c r="H346" s="2" t="s">
        <v>1210</v>
      </c>
      <c r="I346" s="1" t="s">
        <v>11</v>
      </c>
    </row>
    <row r="347">
      <c r="A347" s="1" t="s">
        <v>1211</v>
      </c>
      <c r="B347" s="1" t="s">
        <v>1212</v>
      </c>
      <c r="C347" s="1" t="s">
        <v>1213</v>
      </c>
      <c r="D347" s="1" t="s">
        <v>1214</v>
      </c>
      <c r="E347" s="1" t="s">
        <v>1215</v>
      </c>
      <c r="F347" s="1" t="s">
        <v>1216</v>
      </c>
      <c r="G347" s="1" t="s">
        <v>1217</v>
      </c>
      <c r="H347" s="2" t="s">
        <v>1218</v>
      </c>
      <c r="I347" s="1" t="s">
        <v>11</v>
      </c>
    </row>
    <row r="348">
      <c r="A348" s="1" t="s">
        <v>1219</v>
      </c>
      <c r="B348" s="1" t="s">
        <v>1220</v>
      </c>
      <c r="C348" s="1" t="s">
        <v>11</v>
      </c>
      <c r="D348" s="1" t="s">
        <v>11</v>
      </c>
      <c r="E348" s="1" t="s">
        <v>11</v>
      </c>
      <c r="F348" s="1" t="s">
        <v>11</v>
      </c>
      <c r="G348" s="1" t="s">
        <v>11</v>
      </c>
      <c r="H348" s="2" t="s">
        <v>1221</v>
      </c>
      <c r="I348" s="1" t="s">
        <v>11</v>
      </c>
    </row>
    <row r="349">
      <c r="A349" s="1" t="s">
        <v>1222</v>
      </c>
      <c r="B349" s="1" t="s">
        <v>1223</v>
      </c>
      <c r="C349" s="1" t="s">
        <v>11</v>
      </c>
      <c r="D349" s="1" t="s">
        <v>11</v>
      </c>
      <c r="E349" s="1" t="s">
        <v>11</v>
      </c>
      <c r="F349" s="1" t="s">
        <v>11</v>
      </c>
      <c r="G349" s="1" t="s">
        <v>11</v>
      </c>
      <c r="H349" s="2" t="s">
        <v>1224</v>
      </c>
      <c r="I349" s="1" t="s">
        <v>11</v>
      </c>
    </row>
    <row r="350">
      <c r="A350" s="1" t="s">
        <v>1225</v>
      </c>
      <c r="B350" s="1" t="s">
        <v>1226</v>
      </c>
      <c r="C350" s="1" t="s">
        <v>11</v>
      </c>
      <c r="D350" s="1" t="s">
        <v>11</v>
      </c>
      <c r="E350" s="1" t="s">
        <v>11</v>
      </c>
      <c r="F350" s="1" t="s">
        <v>11</v>
      </c>
      <c r="G350" s="1" t="s">
        <v>11</v>
      </c>
      <c r="H350" s="2" t="s">
        <v>1227</v>
      </c>
      <c r="I350" s="1" t="s">
        <v>11</v>
      </c>
    </row>
    <row r="351">
      <c r="A351" s="1" t="s">
        <v>1228</v>
      </c>
      <c r="B351" s="1" t="s">
        <v>1229</v>
      </c>
      <c r="C351" s="1" t="s">
        <v>11</v>
      </c>
      <c r="D351" s="1" t="s">
        <v>11</v>
      </c>
      <c r="E351" s="1" t="s">
        <v>11</v>
      </c>
      <c r="F351" s="1" t="s">
        <v>11</v>
      </c>
      <c r="G351" s="1" t="s">
        <v>11</v>
      </c>
      <c r="H351" s="2" t="s">
        <v>1230</v>
      </c>
      <c r="I351" s="1" t="s">
        <v>11</v>
      </c>
    </row>
    <row r="352">
      <c r="A352" s="1" t="s">
        <v>1231</v>
      </c>
      <c r="B352" s="1" t="s">
        <v>1232</v>
      </c>
      <c r="C352" s="1" t="s">
        <v>11</v>
      </c>
      <c r="D352" s="1" t="s">
        <v>11</v>
      </c>
      <c r="E352" s="1" t="s">
        <v>11</v>
      </c>
      <c r="F352" s="1" t="s">
        <v>11</v>
      </c>
      <c r="G352" s="1" t="s">
        <v>11</v>
      </c>
      <c r="H352" s="2" t="s">
        <v>1233</v>
      </c>
      <c r="I352" s="1" t="s">
        <v>11</v>
      </c>
    </row>
    <row r="353">
      <c r="A353" s="1" t="s">
        <v>1234</v>
      </c>
      <c r="B353" s="1" t="s">
        <v>1235</v>
      </c>
      <c r="C353" s="1" t="s">
        <v>11</v>
      </c>
      <c r="D353" s="1" t="s">
        <v>11</v>
      </c>
      <c r="E353" s="1" t="s">
        <v>11</v>
      </c>
      <c r="F353" s="1" t="s">
        <v>11</v>
      </c>
      <c r="G353" s="1" t="s">
        <v>11</v>
      </c>
      <c r="H353" s="2" t="s">
        <v>1236</v>
      </c>
      <c r="I353" s="1" t="s">
        <v>11</v>
      </c>
    </row>
    <row r="354">
      <c r="A354" s="1" t="s">
        <v>1237</v>
      </c>
      <c r="B354" s="1" t="s">
        <v>1238</v>
      </c>
      <c r="C354" s="1" t="s">
        <v>11</v>
      </c>
      <c r="D354" s="1" t="s">
        <v>11</v>
      </c>
      <c r="E354" s="1" t="s">
        <v>11</v>
      </c>
      <c r="F354" s="1" t="s">
        <v>11</v>
      </c>
      <c r="G354" s="1" t="s">
        <v>11</v>
      </c>
      <c r="H354" s="2" t="s">
        <v>1239</v>
      </c>
      <c r="I354" s="1" t="s">
        <v>11</v>
      </c>
    </row>
    <row r="355">
      <c r="A355" s="1" t="s">
        <v>1240</v>
      </c>
      <c r="B355" s="1" t="s">
        <v>1241</v>
      </c>
      <c r="C355" s="1" t="s">
        <v>11</v>
      </c>
      <c r="D355" s="1" t="s">
        <v>11</v>
      </c>
      <c r="E355" s="1" t="s">
        <v>11</v>
      </c>
      <c r="F355" s="1" t="s">
        <v>11</v>
      </c>
      <c r="G355" s="1" t="s">
        <v>11</v>
      </c>
      <c r="H355" s="2" t="s">
        <v>1242</v>
      </c>
      <c r="I355" s="1" t="s">
        <v>11</v>
      </c>
    </row>
    <row r="356">
      <c r="A356" s="1" t="s">
        <v>1243</v>
      </c>
      <c r="B356" s="1" t="s">
        <v>1244</v>
      </c>
      <c r="C356" s="1" t="s">
        <v>11</v>
      </c>
      <c r="D356" s="1" t="s">
        <v>11</v>
      </c>
      <c r="E356" s="1" t="s">
        <v>11</v>
      </c>
      <c r="F356" s="1" t="s">
        <v>11</v>
      </c>
      <c r="G356" s="1" t="s">
        <v>11</v>
      </c>
      <c r="H356" s="2" t="s">
        <v>1245</v>
      </c>
      <c r="I356" s="1" t="s">
        <v>11</v>
      </c>
    </row>
    <row r="357">
      <c r="A357" s="1" t="s">
        <v>1246</v>
      </c>
      <c r="B357" s="1" t="s">
        <v>1247</v>
      </c>
      <c r="C357" s="1" t="s">
        <v>11</v>
      </c>
      <c r="D357" s="1" t="s">
        <v>11</v>
      </c>
      <c r="E357" s="1" t="s">
        <v>11</v>
      </c>
      <c r="F357" s="1" t="s">
        <v>11</v>
      </c>
      <c r="G357" s="1" t="s">
        <v>11</v>
      </c>
      <c r="H357" s="2" t="s">
        <v>1248</v>
      </c>
      <c r="I357" s="1" t="s">
        <v>11</v>
      </c>
    </row>
    <row r="358">
      <c r="A358" s="1" t="s">
        <v>1249</v>
      </c>
      <c r="B358" s="1" t="s">
        <v>1250</v>
      </c>
      <c r="C358" s="1" t="s">
        <v>11</v>
      </c>
      <c r="D358" s="1" t="s">
        <v>11</v>
      </c>
      <c r="E358" s="1" t="s">
        <v>11</v>
      </c>
      <c r="F358" s="1" t="s">
        <v>11</v>
      </c>
      <c r="G358" s="1" t="s">
        <v>11</v>
      </c>
      <c r="H358" s="2" t="s">
        <v>1251</v>
      </c>
      <c r="I358" s="1" t="s">
        <v>11</v>
      </c>
    </row>
    <row r="359">
      <c r="A359" s="1" t="s">
        <v>1252</v>
      </c>
      <c r="B359" s="1" t="s">
        <v>1253</v>
      </c>
      <c r="C359" s="1" t="s">
        <v>11</v>
      </c>
      <c r="D359" s="1" t="s">
        <v>11</v>
      </c>
      <c r="E359" s="1" t="s">
        <v>11</v>
      </c>
      <c r="F359" s="1" t="s">
        <v>11</v>
      </c>
      <c r="G359" s="1" t="s">
        <v>11</v>
      </c>
      <c r="H359" s="2" t="s">
        <v>1254</v>
      </c>
      <c r="I359" s="1" t="s">
        <v>11</v>
      </c>
    </row>
    <row r="360">
      <c r="A360" s="1" t="s">
        <v>1255</v>
      </c>
      <c r="B360" s="1" t="s">
        <v>1256</v>
      </c>
      <c r="C360" s="1" t="s">
        <v>11</v>
      </c>
      <c r="D360" s="1" t="s">
        <v>11</v>
      </c>
      <c r="E360" s="1" t="s">
        <v>11</v>
      </c>
      <c r="F360" s="1" t="s">
        <v>11</v>
      </c>
      <c r="G360" s="1" t="s">
        <v>11</v>
      </c>
      <c r="H360" s="2" t="s">
        <v>1257</v>
      </c>
      <c r="I360" s="1" t="s">
        <v>11</v>
      </c>
    </row>
    <row r="361">
      <c r="A361" s="1" t="s">
        <v>1258</v>
      </c>
      <c r="B361" s="1" t="s">
        <v>1259</v>
      </c>
      <c r="C361" s="1" t="s">
        <v>11</v>
      </c>
      <c r="D361" s="1" t="s">
        <v>11</v>
      </c>
      <c r="E361" s="1" t="s">
        <v>11</v>
      </c>
      <c r="F361" s="1" t="s">
        <v>11</v>
      </c>
      <c r="G361" s="1" t="s">
        <v>11</v>
      </c>
      <c r="H361" s="2" t="s">
        <v>1260</v>
      </c>
      <c r="I361" s="1" t="s">
        <v>11</v>
      </c>
    </row>
    <row r="362">
      <c r="A362" s="1" t="s">
        <v>1261</v>
      </c>
      <c r="B362" s="1" t="s">
        <v>1262</v>
      </c>
      <c r="C362" s="1" t="s">
        <v>11</v>
      </c>
      <c r="D362" s="1" t="s">
        <v>11</v>
      </c>
      <c r="E362" s="1" t="s">
        <v>11</v>
      </c>
      <c r="F362" s="1" t="s">
        <v>11</v>
      </c>
      <c r="G362" s="1" t="s">
        <v>11</v>
      </c>
      <c r="H362" s="2" t="s">
        <v>1263</v>
      </c>
      <c r="I362" s="1" t="s">
        <v>11</v>
      </c>
    </row>
    <row r="363">
      <c r="A363" s="1" t="s">
        <v>1264</v>
      </c>
      <c r="B363" s="1" t="s">
        <v>1265</v>
      </c>
      <c r="C363" s="1" t="s">
        <v>1266</v>
      </c>
      <c r="D363" s="1" t="s">
        <v>1267</v>
      </c>
      <c r="E363" s="1" t="s">
        <v>291</v>
      </c>
      <c r="F363" s="1" t="s">
        <v>1268</v>
      </c>
      <c r="G363" s="1" t="s">
        <v>1269</v>
      </c>
      <c r="H363" s="2" t="s">
        <v>1270</v>
      </c>
      <c r="I363" s="1" t="s">
        <v>11</v>
      </c>
    </row>
    <row r="364">
      <c r="A364" s="1" t="s">
        <v>1271</v>
      </c>
      <c r="B364" s="1" t="s">
        <v>1272</v>
      </c>
      <c r="C364" s="1" t="s">
        <v>11</v>
      </c>
      <c r="D364" s="1" t="s">
        <v>11</v>
      </c>
      <c r="E364" s="1" t="s">
        <v>11</v>
      </c>
      <c r="F364" s="1" t="s">
        <v>11</v>
      </c>
      <c r="G364" s="1" t="s">
        <v>11</v>
      </c>
      <c r="H364" s="2" t="s">
        <v>1273</v>
      </c>
      <c r="I364" s="1" t="s">
        <v>11</v>
      </c>
    </row>
    <row r="365">
      <c r="A365" s="1" t="s">
        <v>1274</v>
      </c>
      <c r="B365" s="1" t="s">
        <v>1275</v>
      </c>
      <c r="C365" s="1" t="s">
        <v>11</v>
      </c>
      <c r="D365" s="1" t="s">
        <v>11</v>
      </c>
      <c r="E365" s="1" t="s">
        <v>11</v>
      </c>
      <c r="F365" s="1" t="s">
        <v>11</v>
      </c>
      <c r="G365" s="1" t="s">
        <v>11</v>
      </c>
      <c r="H365" s="2" t="s">
        <v>1276</v>
      </c>
      <c r="I365" s="1" t="s">
        <v>11</v>
      </c>
    </row>
    <row r="366">
      <c r="A366" s="1" t="s">
        <v>1277</v>
      </c>
      <c r="B366" s="1" t="s">
        <v>1278</v>
      </c>
      <c r="C366" s="1" t="s">
        <v>11</v>
      </c>
      <c r="D366" s="1" t="s">
        <v>11</v>
      </c>
      <c r="E366" s="1" t="s">
        <v>11</v>
      </c>
      <c r="F366" s="1" t="s">
        <v>11</v>
      </c>
      <c r="G366" s="1" t="s">
        <v>11</v>
      </c>
      <c r="H366" s="2" t="s">
        <v>1279</v>
      </c>
      <c r="I366" s="1" t="s">
        <v>11</v>
      </c>
    </row>
    <row r="367">
      <c r="A367" s="1" t="s">
        <v>1280</v>
      </c>
      <c r="B367" s="1" t="s">
        <v>1281</v>
      </c>
      <c r="C367" s="1" t="s">
        <v>11</v>
      </c>
      <c r="D367" s="1" t="s">
        <v>11</v>
      </c>
      <c r="E367" s="1" t="s">
        <v>11</v>
      </c>
      <c r="F367" s="1" t="s">
        <v>11</v>
      </c>
      <c r="G367" s="1" t="s">
        <v>11</v>
      </c>
      <c r="H367" s="2" t="s">
        <v>1282</v>
      </c>
      <c r="I367" s="1" t="s">
        <v>11</v>
      </c>
    </row>
    <row r="368">
      <c r="A368" s="1" t="s">
        <v>1283</v>
      </c>
      <c r="B368" s="1" t="s">
        <v>1284</v>
      </c>
      <c r="C368" s="1" t="s">
        <v>11</v>
      </c>
      <c r="D368" s="1" t="s">
        <v>11</v>
      </c>
      <c r="E368" s="1" t="s">
        <v>11</v>
      </c>
      <c r="F368" s="1" t="s">
        <v>11</v>
      </c>
      <c r="G368" s="1" t="s">
        <v>11</v>
      </c>
      <c r="H368" s="2" t="s">
        <v>1285</v>
      </c>
      <c r="I368" s="1" t="s">
        <v>11</v>
      </c>
    </row>
    <row r="369">
      <c r="A369" s="1" t="s">
        <v>1286</v>
      </c>
      <c r="B369" s="1" t="s">
        <v>1287</v>
      </c>
      <c r="C369" s="1" t="s">
        <v>11</v>
      </c>
      <c r="D369" s="1" t="s">
        <v>11</v>
      </c>
      <c r="E369" s="1" t="s">
        <v>11</v>
      </c>
      <c r="F369" s="1" t="s">
        <v>11</v>
      </c>
      <c r="G369" s="1" t="s">
        <v>11</v>
      </c>
      <c r="H369" s="2" t="s">
        <v>1288</v>
      </c>
      <c r="I369" s="1" t="s">
        <v>11</v>
      </c>
    </row>
    <row r="370">
      <c r="A370" s="1" t="s">
        <v>1289</v>
      </c>
      <c r="B370" s="1" t="s">
        <v>1290</v>
      </c>
      <c r="C370" s="1" t="s">
        <v>11</v>
      </c>
      <c r="D370" s="1" t="s">
        <v>11</v>
      </c>
      <c r="E370" s="1" t="s">
        <v>11</v>
      </c>
      <c r="F370" s="1" t="s">
        <v>11</v>
      </c>
      <c r="G370" s="1" t="s">
        <v>11</v>
      </c>
      <c r="H370" s="2" t="s">
        <v>1291</v>
      </c>
      <c r="I370" s="1" t="s">
        <v>11</v>
      </c>
    </row>
    <row r="371">
      <c r="A371" s="1" t="s">
        <v>1292</v>
      </c>
      <c r="B371" s="1" t="s">
        <v>1293</v>
      </c>
      <c r="C371" s="1" t="s">
        <v>11</v>
      </c>
      <c r="D371" s="1" t="s">
        <v>11</v>
      </c>
      <c r="E371" s="1" t="s">
        <v>11</v>
      </c>
      <c r="F371" s="1" t="s">
        <v>11</v>
      </c>
      <c r="G371" s="1" t="s">
        <v>11</v>
      </c>
      <c r="H371" s="2" t="s">
        <v>1294</v>
      </c>
      <c r="I371" s="1" t="s">
        <v>11</v>
      </c>
    </row>
    <row r="372">
      <c r="A372" s="1" t="s">
        <v>1295</v>
      </c>
      <c r="B372" s="1" t="s">
        <v>1296</v>
      </c>
      <c r="C372" s="1" t="s">
        <v>11</v>
      </c>
      <c r="D372" s="1" t="s">
        <v>11</v>
      </c>
      <c r="E372" s="1" t="s">
        <v>11</v>
      </c>
      <c r="F372" s="1" t="s">
        <v>11</v>
      </c>
      <c r="G372" s="1" t="s">
        <v>11</v>
      </c>
      <c r="H372" s="2" t="s">
        <v>1297</v>
      </c>
      <c r="I372" s="1" t="s">
        <v>11</v>
      </c>
    </row>
    <row r="373">
      <c r="A373" s="1" t="s">
        <v>1298</v>
      </c>
      <c r="B373" s="1" t="s">
        <v>1299</v>
      </c>
      <c r="C373" s="1" t="s">
        <v>11</v>
      </c>
      <c r="D373" s="1" t="s">
        <v>11</v>
      </c>
      <c r="E373" s="1" t="s">
        <v>11</v>
      </c>
      <c r="F373" s="1" t="s">
        <v>11</v>
      </c>
      <c r="G373" s="1" t="s">
        <v>11</v>
      </c>
      <c r="H373" s="2" t="s">
        <v>1300</v>
      </c>
      <c r="I373" s="1" t="s">
        <v>11</v>
      </c>
    </row>
    <row r="374">
      <c r="A374" s="1" t="s">
        <v>1301</v>
      </c>
      <c r="B374" s="1" t="s">
        <v>1302</v>
      </c>
      <c r="C374" s="1" t="s">
        <v>11</v>
      </c>
      <c r="D374" s="1" t="s">
        <v>11</v>
      </c>
      <c r="E374" s="1" t="s">
        <v>11</v>
      </c>
      <c r="F374" s="1" t="s">
        <v>11</v>
      </c>
      <c r="G374" s="1" t="s">
        <v>11</v>
      </c>
      <c r="H374" s="2" t="s">
        <v>1303</v>
      </c>
      <c r="I374" s="1" t="s">
        <v>11</v>
      </c>
    </row>
    <row r="375">
      <c r="A375" s="1" t="s">
        <v>1304</v>
      </c>
      <c r="B375" s="1" t="s">
        <v>1305</v>
      </c>
      <c r="C375" s="1" t="s">
        <v>11</v>
      </c>
      <c r="D375" s="1" t="s">
        <v>11</v>
      </c>
      <c r="E375" s="1" t="s">
        <v>11</v>
      </c>
      <c r="F375" s="1" t="s">
        <v>11</v>
      </c>
      <c r="G375" s="1" t="s">
        <v>11</v>
      </c>
      <c r="H375" s="2" t="s">
        <v>1306</v>
      </c>
      <c r="I375" s="1" t="s">
        <v>11</v>
      </c>
    </row>
    <row r="376">
      <c r="A376" s="1" t="s">
        <v>1307</v>
      </c>
      <c r="B376" s="1" t="s">
        <v>1308</v>
      </c>
      <c r="C376" s="1" t="s">
        <v>11</v>
      </c>
      <c r="D376" s="1" t="s">
        <v>11</v>
      </c>
      <c r="E376" s="1" t="s">
        <v>11</v>
      </c>
      <c r="F376" s="1" t="s">
        <v>11</v>
      </c>
      <c r="G376" s="1" t="s">
        <v>11</v>
      </c>
      <c r="H376" s="2" t="s">
        <v>1309</v>
      </c>
      <c r="I376" s="1" t="s">
        <v>11</v>
      </c>
    </row>
    <row r="377">
      <c r="A377" s="1" t="s">
        <v>1310</v>
      </c>
      <c r="B377" s="1" t="s">
        <v>1311</v>
      </c>
      <c r="C377" s="1" t="s">
        <v>11</v>
      </c>
      <c r="D377" s="1" t="s">
        <v>11</v>
      </c>
      <c r="E377" s="1" t="s">
        <v>11</v>
      </c>
      <c r="F377" s="1" t="s">
        <v>11</v>
      </c>
      <c r="G377" s="1" t="s">
        <v>11</v>
      </c>
      <c r="H377" s="2" t="s">
        <v>1312</v>
      </c>
      <c r="I377" s="1" t="s">
        <v>11</v>
      </c>
    </row>
    <row r="378">
      <c r="A378" s="1" t="s">
        <v>1313</v>
      </c>
      <c r="B378" s="1" t="s">
        <v>1314</v>
      </c>
      <c r="C378" s="1" t="s">
        <v>11</v>
      </c>
      <c r="D378" s="1" t="s">
        <v>11</v>
      </c>
      <c r="E378" s="1" t="s">
        <v>11</v>
      </c>
      <c r="F378" s="1" t="s">
        <v>11</v>
      </c>
      <c r="G378" s="1" t="s">
        <v>11</v>
      </c>
      <c r="H378" s="2" t="s">
        <v>1315</v>
      </c>
      <c r="I378" s="1" t="s">
        <v>11</v>
      </c>
    </row>
    <row r="379">
      <c r="A379" s="1" t="s">
        <v>1316</v>
      </c>
      <c r="B379" s="1" t="s">
        <v>1317</v>
      </c>
      <c r="C379" s="1" t="s">
        <v>11</v>
      </c>
      <c r="D379" s="1" t="s">
        <v>11</v>
      </c>
      <c r="E379" s="1" t="s">
        <v>11</v>
      </c>
      <c r="F379" s="1" t="s">
        <v>11</v>
      </c>
      <c r="G379" s="1" t="s">
        <v>11</v>
      </c>
      <c r="H379" s="2" t="s">
        <v>1318</v>
      </c>
      <c r="I379" s="1" t="s">
        <v>11</v>
      </c>
    </row>
    <row r="380">
      <c r="A380" s="1" t="s">
        <v>1319</v>
      </c>
      <c r="B380" s="1" t="s">
        <v>1320</v>
      </c>
      <c r="C380" s="1" t="s">
        <v>11</v>
      </c>
      <c r="D380" s="1" t="s">
        <v>11</v>
      </c>
      <c r="E380" s="1" t="s">
        <v>11</v>
      </c>
      <c r="F380" s="1" t="s">
        <v>11</v>
      </c>
      <c r="G380" s="1" t="s">
        <v>11</v>
      </c>
      <c r="H380" s="1" t="s">
        <v>11</v>
      </c>
      <c r="I380" s="1" t="s">
        <v>11</v>
      </c>
    </row>
    <row r="381">
      <c r="A381" s="1" t="s">
        <v>1321</v>
      </c>
      <c r="B381" s="1" t="s">
        <v>1322</v>
      </c>
      <c r="C381" s="1" t="s">
        <v>1323</v>
      </c>
      <c r="D381" s="1" t="s">
        <v>1324</v>
      </c>
      <c r="E381" s="1" t="s">
        <v>291</v>
      </c>
      <c r="F381" s="1" t="s">
        <v>1325</v>
      </c>
      <c r="G381" s="1" t="s">
        <v>1326</v>
      </c>
      <c r="H381" s="1" t="s">
        <v>11</v>
      </c>
      <c r="I381" s="1" t="s">
        <v>11</v>
      </c>
    </row>
    <row r="382">
      <c r="A382" s="1" t="s">
        <v>1327</v>
      </c>
      <c r="B382" s="1" t="s">
        <v>1328</v>
      </c>
      <c r="C382" s="1" t="s">
        <v>11</v>
      </c>
      <c r="D382" s="1" t="s">
        <v>11</v>
      </c>
      <c r="E382" s="1" t="s">
        <v>11</v>
      </c>
      <c r="F382" s="1" t="s">
        <v>11</v>
      </c>
      <c r="G382" s="1" t="s">
        <v>11</v>
      </c>
      <c r="H382" s="1" t="s">
        <v>11</v>
      </c>
      <c r="I382" s="1" t="s">
        <v>11</v>
      </c>
    </row>
    <row r="383">
      <c r="A383" s="1" t="s">
        <v>1329</v>
      </c>
      <c r="B383" s="1" t="s">
        <v>1330</v>
      </c>
      <c r="C383" s="1" t="s">
        <v>11</v>
      </c>
      <c r="D383" s="1" t="s">
        <v>11</v>
      </c>
      <c r="E383" s="1" t="s">
        <v>11</v>
      </c>
      <c r="F383" s="1" t="s">
        <v>11</v>
      </c>
      <c r="G383" s="1" t="s">
        <v>11</v>
      </c>
      <c r="H383" s="1" t="s">
        <v>11</v>
      </c>
      <c r="I383" s="1" t="s">
        <v>11</v>
      </c>
    </row>
    <row r="384">
      <c r="A384" s="1" t="s">
        <v>1331</v>
      </c>
      <c r="B384" s="1" t="s">
        <v>1332</v>
      </c>
      <c r="C384" s="1" t="s">
        <v>11</v>
      </c>
      <c r="D384" s="1" t="s">
        <v>11</v>
      </c>
      <c r="E384" s="1" t="s">
        <v>11</v>
      </c>
      <c r="F384" s="1" t="s">
        <v>11</v>
      </c>
      <c r="G384" s="1" t="s">
        <v>11</v>
      </c>
      <c r="H384" s="1" t="s">
        <v>11</v>
      </c>
      <c r="I384" s="1" t="s">
        <v>11</v>
      </c>
    </row>
    <row r="385">
      <c r="A385" s="1" t="s">
        <v>1333</v>
      </c>
      <c r="B385" s="1" t="s">
        <v>1334</v>
      </c>
      <c r="C385" s="1" t="s">
        <v>11</v>
      </c>
      <c r="D385" s="1" t="s">
        <v>11</v>
      </c>
      <c r="E385" s="1" t="s">
        <v>11</v>
      </c>
      <c r="F385" s="1" t="s">
        <v>11</v>
      </c>
      <c r="G385" s="1" t="s">
        <v>11</v>
      </c>
      <c r="H385" s="1" t="s">
        <v>11</v>
      </c>
      <c r="I385" s="1" t="s">
        <v>11</v>
      </c>
    </row>
    <row r="386">
      <c r="A386" s="1" t="s">
        <v>1335</v>
      </c>
      <c r="B386" s="1" t="s">
        <v>1336</v>
      </c>
      <c r="C386" s="1" t="s">
        <v>11</v>
      </c>
      <c r="D386" s="1" t="s">
        <v>11</v>
      </c>
      <c r="E386" s="1" t="s">
        <v>11</v>
      </c>
      <c r="F386" s="1" t="s">
        <v>11</v>
      </c>
      <c r="G386" s="1" t="s">
        <v>11</v>
      </c>
      <c r="H386" s="1" t="s">
        <v>11</v>
      </c>
      <c r="I386" s="1" t="s">
        <v>11</v>
      </c>
    </row>
    <row r="387">
      <c r="A387" s="1" t="s">
        <v>1337</v>
      </c>
      <c r="B387" s="1" t="s">
        <v>1338</v>
      </c>
      <c r="C387" s="1" t="s">
        <v>11</v>
      </c>
      <c r="D387" s="1" t="s">
        <v>11</v>
      </c>
      <c r="E387" s="1" t="s">
        <v>11</v>
      </c>
      <c r="F387" s="1" t="s">
        <v>11</v>
      </c>
      <c r="G387" s="1" t="s">
        <v>11</v>
      </c>
      <c r="H387" s="1" t="s">
        <v>11</v>
      </c>
      <c r="I387" s="1" t="s">
        <v>11</v>
      </c>
    </row>
    <row r="388">
      <c r="A388" s="1" t="s">
        <v>1339</v>
      </c>
      <c r="B388" s="1" t="s">
        <v>1340</v>
      </c>
      <c r="C388" s="1" t="s">
        <v>11</v>
      </c>
      <c r="D388" s="1" t="s">
        <v>11</v>
      </c>
      <c r="E388" s="1" t="s">
        <v>11</v>
      </c>
      <c r="F388" s="1" t="s">
        <v>11</v>
      </c>
      <c r="G388" s="1" t="s">
        <v>11</v>
      </c>
      <c r="H388" s="1" t="s">
        <v>11</v>
      </c>
      <c r="I388" s="1" t="s">
        <v>11</v>
      </c>
    </row>
    <row r="389">
      <c r="A389" s="1" t="s">
        <v>1341</v>
      </c>
      <c r="B389" s="1" t="s">
        <v>1342</v>
      </c>
      <c r="C389" s="1" t="s">
        <v>11</v>
      </c>
      <c r="D389" s="1" t="s">
        <v>11</v>
      </c>
      <c r="E389" s="1" t="s">
        <v>11</v>
      </c>
      <c r="F389" s="1" t="s">
        <v>11</v>
      </c>
      <c r="G389" s="1" t="s">
        <v>11</v>
      </c>
      <c r="H389" s="1" t="s">
        <v>11</v>
      </c>
      <c r="I389" s="1" t="s">
        <v>11</v>
      </c>
    </row>
    <row r="390">
      <c r="A390" s="1" t="s">
        <v>1343</v>
      </c>
      <c r="B390" s="1" t="s">
        <v>1344</v>
      </c>
      <c r="C390" s="1" t="s">
        <v>11</v>
      </c>
      <c r="D390" s="1" t="s">
        <v>11</v>
      </c>
      <c r="E390" s="1" t="s">
        <v>11</v>
      </c>
      <c r="F390" s="1" t="s">
        <v>11</v>
      </c>
      <c r="G390" s="1" t="s">
        <v>11</v>
      </c>
      <c r="H390" s="1" t="s">
        <v>11</v>
      </c>
      <c r="I390" s="1" t="s">
        <v>11</v>
      </c>
    </row>
    <row r="391">
      <c r="A391" s="1" t="s">
        <v>1345</v>
      </c>
      <c r="B391" s="1" t="s">
        <v>1346</v>
      </c>
      <c r="C391" s="1" t="s">
        <v>11</v>
      </c>
      <c r="D391" s="1" t="s">
        <v>11</v>
      </c>
      <c r="E391" s="1" t="s">
        <v>11</v>
      </c>
      <c r="F391" s="1" t="s">
        <v>11</v>
      </c>
      <c r="G391" s="1" t="s">
        <v>11</v>
      </c>
      <c r="H391" s="1" t="s">
        <v>11</v>
      </c>
      <c r="I391" s="1" t="s">
        <v>11</v>
      </c>
    </row>
    <row r="392">
      <c r="A392" s="1" t="s">
        <v>1347</v>
      </c>
      <c r="B392" s="1" t="s">
        <v>1348</v>
      </c>
      <c r="C392" s="1" t="s">
        <v>11</v>
      </c>
      <c r="D392" s="1" t="s">
        <v>11</v>
      </c>
      <c r="E392" s="1" t="s">
        <v>11</v>
      </c>
      <c r="F392" s="1" t="s">
        <v>11</v>
      </c>
      <c r="G392" s="1" t="s">
        <v>11</v>
      </c>
      <c r="H392" s="1" t="s">
        <v>11</v>
      </c>
      <c r="I392" s="1" t="s">
        <v>11</v>
      </c>
    </row>
    <row r="393">
      <c r="A393" s="1" t="s">
        <v>1349</v>
      </c>
      <c r="B393" s="1" t="s">
        <v>1350</v>
      </c>
      <c r="C393" s="1" t="s">
        <v>11</v>
      </c>
      <c r="D393" s="1" t="s">
        <v>11</v>
      </c>
      <c r="E393" s="1" t="s">
        <v>11</v>
      </c>
      <c r="F393" s="1" t="s">
        <v>11</v>
      </c>
      <c r="G393" s="1" t="s">
        <v>11</v>
      </c>
      <c r="H393" s="1" t="s">
        <v>11</v>
      </c>
      <c r="I393" s="1" t="s">
        <v>11</v>
      </c>
    </row>
    <row r="394">
      <c r="A394" s="1" t="s">
        <v>1351</v>
      </c>
      <c r="B394" s="1" t="s">
        <v>1352</v>
      </c>
      <c r="C394" s="1" t="s">
        <v>11</v>
      </c>
      <c r="D394" s="1" t="s">
        <v>11</v>
      </c>
      <c r="E394" s="1" t="s">
        <v>11</v>
      </c>
      <c r="F394" s="1" t="s">
        <v>11</v>
      </c>
      <c r="G394" s="1" t="s">
        <v>11</v>
      </c>
      <c r="H394" s="1" t="s">
        <v>11</v>
      </c>
      <c r="I394" s="1" t="s">
        <v>11</v>
      </c>
    </row>
    <row r="395">
      <c r="A395" s="1" t="s">
        <v>1353</v>
      </c>
      <c r="B395" s="1" t="s">
        <v>1354</v>
      </c>
      <c r="C395" s="1" t="s">
        <v>1355</v>
      </c>
      <c r="D395" s="1" t="s">
        <v>1356</v>
      </c>
      <c r="E395" s="1" t="s">
        <v>1357</v>
      </c>
      <c r="F395" s="1" t="s">
        <v>1358</v>
      </c>
      <c r="G395" s="1" t="s">
        <v>1359</v>
      </c>
      <c r="H395" s="1" t="s">
        <v>11</v>
      </c>
      <c r="I395" s="1" t="s">
        <v>11</v>
      </c>
    </row>
    <row r="396">
      <c r="A396" s="1" t="s">
        <v>1360</v>
      </c>
      <c r="B396" s="1" t="s">
        <v>1361</v>
      </c>
      <c r="C396" s="1" t="s">
        <v>11</v>
      </c>
      <c r="D396" s="1" t="s">
        <v>11</v>
      </c>
      <c r="E396" s="1" t="s">
        <v>11</v>
      </c>
      <c r="F396" s="1" t="s">
        <v>11</v>
      </c>
      <c r="G396" s="1" t="s">
        <v>11</v>
      </c>
      <c r="H396" s="1" t="s">
        <v>11</v>
      </c>
      <c r="I396" s="1" t="s">
        <v>11</v>
      </c>
    </row>
    <row r="397">
      <c r="A397" s="1" t="s">
        <v>1362</v>
      </c>
      <c r="B397" s="1" t="s">
        <v>1363</v>
      </c>
      <c r="C397" s="1" t="s">
        <v>11</v>
      </c>
      <c r="D397" s="1" t="s">
        <v>11</v>
      </c>
      <c r="E397" s="1" t="s">
        <v>11</v>
      </c>
      <c r="F397" s="1" t="s">
        <v>11</v>
      </c>
      <c r="G397" s="1" t="s">
        <v>11</v>
      </c>
      <c r="H397" s="1" t="s">
        <v>11</v>
      </c>
      <c r="I397" s="1" t="s">
        <v>11</v>
      </c>
    </row>
    <row r="398">
      <c r="A398" s="3" t="s">
        <v>1364</v>
      </c>
      <c r="B398" s="1" t="s">
        <v>1365</v>
      </c>
      <c r="C398" s="1" t="s">
        <v>11</v>
      </c>
      <c r="D398" s="1" t="s">
        <v>11</v>
      </c>
      <c r="E398" s="1" t="s">
        <v>11</v>
      </c>
      <c r="F398" s="1" t="s">
        <v>11</v>
      </c>
      <c r="G398" s="1" t="s">
        <v>11</v>
      </c>
      <c r="H398" s="1" t="s">
        <v>11</v>
      </c>
      <c r="I398" s="1" t="s">
        <v>11</v>
      </c>
    </row>
    <row r="399">
      <c r="A399" s="1" t="s">
        <v>1366</v>
      </c>
      <c r="B399" s="1" t="s">
        <v>1367</v>
      </c>
      <c r="C399" s="1" t="s">
        <v>1368</v>
      </c>
      <c r="D399" s="1" t="s">
        <v>1369</v>
      </c>
      <c r="E399" s="1" t="s">
        <v>1370</v>
      </c>
      <c r="F399" s="1" t="s">
        <v>1371</v>
      </c>
      <c r="G399" s="1" t="s">
        <v>1372</v>
      </c>
      <c r="H399" s="1" t="s">
        <v>11</v>
      </c>
      <c r="I399" s="1" t="s">
        <v>11</v>
      </c>
    </row>
    <row r="400">
      <c r="A400" s="1" t="s">
        <v>1373</v>
      </c>
      <c r="B400" s="1" t="s">
        <v>1374</v>
      </c>
      <c r="C400" s="1" t="s">
        <v>11</v>
      </c>
      <c r="D400" s="1" t="s">
        <v>11</v>
      </c>
      <c r="E400" s="1" t="s">
        <v>11</v>
      </c>
      <c r="F400" s="1" t="s">
        <v>11</v>
      </c>
      <c r="G400" s="1" t="s">
        <v>11</v>
      </c>
      <c r="H400" s="1" t="s">
        <v>11</v>
      </c>
      <c r="I400" s="1" t="s">
        <v>11</v>
      </c>
    </row>
    <row r="401">
      <c r="A401" s="1" t="s">
        <v>1375</v>
      </c>
      <c r="B401" s="1" t="s">
        <v>1376</v>
      </c>
      <c r="C401" s="1" t="s">
        <v>1377</v>
      </c>
      <c r="D401" s="1" t="s">
        <v>1378</v>
      </c>
      <c r="E401" s="1" t="s">
        <v>1379</v>
      </c>
      <c r="F401" s="1" t="s">
        <v>1380</v>
      </c>
      <c r="G401" s="1" t="s">
        <v>1381</v>
      </c>
      <c r="H401" s="1" t="s">
        <v>11</v>
      </c>
      <c r="I401" s="1" t="s">
        <v>11</v>
      </c>
    </row>
    <row r="402">
      <c r="A402" s="1" t="s">
        <v>1382</v>
      </c>
      <c r="B402" s="1" t="s">
        <v>1383</v>
      </c>
      <c r="C402" s="1" t="s">
        <v>11</v>
      </c>
      <c r="D402" s="1" t="s">
        <v>11</v>
      </c>
      <c r="E402" s="1" t="s">
        <v>11</v>
      </c>
      <c r="F402" s="1" t="s">
        <v>11</v>
      </c>
      <c r="G402" s="1" t="s">
        <v>11</v>
      </c>
      <c r="H402" s="1" t="s">
        <v>11</v>
      </c>
      <c r="I402" s="1" t="s">
        <v>11</v>
      </c>
    </row>
    <row r="403">
      <c r="A403" s="1" t="s">
        <v>1384</v>
      </c>
      <c r="B403" s="1" t="s">
        <v>1385</v>
      </c>
      <c r="C403" s="1" t="s">
        <v>11</v>
      </c>
      <c r="D403" s="1" t="s">
        <v>11</v>
      </c>
      <c r="E403" s="1" t="s">
        <v>11</v>
      </c>
      <c r="F403" s="1" t="s">
        <v>11</v>
      </c>
      <c r="G403" s="1" t="s">
        <v>11</v>
      </c>
      <c r="H403" s="1" t="s">
        <v>11</v>
      </c>
      <c r="I403" s="1" t="s">
        <v>11</v>
      </c>
    </row>
    <row r="404">
      <c r="A404" s="1" t="s">
        <v>1386</v>
      </c>
      <c r="B404" s="1" t="s">
        <v>1387</v>
      </c>
      <c r="C404" s="1" t="s">
        <v>1388</v>
      </c>
      <c r="D404" s="1" t="s">
        <v>1389</v>
      </c>
      <c r="E404" s="1" t="s">
        <v>1379</v>
      </c>
      <c r="F404" s="1" t="s">
        <v>1390</v>
      </c>
      <c r="G404" s="1" t="s">
        <v>1391</v>
      </c>
      <c r="H404" s="1" t="s">
        <v>11</v>
      </c>
      <c r="I404" s="1" t="s">
        <v>11</v>
      </c>
    </row>
    <row r="405">
      <c r="A405" s="1" t="s">
        <v>1392</v>
      </c>
      <c r="B405" s="1" t="s">
        <v>1393</v>
      </c>
      <c r="C405" s="1" t="s">
        <v>11</v>
      </c>
      <c r="D405" s="1" t="s">
        <v>11</v>
      </c>
      <c r="E405" s="1" t="s">
        <v>11</v>
      </c>
      <c r="F405" s="1" t="s">
        <v>11</v>
      </c>
      <c r="G405" s="1" t="s">
        <v>11</v>
      </c>
      <c r="H405" s="1" t="s">
        <v>11</v>
      </c>
      <c r="I405" s="1" t="s">
        <v>11</v>
      </c>
    </row>
    <row r="406">
      <c r="A406" s="1" t="s">
        <v>1394</v>
      </c>
      <c r="B406" s="1" t="s">
        <v>1395</v>
      </c>
      <c r="C406" s="1" t="s">
        <v>1396</v>
      </c>
      <c r="D406" s="1" t="s">
        <v>1397</v>
      </c>
      <c r="E406" s="1" t="s">
        <v>1357</v>
      </c>
      <c r="F406" s="1" t="s">
        <v>1398</v>
      </c>
      <c r="G406" s="1" t="s">
        <v>1399</v>
      </c>
      <c r="H406" s="1" t="s">
        <v>11</v>
      </c>
      <c r="I406" s="1" t="s">
        <v>11</v>
      </c>
    </row>
    <row r="407">
      <c r="A407" s="1" t="s">
        <v>1400</v>
      </c>
      <c r="B407" s="1" t="s">
        <v>1401</v>
      </c>
      <c r="C407" s="1" t="s">
        <v>11</v>
      </c>
      <c r="D407" s="1" t="s">
        <v>11</v>
      </c>
      <c r="E407" s="1" t="s">
        <v>11</v>
      </c>
      <c r="F407" s="1" t="s">
        <v>11</v>
      </c>
      <c r="G407" s="1" t="s">
        <v>11</v>
      </c>
      <c r="H407" s="1" t="s">
        <v>11</v>
      </c>
      <c r="I407" s="1" t="s">
        <v>11</v>
      </c>
    </row>
    <row r="408">
      <c r="A408" s="1" t="s">
        <v>1402</v>
      </c>
      <c r="B408" s="1" t="s">
        <v>1403</v>
      </c>
      <c r="C408" s="1" t="s">
        <v>11</v>
      </c>
      <c r="D408" s="1" t="s">
        <v>11</v>
      </c>
      <c r="E408" s="1" t="s">
        <v>11</v>
      </c>
      <c r="F408" s="1" t="s">
        <v>11</v>
      </c>
      <c r="G408" s="1" t="s">
        <v>11</v>
      </c>
      <c r="H408" s="1" t="s">
        <v>11</v>
      </c>
      <c r="I408" s="1" t="s">
        <v>11</v>
      </c>
    </row>
    <row r="409">
      <c r="A409" s="1" t="s">
        <v>1404</v>
      </c>
      <c r="B409" s="1" t="s">
        <v>1405</v>
      </c>
      <c r="C409" s="1" t="s">
        <v>11</v>
      </c>
      <c r="D409" s="1" t="s">
        <v>11</v>
      </c>
      <c r="E409" s="1" t="s">
        <v>11</v>
      </c>
      <c r="F409" s="1" t="s">
        <v>11</v>
      </c>
      <c r="G409" s="1" t="s">
        <v>11</v>
      </c>
      <c r="H409" s="1" t="s">
        <v>11</v>
      </c>
      <c r="I409" s="1" t="s">
        <v>11</v>
      </c>
    </row>
    <row r="410">
      <c r="A410" s="1" t="s">
        <v>1406</v>
      </c>
      <c r="B410" s="1" t="s">
        <v>1407</v>
      </c>
      <c r="C410" s="1" t="s">
        <v>11</v>
      </c>
      <c r="D410" s="1" t="s">
        <v>11</v>
      </c>
      <c r="E410" s="1" t="s">
        <v>11</v>
      </c>
      <c r="F410" s="1" t="s">
        <v>11</v>
      </c>
      <c r="G410" s="1" t="s">
        <v>11</v>
      </c>
      <c r="H410" s="1" t="s">
        <v>11</v>
      </c>
      <c r="I410" s="1" t="s">
        <v>11</v>
      </c>
    </row>
    <row r="411">
      <c r="A411" s="1" t="s">
        <v>1408</v>
      </c>
      <c r="B411" s="1" t="s">
        <v>1409</v>
      </c>
      <c r="C411" s="1" t="s">
        <v>11</v>
      </c>
      <c r="D411" s="1" t="s">
        <v>11</v>
      </c>
      <c r="E411" s="1" t="s">
        <v>11</v>
      </c>
      <c r="F411" s="1" t="s">
        <v>11</v>
      </c>
      <c r="G411" s="1" t="s">
        <v>11</v>
      </c>
      <c r="H411" s="1" t="s">
        <v>11</v>
      </c>
      <c r="I411" s="1" t="s">
        <v>11</v>
      </c>
    </row>
    <row r="412">
      <c r="A412" s="1" t="s">
        <v>1410</v>
      </c>
      <c r="B412" s="1" t="s">
        <v>1411</v>
      </c>
      <c r="C412" s="1" t="s">
        <v>11</v>
      </c>
      <c r="D412" s="1" t="s">
        <v>11</v>
      </c>
      <c r="E412" s="1" t="s">
        <v>11</v>
      </c>
      <c r="F412" s="1" t="s">
        <v>11</v>
      </c>
      <c r="G412" s="1" t="s">
        <v>11</v>
      </c>
      <c r="H412" s="1" t="s">
        <v>11</v>
      </c>
      <c r="I412" s="1" t="s">
        <v>11</v>
      </c>
    </row>
    <row r="413">
      <c r="A413" s="1" t="s">
        <v>1412</v>
      </c>
      <c r="B413" s="1" t="s">
        <v>1413</v>
      </c>
      <c r="C413" s="1" t="s">
        <v>11</v>
      </c>
      <c r="D413" s="1" t="s">
        <v>11</v>
      </c>
      <c r="E413" s="1" t="s">
        <v>11</v>
      </c>
      <c r="F413" s="1" t="s">
        <v>11</v>
      </c>
      <c r="G413" s="1" t="s">
        <v>11</v>
      </c>
      <c r="H413" s="1" t="s">
        <v>11</v>
      </c>
      <c r="I413" s="1" t="s">
        <v>11</v>
      </c>
    </row>
    <row r="414">
      <c r="A414" s="1" t="s">
        <v>1414</v>
      </c>
      <c r="B414" s="1" t="s">
        <v>1415</v>
      </c>
      <c r="C414" s="1" t="s">
        <v>11</v>
      </c>
      <c r="D414" s="1" t="s">
        <v>11</v>
      </c>
      <c r="E414" s="1" t="s">
        <v>11</v>
      </c>
      <c r="F414" s="1" t="s">
        <v>11</v>
      </c>
      <c r="G414" s="1" t="s">
        <v>11</v>
      </c>
      <c r="H414" s="1" t="s">
        <v>11</v>
      </c>
      <c r="I414" s="1" t="s">
        <v>11</v>
      </c>
    </row>
    <row r="415">
      <c r="A415" s="1" t="s">
        <v>1416</v>
      </c>
      <c r="B415" s="1" t="s">
        <v>1417</v>
      </c>
      <c r="C415" s="1" t="s">
        <v>1418</v>
      </c>
      <c r="D415" s="1" t="s">
        <v>1419</v>
      </c>
      <c r="E415" s="1" t="s">
        <v>1420</v>
      </c>
      <c r="F415" s="1" t="s">
        <v>1421</v>
      </c>
      <c r="G415" s="1" t="s">
        <v>1422</v>
      </c>
      <c r="H415" s="1" t="s">
        <v>11</v>
      </c>
      <c r="I415" s="1" t="s">
        <v>11</v>
      </c>
    </row>
    <row r="416">
      <c r="A416" s="3" t="s">
        <v>1423</v>
      </c>
      <c r="B416" s="1" t="s">
        <v>1424</v>
      </c>
      <c r="C416" s="1" t="s">
        <v>11</v>
      </c>
      <c r="D416" s="1" t="s">
        <v>11</v>
      </c>
      <c r="E416" s="1" t="s">
        <v>11</v>
      </c>
      <c r="F416" s="1" t="s">
        <v>11</v>
      </c>
      <c r="G416" s="1" t="s">
        <v>11</v>
      </c>
      <c r="H416" s="1" t="s">
        <v>11</v>
      </c>
      <c r="I416" s="1" t="s">
        <v>11</v>
      </c>
    </row>
    <row r="417">
      <c r="A417" s="1" t="s">
        <v>1425</v>
      </c>
      <c r="B417" s="1" t="s">
        <v>1426</v>
      </c>
      <c r="C417" s="1" t="s">
        <v>11</v>
      </c>
      <c r="D417" s="1" t="s">
        <v>11</v>
      </c>
      <c r="E417" s="1" t="s">
        <v>11</v>
      </c>
      <c r="F417" s="1" t="s">
        <v>11</v>
      </c>
      <c r="G417" s="1" t="s">
        <v>11</v>
      </c>
      <c r="H417" s="1" t="s">
        <v>11</v>
      </c>
      <c r="I417" s="1" t="s">
        <v>11</v>
      </c>
    </row>
    <row r="418">
      <c r="A418" s="1" t="s">
        <v>1427</v>
      </c>
      <c r="B418" s="1" t="s">
        <v>1428</v>
      </c>
      <c r="C418" s="1" t="s">
        <v>1429</v>
      </c>
      <c r="D418" s="1" t="s">
        <v>1430</v>
      </c>
      <c r="E418" s="1" t="s">
        <v>1431</v>
      </c>
      <c r="F418" s="1" t="s">
        <v>1432</v>
      </c>
      <c r="G418" s="1" t="s">
        <v>1433</v>
      </c>
      <c r="H418" s="1" t="s">
        <v>11</v>
      </c>
      <c r="I418" s="1" t="s">
        <v>11</v>
      </c>
    </row>
    <row r="419">
      <c r="A419" s="1" t="s">
        <v>1434</v>
      </c>
      <c r="B419" s="1" t="s">
        <v>1435</v>
      </c>
      <c r="C419" s="1" t="s">
        <v>1436</v>
      </c>
      <c r="D419" s="1" t="s">
        <v>1437</v>
      </c>
      <c r="E419" s="1" t="s">
        <v>1357</v>
      </c>
      <c r="F419" s="1" t="s">
        <v>1438</v>
      </c>
      <c r="G419" s="1" t="s">
        <v>1439</v>
      </c>
      <c r="H419" s="1" t="s">
        <v>11</v>
      </c>
      <c r="I419" s="1" t="s">
        <v>11</v>
      </c>
    </row>
    <row r="420">
      <c r="A420" s="1" t="s">
        <v>1440</v>
      </c>
      <c r="B420" s="1" t="s">
        <v>1441</v>
      </c>
      <c r="C420" s="1" t="s">
        <v>11</v>
      </c>
      <c r="D420" s="1" t="s">
        <v>11</v>
      </c>
      <c r="E420" s="1" t="s">
        <v>11</v>
      </c>
      <c r="F420" s="1" t="s">
        <v>11</v>
      </c>
      <c r="G420" s="1" t="s">
        <v>11</v>
      </c>
      <c r="H420" s="1" t="s">
        <v>11</v>
      </c>
      <c r="I420" s="1" t="s">
        <v>11</v>
      </c>
    </row>
    <row r="421">
      <c r="A421" s="1" t="s">
        <v>1442</v>
      </c>
      <c r="B421" s="1" t="s">
        <v>1443</v>
      </c>
      <c r="C421" s="1" t="s">
        <v>1444</v>
      </c>
      <c r="D421" s="1" t="s">
        <v>1445</v>
      </c>
      <c r="E421" s="1" t="s">
        <v>1446</v>
      </c>
      <c r="F421" s="1" t="s">
        <v>1447</v>
      </c>
      <c r="G421" s="1" t="s">
        <v>1448</v>
      </c>
      <c r="H421" s="1" t="s">
        <v>11</v>
      </c>
      <c r="I421" s="1" t="s">
        <v>11</v>
      </c>
    </row>
    <row r="422">
      <c r="A422" s="1" t="s">
        <v>1449</v>
      </c>
      <c r="B422" s="1" t="s">
        <v>1450</v>
      </c>
      <c r="C422" s="1" t="s">
        <v>11</v>
      </c>
      <c r="D422" s="1" t="s">
        <v>11</v>
      </c>
      <c r="E422" s="1" t="s">
        <v>11</v>
      </c>
      <c r="F422" s="1" t="s">
        <v>11</v>
      </c>
      <c r="G422" s="1" t="s">
        <v>11</v>
      </c>
      <c r="H422" s="1" t="s">
        <v>11</v>
      </c>
      <c r="I422" s="1" t="s">
        <v>11</v>
      </c>
    </row>
    <row r="423">
      <c r="A423" s="1" t="s">
        <v>1451</v>
      </c>
      <c r="B423" s="1" t="s">
        <v>1452</v>
      </c>
      <c r="C423" s="1" t="s">
        <v>1453</v>
      </c>
      <c r="D423" s="1" t="s">
        <v>1454</v>
      </c>
      <c r="E423" s="1" t="s">
        <v>1431</v>
      </c>
      <c r="F423" s="1" t="s">
        <v>1455</v>
      </c>
      <c r="G423" s="1" t="s">
        <v>1456</v>
      </c>
      <c r="H423" s="1" t="s">
        <v>11</v>
      </c>
      <c r="I423" s="1" t="s">
        <v>11</v>
      </c>
    </row>
    <row r="424">
      <c r="A424" s="1" t="s">
        <v>1457</v>
      </c>
      <c r="B424" s="1" t="s">
        <v>1458</v>
      </c>
      <c r="C424" s="1" t="s">
        <v>11</v>
      </c>
      <c r="D424" s="1" t="s">
        <v>11</v>
      </c>
      <c r="E424" s="1" t="s">
        <v>11</v>
      </c>
      <c r="F424" s="1" t="s">
        <v>11</v>
      </c>
      <c r="G424" s="1" t="s">
        <v>11</v>
      </c>
      <c r="H424" s="1" t="s">
        <v>11</v>
      </c>
      <c r="I424" s="1" t="s">
        <v>11</v>
      </c>
    </row>
    <row r="425">
      <c r="A425" s="1" t="s">
        <v>1459</v>
      </c>
      <c r="B425" s="1" t="s">
        <v>1460</v>
      </c>
      <c r="C425" s="1" t="s">
        <v>11</v>
      </c>
      <c r="D425" s="1" t="s">
        <v>11</v>
      </c>
      <c r="E425" s="1" t="s">
        <v>11</v>
      </c>
      <c r="F425" s="1" t="s">
        <v>11</v>
      </c>
      <c r="G425" s="1" t="s">
        <v>11</v>
      </c>
      <c r="H425" s="1" t="s">
        <v>11</v>
      </c>
      <c r="I425" s="1" t="s">
        <v>11</v>
      </c>
    </row>
    <row r="426">
      <c r="A426" s="1" t="s">
        <v>1461</v>
      </c>
      <c r="B426" s="1" t="s">
        <v>1462</v>
      </c>
      <c r="C426" s="1" t="s">
        <v>11</v>
      </c>
      <c r="D426" s="1" t="s">
        <v>11</v>
      </c>
      <c r="E426" s="1" t="s">
        <v>11</v>
      </c>
      <c r="F426" s="1" t="s">
        <v>11</v>
      </c>
      <c r="G426" s="1" t="s">
        <v>11</v>
      </c>
      <c r="H426" s="1" t="s">
        <v>11</v>
      </c>
      <c r="I426" s="1" t="s">
        <v>11</v>
      </c>
    </row>
    <row r="427">
      <c r="A427" s="3" t="s">
        <v>1463</v>
      </c>
      <c r="B427" s="1" t="s">
        <v>1464</v>
      </c>
      <c r="C427" s="1" t="s">
        <v>11</v>
      </c>
      <c r="D427" s="1" t="s">
        <v>11</v>
      </c>
      <c r="E427" s="1" t="s">
        <v>11</v>
      </c>
      <c r="F427" s="1" t="s">
        <v>11</v>
      </c>
      <c r="G427" s="1" t="s">
        <v>11</v>
      </c>
      <c r="H427" s="1" t="s">
        <v>11</v>
      </c>
      <c r="I427" s="1" t="s">
        <v>11</v>
      </c>
    </row>
    <row r="428">
      <c r="A428" s="1" t="s">
        <v>1465</v>
      </c>
      <c r="B428" s="1" t="s">
        <v>1466</v>
      </c>
      <c r="C428" s="1" t="s">
        <v>11</v>
      </c>
      <c r="D428" s="1" t="s">
        <v>11</v>
      </c>
      <c r="E428" s="1" t="s">
        <v>11</v>
      </c>
      <c r="F428" s="1" t="s">
        <v>11</v>
      </c>
      <c r="G428" s="1" t="s">
        <v>11</v>
      </c>
      <c r="H428" s="1" t="s">
        <v>11</v>
      </c>
      <c r="I428" s="1" t="s">
        <v>11</v>
      </c>
    </row>
    <row r="429">
      <c r="A429" s="3" t="s">
        <v>1467</v>
      </c>
      <c r="B429" s="1" t="s">
        <v>1468</v>
      </c>
      <c r="C429" s="1" t="s">
        <v>11</v>
      </c>
      <c r="D429" s="1" t="s">
        <v>11</v>
      </c>
      <c r="E429" s="1" t="s">
        <v>11</v>
      </c>
      <c r="F429" s="1" t="s">
        <v>11</v>
      </c>
      <c r="G429" s="1" t="s">
        <v>11</v>
      </c>
      <c r="H429" s="1" t="s">
        <v>11</v>
      </c>
      <c r="I429" s="1" t="s">
        <v>11</v>
      </c>
    </row>
    <row r="430">
      <c r="A430" s="3" t="s">
        <v>1469</v>
      </c>
      <c r="B430" s="1" t="s">
        <v>1470</v>
      </c>
      <c r="C430" s="1" t="s">
        <v>11</v>
      </c>
      <c r="D430" s="1" t="s">
        <v>11</v>
      </c>
      <c r="E430" s="1" t="s">
        <v>11</v>
      </c>
      <c r="F430" s="1" t="s">
        <v>11</v>
      </c>
      <c r="G430" s="1" t="s">
        <v>11</v>
      </c>
      <c r="H430" s="1" t="s">
        <v>11</v>
      </c>
      <c r="I430" s="1" t="s">
        <v>11</v>
      </c>
    </row>
    <row r="431">
      <c r="A431" s="1" t="s">
        <v>1471</v>
      </c>
      <c r="B431" s="1" t="s">
        <v>1472</v>
      </c>
      <c r="C431" s="1" t="s">
        <v>11</v>
      </c>
      <c r="D431" s="1" t="s">
        <v>11</v>
      </c>
      <c r="E431" s="1" t="s">
        <v>11</v>
      </c>
      <c r="F431" s="1" t="s">
        <v>11</v>
      </c>
      <c r="G431" s="1" t="s">
        <v>11</v>
      </c>
      <c r="H431" s="1" t="s">
        <v>11</v>
      </c>
      <c r="I431" s="1" t="s">
        <v>11</v>
      </c>
    </row>
    <row r="432">
      <c r="A432" s="1" t="s">
        <v>1473</v>
      </c>
      <c r="B432" s="1" t="s">
        <v>1474</v>
      </c>
      <c r="C432" s="1" t="s">
        <v>1475</v>
      </c>
      <c r="D432" s="1" t="s">
        <v>1476</v>
      </c>
      <c r="E432" s="1" t="s">
        <v>1477</v>
      </c>
      <c r="F432" s="1" t="s">
        <v>1478</v>
      </c>
      <c r="G432" s="1" t="s">
        <v>1479</v>
      </c>
      <c r="H432" s="1" t="s">
        <v>11</v>
      </c>
      <c r="I432" s="1" t="s">
        <v>11</v>
      </c>
    </row>
    <row r="433">
      <c r="A433" s="1" t="s">
        <v>1480</v>
      </c>
      <c r="B433" s="1" t="s">
        <v>1481</v>
      </c>
      <c r="C433" s="1" t="s">
        <v>11</v>
      </c>
      <c r="D433" s="1" t="s">
        <v>11</v>
      </c>
      <c r="E433" s="1" t="s">
        <v>11</v>
      </c>
      <c r="F433" s="1" t="s">
        <v>11</v>
      </c>
      <c r="G433" s="1" t="s">
        <v>11</v>
      </c>
      <c r="H433" s="1" t="s">
        <v>11</v>
      </c>
      <c r="I433" s="1" t="s">
        <v>11</v>
      </c>
    </row>
    <row r="434">
      <c r="A434" s="1" t="s">
        <v>1482</v>
      </c>
      <c r="B434" s="1" t="s">
        <v>1483</v>
      </c>
      <c r="C434" s="1" t="s">
        <v>11</v>
      </c>
      <c r="D434" s="1" t="s">
        <v>11</v>
      </c>
      <c r="E434" s="1" t="s">
        <v>11</v>
      </c>
      <c r="F434" s="1" t="s">
        <v>11</v>
      </c>
      <c r="G434" s="1" t="s">
        <v>11</v>
      </c>
      <c r="H434" s="1" t="s">
        <v>11</v>
      </c>
      <c r="I434" s="1" t="s">
        <v>11</v>
      </c>
    </row>
    <row r="435">
      <c r="A435" s="1" t="s">
        <v>1484</v>
      </c>
      <c r="B435" s="1" t="s">
        <v>1485</v>
      </c>
      <c r="C435" s="1" t="s">
        <v>1486</v>
      </c>
      <c r="D435" s="1" t="s">
        <v>1487</v>
      </c>
      <c r="E435" s="1" t="s">
        <v>291</v>
      </c>
      <c r="F435" s="1" t="s">
        <v>1488</v>
      </c>
      <c r="G435" s="1" t="s">
        <v>1489</v>
      </c>
      <c r="H435" s="1" t="s">
        <v>11</v>
      </c>
      <c r="I435" s="1" t="s">
        <v>11</v>
      </c>
    </row>
    <row r="436">
      <c r="A436" s="1" t="s">
        <v>1490</v>
      </c>
      <c r="B436" s="1" t="s">
        <v>1491</v>
      </c>
      <c r="C436" s="1" t="s">
        <v>1492</v>
      </c>
      <c r="D436" s="1" t="s">
        <v>1493</v>
      </c>
      <c r="E436" s="1" t="s">
        <v>1494</v>
      </c>
      <c r="F436" s="1" t="s">
        <v>1495</v>
      </c>
      <c r="G436" s="1" t="s">
        <v>1496</v>
      </c>
      <c r="H436" s="1" t="s">
        <v>11</v>
      </c>
      <c r="I436" s="1" t="s">
        <v>11</v>
      </c>
    </row>
    <row r="437">
      <c r="A437" s="1" t="s">
        <v>1497</v>
      </c>
      <c r="B437" s="1" t="s">
        <v>1498</v>
      </c>
      <c r="C437" s="1" t="s">
        <v>1499</v>
      </c>
      <c r="D437" s="1" t="s">
        <v>1500</v>
      </c>
      <c r="E437" s="1" t="s">
        <v>1357</v>
      </c>
      <c r="F437" s="1" t="s">
        <v>1501</v>
      </c>
      <c r="G437" s="1" t="s">
        <v>1502</v>
      </c>
      <c r="H437" s="1" t="s">
        <v>11</v>
      </c>
      <c r="I437" s="1" t="s">
        <v>11</v>
      </c>
    </row>
    <row r="438">
      <c r="A438" s="1" t="s">
        <v>1503</v>
      </c>
      <c r="B438" s="1" t="s">
        <v>1504</v>
      </c>
      <c r="C438" s="1" t="s">
        <v>11</v>
      </c>
      <c r="D438" s="1" t="s">
        <v>11</v>
      </c>
      <c r="E438" s="1" t="s">
        <v>11</v>
      </c>
      <c r="F438" s="1" t="s">
        <v>11</v>
      </c>
      <c r="G438" s="1" t="s">
        <v>11</v>
      </c>
      <c r="H438" s="1" t="s">
        <v>11</v>
      </c>
      <c r="I438" s="1" t="s">
        <v>11</v>
      </c>
    </row>
    <row r="439">
      <c r="A439" s="1" t="s">
        <v>1505</v>
      </c>
      <c r="B439" s="1" t="s">
        <v>1506</v>
      </c>
      <c r="C439" s="1" t="s">
        <v>11</v>
      </c>
      <c r="D439" s="1" t="s">
        <v>11</v>
      </c>
      <c r="E439" s="1" t="s">
        <v>11</v>
      </c>
      <c r="F439" s="1" t="s">
        <v>11</v>
      </c>
      <c r="G439" s="1" t="s">
        <v>11</v>
      </c>
      <c r="H439" s="1" t="s">
        <v>11</v>
      </c>
      <c r="I439" s="1" t="s">
        <v>11</v>
      </c>
    </row>
    <row r="440">
      <c r="A440" s="3" t="s">
        <v>1507</v>
      </c>
      <c r="B440" s="1" t="s">
        <v>1508</v>
      </c>
      <c r="C440" s="1" t="s">
        <v>11</v>
      </c>
      <c r="D440" s="1" t="s">
        <v>11</v>
      </c>
      <c r="E440" s="1" t="s">
        <v>11</v>
      </c>
      <c r="F440" s="1" t="s">
        <v>11</v>
      </c>
      <c r="G440" s="1" t="s">
        <v>11</v>
      </c>
      <c r="H440" s="1" t="s">
        <v>11</v>
      </c>
      <c r="I440" s="1" t="s">
        <v>11</v>
      </c>
    </row>
    <row r="441">
      <c r="A441" s="1" t="s">
        <v>1509</v>
      </c>
      <c r="B441" s="1" t="s">
        <v>1510</v>
      </c>
      <c r="C441" s="1" t="s">
        <v>1511</v>
      </c>
      <c r="D441" s="1" t="s">
        <v>1512</v>
      </c>
      <c r="E441" s="1" t="s">
        <v>1513</v>
      </c>
      <c r="F441" s="1" t="s">
        <v>1514</v>
      </c>
      <c r="G441" s="1" t="s">
        <v>1515</v>
      </c>
      <c r="H441" s="1" t="s">
        <v>11</v>
      </c>
      <c r="I441" s="1" t="s">
        <v>11</v>
      </c>
    </row>
    <row r="442">
      <c r="A442" s="1" t="s">
        <v>1516</v>
      </c>
      <c r="B442" s="1" t="s">
        <v>1517</v>
      </c>
      <c r="C442" s="1" t="s">
        <v>11</v>
      </c>
      <c r="D442" s="1" t="s">
        <v>11</v>
      </c>
      <c r="E442" s="1" t="s">
        <v>11</v>
      </c>
      <c r="F442" s="1" t="s">
        <v>11</v>
      </c>
      <c r="G442" s="1" t="s">
        <v>11</v>
      </c>
      <c r="H442" s="1" t="s">
        <v>11</v>
      </c>
      <c r="I442" s="1" t="s">
        <v>11</v>
      </c>
    </row>
    <row r="443">
      <c r="A443" s="3" t="s">
        <v>1518</v>
      </c>
      <c r="B443" s="1" t="s">
        <v>1519</v>
      </c>
      <c r="C443" s="1" t="s">
        <v>11</v>
      </c>
      <c r="D443" s="1" t="s">
        <v>11</v>
      </c>
      <c r="E443" s="1" t="s">
        <v>11</v>
      </c>
      <c r="F443" s="1" t="s">
        <v>11</v>
      </c>
      <c r="G443" s="1" t="s">
        <v>11</v>
      </c>
      <c r="H443" s="1" t="s">
        <v>11</v>
      </c>
      <c r="I443" s="1" t="s">
        <v>11</v>
      </c>
    </row>
    <row r="444">
      <c r="A444" s="1" t="s">
        <v>1520</v>
      </c>
      <c r="B444" s="1" t="s">
        <v>1521</v>
      </c>
      <c r="C444" s="1" t="s">
        <v>11</v>
      </c>
      <c r="D444" s="1" t="s">
        <v>11</v>
      </c>
      <c r="E444" s="1" t="s">
        <v>11</v>
      </c>
      <c r="F444" s="1" t="s">
        <v>11</v>
      </c>
      <c r="G444" s="1" t="s">
        <v>11</v>
      </c>
      <c r="H444" s="1" t="s">
        <v>11</v>
      </c>
      <c r="I444" s="1" t="s">
        <v>11</v>
      </c>
    </row>
    <row r="445">
      <c r="A445" s="1" t="s">
        <v>1522</v>
      </c>
      <c r="B445" s="1" t="s">
        <v>1523</v>
      </c>
      <c r="C445" s="1" t="s">
        <v>1524</v>
      </c>
      <c r="D445" s="1" t="s">
        <v>1525</v>
      </c>
      <c r="E445" s="1" t="s">
        <v>1357</v>
      </c>
      <c r="F445" s="1" t="s">
        <v>1526</v>
      </c>
      <c r="G445" s="1" t="s">
        <v>1527</v>
      </c>
      <c r="H445" s="1" t="s">
        <v>11</v>
      </c>
      <c r="I445" s="1" t="s">
        <v>11</v>
      </c>
    </row>
    <row r="446">
      <c r="A446" s="1" t="s">
        <v>1528</v>
      </c>
      <c r="B446" s="1" t="s">
        <v>1529</v>
      </c>
      <c r="C446" s="1" t="s">
        <v>11</v>
      </c>
      <c r="D446" s="1" t="s">
        <v>11</v>
      </c>
      <c r="E446" s="1" t="s">
        <v>11</v>
      </c>
      <c r="F446" s="1" t="s">
        <v>11</v>
      </c>
      <c r="G446" s="1" t="s">
        <v>11</v>
      </c>
      <c r="H446" s="1" t="s">
        <v>11</v>
      </c>
      <c r="I446" s="1" t="s">
        <v>11</v>
      </c>
    </row>
    <row r="447">
      <c r="A447" s="1" t="s">
        <v>1530</v>
      </c>
      <c r="B447" s="1" t="s">
        <v>1531</v>
      </c>
      <c r="C447" s="1" t="s">
        <v>1532</v>
      </c>
      <c r="D447" s="1" t="s">
        <v>1533</v>
      </c>
      <c r="E447" s="1" t="s">
        <v>1534</v>
      </c>
      <c r="F447" s="1" t="s">
        <v>1535</v>
      </c>
      <c r="G447" s="1" t="s">
        <v>1536</v>
      </c>
      <c r="H447" s="1" t="s">
        <v>11</v>
      </c>
      <c r="I447" s="1" t="s">
        <v>11</v>
      </c>
    </row>
    <row r="448">
      <c r="A448" s="1" t="s">
        <v>1537</v>
      </c>
      <c r="B448" s="1" t="s">
        <v>1538</v>
      </c>
      <c r="C448" s="1" t="s">
        <v>1539</v>
      </c>
      <c r="D448" s="1" t="s">
        <v>1540</v>
      </c>
      <c r="E448" s="1" t="s">
        <v>1541</v>
      </c>
      <c r="F448" s="1" t="s">
        <v>1542</v>
      </c>
      <c r="G448" s="1" t="s">
        <v>1543</v>
      </c>
      <c r="H448" s="1" t="s">
        <v>11</v>
      </c>
      <c r="I448" s="1" t="s">
        <v>11</v>
      </c>
    </row>
    <row r="449">
      <c r="A449" s="1" t="s">
        <v>1544</v>
      </c>
      <c r="B449" s="1" t="s">
        <v>1545</v>
      </c>
      <c r="C449" s="1" t="s">
        <v>11</v>
      </c>
      <c r="D449" s="1" t="s">
        <v>11</v>
      </c>
      <c r="E449" s="1" t="s">
        <v>11</v>
      </c>
      <c r="F449" s="1" t="s">
        <v>11</v>
      </c>
      <c r="G449" s="1" t="s">
        <v>11</v>
      </c>
      <c r="H449" s="1" t="s">
        <v>11</v>
      </c>
      <c r="I449" s="1" t="s">
        <v>11</v>
      </c>
    </row>
    <row r="450">
      <c r="A450" s="1" t="s">
        <v>1546</v>
      </c>
      <c r="B450" s="1" t="s">
        <v>1547</v>
      </c>
      <c r="C450" s="1" t="s">
        <v>11</v>
      </c>
      <c r="D450" s="1" t="s">
        <v>11</v>
      </c>
      <c r="E450" s="1" t="s">
        <v>11</v>
      </c>
      <c r="F450" s="1" t="s">
        <v>11</v>
      </c>
      <c r="G450" s="1" t="s">
        <v>11</v>
      </c>
      <c r="H450" s="1" t="s">
        <v>11</v>
      </c>
      <c r="I450" s="1" t="s">
        <v>11</v>
      </c>
    </row>
    <row r="451">
      <c r="A451" s="1" t="s">
        <v>1548</v>
      </c>
      <c r="B451" s="1" t="s">
        <v>1549</v>
      </c>
      <c r="C451" s="1" t="s">
        <v>11</v>
      </c>
      <c r="D451" s="1" t="s">
        <v>11</v>
      </c>
      <c r="E451" s="1" t="s">
        <v>11</v>
      </c>
      <c r="F451" s="1" t="s">
        <v>11</v>
      </c>
      <c r="G451" s="1" t="s">
        <v>11</v>
      </c>
      <c r="H451" s="1" t="s">
        <v>11</v>
      </c>
      <c r="I451" s="1" t="s">
        <v>11</v>
      </c>
    </row>
    <row r="452">
      <c r="A452" s="1" t="s">
        <v>1550</v>
      </c>
      <c r="B452" s="1" t="s">
        <v>1551</v>
      </c>
      <c r="C452" s="1" t="s">
        <v>11</v>
      </c>
      <c r="D452" s="1" t="s">
        <v>11</v>
      </c>
      <c r="E452" s="1" t="s">
        <v>11</v>
      </c>
      <c r="F452" s="1" t="s">
        <v>11</v>
      </c>
      <c r="G452" s="1" t="s">
        <v>11</v>
      </c>
      <c r="H452" s="1" t="s">
        <v>11</v>
      </c>
      <c r="I452" s="1" t="s">
        <v>11</v>
      </c>
    </row>
    <row r="453">
      <c r="A453" s="1" t="s">
        <v>1552</v>
      </c>
      <c r="B453" s="1" t="s">
        <v>1553</v>
      </c>
      <c r="C453" s="1" t="s">
        <v>1554</v>
      </c>
      <c r="D453" s="1" t="s">
        <v>1555</v>
      </c>
      <c r="E453" s="1" t="s">
        <v>291</v>
      </c>
      <c r="F453" s="1" t="s">
        <v>1556</v>
      </c>
      <c r="G453" s="1" t="s">
        <v>1557</v>
      </c>
      <c r="H453" s="1" t="s">
        <v>11</v>
      </c>
      <c r="I453" s="1" t="s">
        <v>11</v>
      </c>
    </row>
    <row r="454">
      <c r="A454" s="1" t="s">
        <v>1558</v>
      </c>
      <c r="B454" s="1" t="s">
        <v>1559</v>
      </c>
      <c r="C454" s="1" t="s">
        <v>1560</v>
      </c>
      <c r="D454" s="1" t="s">
        <v>1561</v>
      </c>
      <c r="E454" s="1" t="s">
        <v>1562</v>
      </c>
      <c r="F454" s="1" t="s">
        <v>1563</v>
      </c>
      <c r="G454" s="1" t="s">
        <v>1564</v>
      </c>
      <c r="H454" s="1" t="s">
        <v>11</v>
      </c>
      <c r="I454" s="1" t="s">
        <v>11</v>
      </c>
    </row>
    <row r="455">
      <c r="A455" s="1" t="s">
        <v>1565</v>
      </c>
      <c r="B455" s="1" t="s">
        <v>1566</v>
      </c>
      <c r="C455" s="1" t="s">
        <v>11</v>
      </c>
      <c r="D455" s="1" t="s">
        <v>11</v>
      </c>
      <c r="E455" s="1" t="s">
        <v>11</v>
      </c>
      <c r="F455" s="1" t="s">
        <v>11</v>
      </c>
      <c r="G455" s="1" t="s">
        <v>11</v>
      </c>
      <c r="H455" s="1" t="s">
        <v>11</v>
      </c>
      <c r="I455" s="1" t="s">
        <v>11</v>
      </c>
    </row>
    <row r="456">
      <c r="A456" s="1" t="s">
        <v>1567</v>
      </c>
      <c r="B456" s="1" t="s">
        <v>1568</v>
      </c>
      <c r="C456" s="1" t="s">
        <v>11</v>
      </c>
      <c r="D456" s="1" t="s">
        <v>11</v>
      </c>
      <c r="E456" s="1" t="s">
        <v>11</v>
      </c>
      <c r="F456" s="1" t="s">
        <v>11</v>
      </c>
      <c r="G456" s="1" t="s">
        <v>11</v>
      </c>
      <c r="H456" s="1" t="s">
        <v>11</v>
      </c>
      <c r="I456" s="1" t="s">
        <v>11</v>
      </c>
    </row>
    <row r="457">
      <c r="A457" s="1" t="s">
        <v>1569</v>
      </c>
      <c r="B457" s="1" t="s">
        <v>1570</v>
      </c>
      <c r="C457" s="1" t="s">
        <v>11</v>
      </c>
      <c r="D457" s="1" t="s">
        <v>11</v>
      </c>
      <c r="E457" s="1" t="s">
        <v>11</v>
      </c>
      <c r="F457" s="1" t="s">
        <v>11</v>
      </c>
      <c r="G457" s="1" t="s">
        <v>11</v>
      </c>
      <c r="H457" s="1" t="s">
        <v>11</v>
      </c>
      <c r="I457" s="1" t="s">
        <v>11</v>
      </c>
    </row>
    <row r="458">
      <c r="A458" s="1" t="s">
        <v>1571</v>
      </c>
      <c r="B458" s="1" t="s">
        <v>1572</v>
      </c>
      <c r="C458" s="1" t="s">
        <v>1573</v>
      </c>
      <c r="D458" s="1" t="s">
        <v>1574</v>
      </c>
      <c r="E458" s="1" t="s">
        <v>1357</v>
      </c>
      <c r="F458" s="1" t="s">
        <v>1575</v>
      </c>
      <c r="G458" s="1" t="s">
        <v>1576</v>
      </c>
      <c r="H458" s="1" t="s">
        <v>11</v>
      </c>
      <c r="I458" s="1" t="s">
        <v>11</v>
      </c>
    </row>
    <row r="459">
      <c r="A459" s="1" t="s">
        <v>1577</v>
      </c>
      <c r="B459" s="1" t="s">
        <v>1578</v>
      </c>
      <c r="C459" s="1" t="s">
        <v>11</v>
      </c>
      <c r="D459" s="1" t="s">
        <v>11</v>
      </c>
      <c r="E459" s="1" t="s">
        <v>11</v>
      </c>
      <c r="F459" s="1" t="s">
        <v>11</v>
      </c>
      <c r="G459" s="1" t="s">
        <v>11</v>
      </c>
      <c r="H459" s="1" t="s">
        <v>11</v>
      </c>
      <c r="I459" s="1" t="s">
        <v>11</v>
      </c>
    </row>
    <row r="460">
      <c r="A460" s="1" t="s">
        <v>1579</v>
      </c>
      <c r="B460" s="1" t="s">
        <v>1580</v>
      </c>
      <c r="C460" s="1" t="s">
        <v>11</v>
      </c>
      <c r="D460" s="1" t="s">
        <v>11</v>
      </c>
      <c r="E460" s="1" t="s">
        <v>11</v>
      </c>
      <c r="F460" s="1" t="s">
        <v>11</v>
      </c>
      <c r="G460" s="1" t="s">
        <v>11</v>
      </c>
      <c r="H460" s="1" t="s">
        <v>11</v>
      </c>
      <c r="I460" s="1" t="s">
        <v>11</v>
      </c>
    </row>
    <row r="461">
      <c r="A461" s="1" t="s">
        <v>1581</v>
      </c>
      <c r="B461" s="1" t="s">
        <v>1582</v>
      </c>
      <c r="C461" s="1" t="s">
        <v>11</v>
      </c>
      <c r="D461" s="1" t="s">
        <v>11</v>
      </c>
      <c r="E461" s="1" t="s">
        <v>11</v>
      </c>
      <c r="F461" s="1" t="s">
        <v>11</v>
      </c>
      <c r="G461" s="1" t="s">
        <v>11</v>
      </c>
      <c r="H461" s="1" t="s">
        <v>11</v>
      </c>
      <c r="I461" s="1" t="s">
        <v>11</v>
      </c>
    </row>
    <row r="462">
      <c r="A462" s="1" t="s">
        <v>1583</v>
      </c>
      <c r="B462" s="1" t="s">
        <v>1584</v>
      </c>
      <c r="C462" s="1" t="s">
        <v>1585</v>
      </c>
      <c r="D462" s="1" t="s">
        <v>1586</v>
      </c>
      <c r="E462" s="1" t="s">
        <v>1587</v>
      </c>
      <c r="F462" s="1" t="s">
        <v>1588</v>
      </c>
      <c r="G462" s="1" t="s">
        <v>1589</v>
      </c>
      <c r="H462" s="1" t="s">
        <v>11</v>
      </c>
      <c r="I462" s="1" t="s">
        <v>11</v>
      </c>
    </row>
    <row r="463">
      <c r="A463" s="1" t="s">
        <v>1590</v>
      </c>
      <c r="B463" s="1" t="s">
        <v>1591</v>
      </c>
      <c r="C463" s="1" t="s">
        <v>11</v>
      </c>
      <c r="D463" s="1" t="s">
        <v>11</v>
      </c>
      <c r="E463" s="1" t="s">
        <v>11</v>
      </c>
      <c r="F463" s="1" t="s">
        <v>11</v>
      </c>
      <c r="G463" s="1" t="s">
        <v>11</v>
      </c>
      <c r="H463" s="1" t="s">
        <v>11</v>
      </c>
      <c r="I463" s="1" t="s">
        <v>11</v>
      </c>
    </row>
    <row r="464">
      <c r="A464" s="1" t="s">
        <v>1592</v>
      </c>
      <c r="B464" s="1" t="s">
        <v>1593</v>
      </c>
      <c r="C464" s="1" t="s">
        <v>11</v>
      </c>
      <c r="D464" s="1" t="s">
        <v>11</v>
      </c>
      <c r="E464" s="1" t="s">
        <v>11</v>
      </c>
      <c r="F464" s="1" t="s">
        <v>11</v>
      </c>
      <c r="G464" s="1" t="s">
        <v>11</v>
      </c>
      <c r="H464" s="1" t="s">
        <v>11</v>
      </c>
      <c r="I464" s="1" t="s">
        <v>11</v>
      </c>
    </row>
    <row r="465">
      <c r="A465" s="1" t="s">
        <v>1594</v>
      </c>
      <c r="B465" s="1" t="s">
        <v>1595</v>
      </c>
      <c r="C465" s="1" t="s">
        <v>11</v>
      </c>
      <c r="D465" s="1" t="s">
        <v>11</v>
      </c>
      <c r="E465" s="1" t="s">
        <v>11</v>
      </c>
      <c r="F465" s="1" t="s">
        <v>11</v>
      </c>
      <c r="G465" s="1" t="s">
        <v>11</v>
      </c>
      <c r="H465" s="1" t="s">
        <v>11</v>
      </c>
      <c r="I465" s="1" t="s">
        <v>11</v>
      </c>
    </row>
    <row r="466">
      <c r="A466" s="1" t="s">
        <v>1596</v>
      </c>
      <c r="B466" s="1" t="s">
        <v>1597</v>
      </c>
      <c r="C466" s="1" t="s">
        <v>11</v>
      </c>
      <c r="D466" s="1" t="s">
        <v>11</v>
      </c>
      <c r="E466" s="1" t="s">
        <v>11</v>
      </c>
      <c r="F466" s="1" t="s">
        <v>11</v>
      </c>
      <c r="G466" s="1" t="s">
        <v>11</v>
      </c>
      <c r="H466" s="1" t="s">
        <v>11</v>
      </c>
      <c r="I466" s="1" t="s">
        <v>11</v>
      </c>
    </row>
    <row r="467">
      <c r="A467" s="1" t="s">
        <v>1598</v>
      </c>
      <c r="B467" s="1" t="s">
        <v>1599</v>
      </c>
      <c r="C467" s="1" t="s">
        <v>11</v>
      </c>
      <c r="D467" s="1" t="s">
        <v>11</v>
      </c>
      <c r="E467" s="1" t="s">
        <v>11</v>
      </c>
      <c r="F467" s="1" t="s">
        <v>11</v>
      </c>
      <c r="G467" s="1" t="s">
        <v>11</v>
      </c>
      <c r="H467" s="1" t="s">
        <v>11</v>
      </c>
      <c r="I467" s="1" t="s">
        <v>11</v>
      </c>
    </row>
    <row r="468">
      <c r="A468" s="1" t="s">
        <v>1600</v>
      </c>
      <c r="B468" s="1" t="s">
        <v>1601</v>
      </c>
      <c r="C468" s="1" t="s">
        <v>11</v>
      </c>
      <c r="D468" s="1" t="s">
        <v>11</v>
      </c>
      <c r="E468" s="1" t="s">
        <v>11</v>
      </c>
      <c r="F468" s="1" t="s">
        <v>11</v>
      </c>
      <c r="G468" s="1" t="s">
        <v>11</v>
      </c>
      <c r="H468" s="1" t="s">
        <v>11</v>
      </c>
      <c r="I468" s="1" t="s">
        <v>11</v>
      </c>
    </row>
    <row r="469">
      <c r="A469" s="1" t="s">
        <v>1602</v>
      </c>
      <c r="B469" s="1" t="s">
        <v>1603</v>
      </c>
      <c r="C469" s="1" t="s">
        <v>11</v>
      </c>
      <c r="D469" s="1" t="s">
        <v>11</v>
      </c>
      <c r="E469" s="1" t="s">
        <v>11</v>
      </c>
      <c r="F469" s="1" t="s">
        <v>11</v>
      </c>
      <c r="G469" s="1" t="s">
        <v>11</v>
      </c>
      <c r="H469" s="1" t="s">
        <v>11</v>
      </c>
      <c r="I469" s="1" t="s">
        <v>11</v>
      </c>
    </row>
    <row r="470">
      <c r="A470" s="1" t="s">
        <v>1604</v>
      </c>
      <c r="B470" s="1" t="s">
        <v>1605</v>
      </c>
      <c r="C470" s="1" t="s">
        <v>11</v>
      </c>
      <c r="D470" s="1" t="s">
        <v>11</v>
      </c>
      <c r="E470" s="1" t="s">
        <v>11</v>
      </c>
      <c r="F470" s="1" t="s">
        <v>11</v>
      </c>
      <c r="G470" s="1" t="s">
        <v>11</v>
      </c>
      <c r="H470" s="1" t="s">
        <v>11</v>
      </c>
      <c r="I470" s="1" t="s">
        <v>11</v>
      </c>
    </row>
    <row r="471">
      <c r="A471" s="1" t="s">
        <v>1606</v>
      </c>
      <c r="B471" s="1" t="s">
        <v>1607</v>
      </c>
      <c r="C471" s="1" t="s">
        <v>11</v>
      </c>
      <c r="D471" s="1" t="s">
        <v>11</v>
      </c>
      <c r="E471" s="1" t="s">
        <v>11</v>
      </c>
      <c r="F471" s="1" t="s">
        <v>11</v>
      </c>
      <c r="G471" s="1" t="s">
        <v>11</v>
      </c>
      <c r="H471" s="1" t="s">
        <v>11</v>
      </c>
      <c r="I471" s="1" t="s">
        <v>11</v>
      </c>
    </row>
    <row r="472">
      <c r="A472" s="1" t="s">
        <v>1608</v>
      </c>
      <c r="B472" s="1" t="s">
        <v>1609</v>
      </c>
      <c r="C472" s="1" t="s">
        <v>11</v>
      </c>
      <c r="D472" s="1" t="s">
        <v>11</v>
      </c>
      <c r="E472" s="1" t="s">
        <v>11</v>
      </c>
      <c r="F472" s="1" t="s">
        <v>11</v>
      </c>
      <c r="G472" s="1" t="s">
        <v>11</v>
      </c>
      <c r="H472" s="1" t="s">
        <v>11</v>
      </c>
      <c r="I472" s="1" t="s">
        <v>11</v>
      </c>
    </row>
    <row r="473">
      <c r="A473" s="1" t="s">
        <v>1610</v>
      </c>
      <c r="B473" s="1" t="s">
        <v>1611</v>
      </c>
      <c r="C473" s="1" t="s">
        <v>11</v>
      </c>
      <c r="D473" s="1" t="s">
        <v>11</v>
      </c>
      <c r="E473" s="1" t="s">
        <v>11</v>
      </c>
      <c r="F473" s="1" t="s">
        <v>11</v>
      </c>
      <c r="G473" s="1" t="s">
        <v>11</v>
      </c>
      <c r="H473" s="1" t="s">
        <v>11</v>
      </c>
      <c r="I473" s="1" t="s">
        <v>11</v>
      </c>
    </row>
    <row r="474">
      <c r="A474" s="1" t="s">
        <v>1612</v>
      </c>
      <c r="B474" s="1" t="s">
        <v>1613</v>
      </c>
      <c r="C474" s="1" t="s">
        <v>11</v>
      </c>
      <c r="D474" s="1" t="s">
        <v>11</v>
      </c>
      <c r="E474" s="1" t="s">
        <v>11</v>
      </c>
      <c r="F474" s="1" t="s">
        <v>11</v>
      </c>
      <c r="G474" s="1" t="s">
        <v>11</v>
      </c>
      <c r="H474" s="1" t="s">
        <v>11</v>
      </c>
      <c r="I474" s="1" t="s">
        <v>11</v>
      </c>
    </row>
    <row r="475">
      <c r="A475" s="1" t="s">
        <v>1614</v>
      </c>
      <c r="B475" s="1" t="s">
        <v>1615</v>
      </c>
      <c r="C475" s="1" t="s">
        <v>11</v>
      </c>
      <c r="D475" s="1" t="s">
        <v>11</v>
      </c>
      <c r="E475" s="1" t="s">
        <v>11</v>
      </c>
      <c r="F475" s="1" t="s">
        <v>11</v>
      </c>
      <c r="G475" s="1" t="s">
        <v>11</v>
      </c>
      <c r="H475" s="1" t="s">
        <v>11</v>
      </c>
      <c r="I475" s="1" t="s">
        <v>11</v>
      </c>
    </row>
    <row r="476">
      <c r="A476" s="1" t="s">
        <v>1616</v>
      </c>
      <c r="B476" s="1" t="s">
        <v>1617</v>
      </c>
      <c r="C476" s="1" t="s">
        <v>11</v>
      </c>
      <c r="D476" s="1" t="s">
        <v>11</v>
      </c>
      <c r="E476" s="1" t="s">
        <v>11</v>
      </c>
      <c r="F476" s="1" t="s">
        <v>11</v>
      </c>
      <c r="G476" s="1" t="s">
        <v>11</v>
      </c>
      <c r="H476" s="1" t="s">
        <v>11</v>
      </c>
      <c r="I476" s="1" t="s">
        <v>11</v>
      </c>
    </row>
    <row r="477">
      <c r="A477" s="1" t="s">
        <v>1618</v>
      </c>
      <c r="B477" s="1" t="s">
        <v>1619</v>
      </c>
      <c r="C477" s="1" t="s">
        <v>1620</v>
      </c>
      <c r="D477" s="1" t="s">
        <v>1621</v>
      </c>
      <c r="E477" s="1" t="s">
        <v>174</v>
      </c>
      <c r="F477" s="1" t="s">
        <v>1622</v>
      </c>
      <c r="G477" s="1" t="s">
        <v>1623</v>
      </c>
      <c r="H477" s="1" t="s">
        <v>11</v>
      </c>
      <c r="I477" s="1" t="s">
        <v>11</v>
      </c>
    </row>
    <row r="478">
      <c r="A478" s="1" t="s">
        <v>1624</v>
      </c>
      <c r="B478" s="1" t="s">
        <v>1625</v>
      </c>
      <c r="C478" s="1" t="s">
        <v>11</v>
      </c>
      <c r="D478" s="1" t="s">
        <v>11</v>
      </c>
      <c r="E478" s="1" t="s">
        <v>11</v>
      </c>
      <c r="F478" s="1" t="s">
        <v>11</v>
      </c>
      <c r="G478" s="1" t="s">
        <v>11</v>
      </c>
      <c r="H478" s="1" t="s">
        <v>11</v>
      </c>
      <c r="I478" s="1" t="s">
        <v>11</v>
      </c>
    </row>
    <row r="479">
      <c r="A479" s="1" t="s">
        <v>1626</v>
      </c>
      <c r="B479" s="1" t="s">
        <v>1627</v>
      </c>
      <c r="C479" s="1" t="s">
        <v>11</v>
      </c>
      <c r="D479" s="1" t="s">
        <v>11</v>
      </c>
      <c r="E479" s="1" t="s">
        <v>11</v>
      </c>
      <c r="F479" s="1" t="s">
        <v>11</v>
      </c>
      <c r="G479" s="1" t="s">
        <v>11</v>
      </c>
      <c r="H479" s="1" t="s">
        <v>11</v>
      </c>
      <c r="I479" s="1" t="s">
        <v>11</v>
      </c>
    </row>
    <row r="480">
      <c r="A480" s="1" t="s">
        <v>1628</v>
      </c>
      <c r="B480" s="1" t="s">
        <v>1629</v>
      </c>
      <c r="C480" s="1" t="s">
        <v>11</v>
      </c>
      <c r="D480" s="1" t="s">
        <v>11</v>
      </c>
      <c r="E480" s="1" t="s">
        <v>11</v>
      </c>
      <c r="F480" s="1" t="s">
        <v>11</v>
      </c>
      <c r="G480" s="1" t="s">
        <v>11</v>
      </c>
      <c r="H480" s="1" t="s">
        <v>11</v>
      </c>
      <c r="I480" s="1" t="s">
        <v>11</v>
      </c>
    </row>
    <row r="481">
      <c r="A481" s="1" t="s">
        <v>1630</v>
      </c>
      <c r="B481" s="1" t="s">
        <v>1631</v>
      </c>
      <c r="C481" s="1" t="s">
        <v>11</v>
      </c>
      <c r="D481" s="1" t="s">
        <v>11</v>
      </c>
      <c r="E481" s="1" t="s">
        <v>11</v>
      </c>
      <c r="F481" s="1" t="s">
        <v>11</v>
      </c>
      <c r="G481" s="1" t="s">
        <v>11</v>
      </c>
      <c r="H481" s="1" t="s">
        <v>11</v>
      </c>
      <c r="I481" s="1" t="s">
        <v>11</v>
      </c>
    </row>
    <row r="482">
      <c r="A482" s="1" t="s">
        <v>1632</v>
      </c>
      <c r="B482" s="1" t="s">
        <v>1633</v>
      </c>
      <c r="C482" s="1" t="s">
        <v>11</v>
      </c>
      <c r="D482" s="1" t="s">
        <v>11</v>
      </c>
      <c r="E482" s="1" t="s">
        <v>11</v>
      </c>
      <c r="F482" s="1" t="s">
        <v>11</v>
      </c>
      <c r="G482" s="1" t="s">
        <v>11</v>
      </c>
      <c r="H482" s="1" t="s">
        <v>11</v>
      </c>
      <c r="I482" s="1" t="s">
        <v>11</v>
      </c>
    </row>
    <row r="483">
      <c r="A483" s="1" t="s">
        <v>1634</v>
      </c>
      <c r="B483" s="1" t="s">
        <v>1635</v>
      </c>
      <c r="C483" s="1" t="s">
        <v>11</v>
      </c>
      <c r="D483" s="1" t="s">
        <v>11</v>
      </c>
      <c r="E483" s="1" t="s">
        <v>11</v>
      </c>
      <c r="F483" s="1" t="s">
        <v>11</v>
      </c>
      <c r="G483" s="1" t="s">
        <v>11</v>
      </c>
      <c r="H483" s="1" t="s">
        <v>11</v>
      </c>
      <c r="I483" s="1" t="s">
        <v>11</v>
      </c>
    </row>
    <row r="484">
      <c r="A484" s="1" t="s">
        <v>1636</v>
      </c>
      <c r="B484" s="1" t="s">
        <v>1637</v>
      </c>
      <c r="C484" s="1" t="s">
        <v>11</v>
      </c>
      <c r="D484" s="1" t="s">
        <v>11</v>
      </c>
      <c r="E484" s="1" t="s">
        <v>11</v>
      </c>
      <c r="F484" s="1" t="s">
        <v>11</v>
      </c>
      <c r="G484" s="1" t="s">
        <v>11</v>
      </c>
      <c r="H484" s="1" t="s">
        <v>11</v>
      </c>
      <c r="I484" s="1" t="s">
        <v>11</v>
      </c>
    </row>
    <row r="485">
      <c r="A485" s="1" t="s">
        <v>1638</v>
      </c>
      <c r="B485" s="1" t="s">
        <v>1639</v>
      </c>
      <c r="C485" s="1" t="s">
        <v>11</v>
      </c>
      <c r="D485" s="1" t="s">
        <v>11</v>
      </c>
      <c r="E485" s="1" t="s">
        <v>11</v>
      </c>
      <c r="F485" s="1" t="s">
        <v>11</v>
      </c>
      <c r="G485" s="1" t="s">
        <v>11</v>
      </c>
      <c r="H485" s="1" t="s">
        <v>11</v>
      </c>
      <c r="I485" s="1" t="s">
        <v>11</v>
      </c>
    </row>
    <row r="486">
      <c r="A486" s="1" t="s">
        <v>1640</v>
      </c>
      <c r="B486" s="1" t="s">
        <v>1641</v>
      </c>
      <c r="C486" s="1" t="s">
        <v>11</v>
      </c>
      <c r="D486" s="1" t="s">
        <v>11</v>
      </c>
      <c r="E486" s="1" t="s">
        <v>11</v>
      </c>
      <c r="F486" s="1" t="s">
        <v>11</v>
      </c>
      <c r="G486" s="1" t="s">
        <v>11</v>
      </c>
      <c r="H486" s="1" t="s">
        <v>11</v>
      </c>
      <c r="I486" s="1" t="s">
        <v>11</v>
      </c>
    </row>
    <row r="487">
      <c r="A487" s="1" t="s">
        <v>1642</v>
      </c>
      <c r="B487" s="1" t="s">
        <v>1643</v>
      </c>
      <c r="C487" s="1" t="s">
        <v>11</v>
      </c>
      <c r="D487" s="1" t="s">
        <v>11</v>
      </c>
      <c r="E487" s="1" t="s">
        <v>11</v>
      </c>
      <c r="F487" s="1" t="s">
        <v>11</v>
      </c>
      <c r="G487" s="1" t="s">
        <v>11</v>
      </c>
      <c r="H487" s="1" t="s">
        <v>11</v>
      </c>
      <c r="I487" s="1" t="s">
        <v>11</v>
      </c>
    </row>
    <row r="488">
      <c r="A488" s="1" t="s">
        <v>1644</v>
      </c>
      <c r="B488" s="1" t="s">
        <v>1645</v>
      </c>
      <c r="C488" s="1" t="s">
        <v>11</v>
      </c>
      <c r="D488" s="1" t="s">
        <v>11</v>
      </c>
      <c r="E488" s="1" t="s">
        <v>11</v>
      </c>
      <c r="F488" s="1" t="s">
        <v>11</v>
      </c>
      <c r="G488" s="1" t="s">
        <v>11</v>
      </c>
      <c r="H488" s="1" t="s">
        <v>11</v>
      </c>
      <c r="I488" s="1" t="s">
        <v>11</v>
      </c>
    </row>
    <row r="489">
      <c r="A489" s="1" t="s">
        <v>1646</v>
      </c>
      <c r="B489" s="1" t="s">
        <v>1647</v>
      </c>
      <c r="C489" s="1" t="s">
        <v>11</v>
      </c>
      <c r="D489" s="1" t="s">
        <v>11</v>
      </c>
      <c r="E489" s="1" t="s">
        <v>11</v>
      </c>
      <c r="F489" s="1" t="s">
        <v>11</v>
      </c>
      <c r="G489" s="1" t="s">
        <v>11</v>
      </c>
      <c r="H489" s="1" t="s">
        <v>11</v>
      </c>
      <c r="I489" s="1" t="s">
        <v>11</v>
      </c>
    </row>
    <row r="490">
      <c r="A490" s="1" t="s">
        <v>1648</v>
      </c>
      <c r="B490" s="1" t="s">
        <v>1649</v>
      </c>
      <c r="C490" s="1" t="s">
        <v>11</v>
      </c>
      <c r="D490" s="1" t="s">
        <v>11</v>
      </c>
      <c r="E490" s="1" t="s">
        <v>11</v>
      </c>
      <c r="F490" s="1" t="s">
        <v>11</v>
      </c>
      <c r="G490" s="1" t="s">
        <v>11</v>
      </c>
      <c r="H490" s="1" t="s">
        <v>11</v>
      </c>
      <c r="I490" s="1" t="s">
        <v>11</v>
      </c>
    </row>
    <row r="491">
      <c r="A491" s="3" t="s">
        <v>1650</v>
      </c>
      <c r="B491" s="1" t="s">
        <v>1651</v>
      </c>
      <c r="C491" s="1" t="s">
        <v>11</v>
      </c>
      <c r="D491" s="1" t="s">
        <v>11</v>
      </c>
      <c r="E491" s="1" t="s">
        <v>11</v>
      </c>
      <c r="F491" s="1" t="s">
        <v>11</v>
      </c>
      <c r="G491" s="1" t="s">
        <v>11</v>
      </c>
      <c r="H491" s="1" t="s">
        <v>11</v>
      </c>
      <c r="I491" s="1" t="s">
        <v>11</v>
      </c>
    </row>
    <row r="492">
      <c r="A492" s="1" t="s">
        <v>1652</v>
      </c>
      <c r="B492" s="1" t="s">
        <v>1653</v>
      </c>
      <c r="C492" s="1" t="s">
        <v>11</v>
      </c>
      <c r="D492" s="1" t="s">
        <v>11</v>
      </c>
      <c r="E492" s="1" t="s">
        <v>11</v>
      </c>
      <c r="F492" s="1" t="s">
        <v>11</v>
      </c>
      <c r="G492" s="1" t="s">
        <v>11</v>
      </c>
      <c r="H492" s="1" t="s">
        <v>11</v>
      </c>
      <c r="I492" s="1" t="s">
        <v>11</v>
      </c>
    </row>
    <row r="493">
      <c r="A493" s="1" t="s">
        <v>1654</v>
      </c>
      <c r="B493" s="1" t="s">
        <v>1655</v>
      </c>
      <c r="C493" s="1" t="s">
        <v>11</v>
      </c>
      <c r="D493" s="1" t="s">
        <v>11</v>
      </c>
      <c r="E493" s="1" t="s">
        <v>11</v>
      </c>
      <c r="F493" s="1" t="s">
        <v>11</v>
      </c>
      <c r="G493" s="1" t="s">
        <v>11</v>
      </c>
      <c r="H493" s="1" t="s">
        <v>11</v>
      </c>
      <c r="I493" s="1" t="s">
        <v>11</v>
      </c>
    </row>
    <row r="494">
      <c r="A494" s="1" t="s">
        <v>1656</v>
      </c>
      <c r="B494" s="1" t="s">
        <v>1657</v>
      </c>
      <c r="C494" s="1" t="s">
        <v>11</v>
      </c>
      <c r="D494" s="1" t="s">
        <v>11</v>
      </c>
      <c r="E494" s="1" t="s">
        <v>11</v>
      </c>
      <c r="F494" s="1" t="s">
        <v>11</v>
      </c>
      <c r="G494" s="1" t="s">
        <v>11</v>
      </c>
      <c r="H494" s="1" t="s">
        <v>11</v>
      </c>
      <c r="I494" s="1" t="s">
        <v>11</v>
      </c>
    </row>
    <row r="495">
      <c r="A495" s="1" t="s">
        <v>1658</v>
      </c>
      <c r="B495" s="1" t="s">
        <v>1659</v>
      </c>
      <c r="C495" s="1" t="s">
        <v>1660</v>
      </c>
      <c r="D495" s="1" t="s">
        <v>1661</v>
      </c>
      <c r="E495" s="1" t="s">
        <v>1662</v>
      </c>
      <c r="F495" s="1" t="s">
        <v>1663</v>
      </c>
      <c r="G495" s="1" t="s">
        <v>1664</v>
      </c>
      <c r="H495" s="1" t="s">
        <v>11</v>
      </c>
      <c r="I495" s="1" t="s">
        <v>11</v>
      </c>
    </row>
    <row r="496">
      <c r="A496" s="1" t="s">
        <v>1665</v>
      </c>
      <c r="B496" s="1" t="s">
        <v>1666</v>
      </c>
      <c r="C496" s="1" t="s">
        <v>1667</v>
      </c>
      <c r="D496" s="1" t="s">
        <v>1668</v>
      </c>
      <c r="E496" s="1" t="s">
        <v>1357</v>
      </c>
      <c r="F496" s="1" t="s">
        <v>1669</v>
      </c>
      <c r="G496" s="1" t="s">
        <v>1670</v>
      </c>
      <c r="H496" s="1" t="s">
        <v>11</v>
      </c>
      <c r="I496" s="1" t="s">
        <v>11</v>
      </c>
    </row>
    <row r="497">
      <c r="A497" s="1" t="s">
        <v>1671</v>
      </c>
      <c r="B497" s="1" t="s">
        <v>1672</v>
      </c>
      <c r="C497" s="1" t="s">
        <v>11</v>
      </c>
      <c r="D497" s="1" t="s">
        <v>11</v>
      </c>
      <c r="E497" s="1" t="s">
        <v>11</v>
      </c>
      <c r="F497" s="1" t="s">
        <v>11</v>
      </c>
      <c r="G497" s="1" t="s">
        <v>11</v>
      </c>
      <c r="H497" s="1" t="s">
        <v>11</v>
      </c>
      <c r="I497" s="1" t="s">
        <v>11</v>
      </c>
    </row>
    <row r="498">
      <c r="A498" s="1" t="s">
        <v>1673</v>
      </c>
      <c r="B498" s="1" t="s">
        <v>1674</v>
      </c>
      <c r="C498" s="1" t="s">
        <v>11</v>
      </c>
      <c r="D498" s="1" t="s">
        <v>11</v>
      </c>
      <c r="E498" s="1" t="s">
        <v>11</v>
      </c>
      <c r="F498" s="1" t="s">
        <v>11</v>
      </c>
      <c r="G498" s="1" t="s">
        <v>11</v>
      </c>
      <c r="H498" s="1" t="s">
        <v>11</v>
      </c>
      <c r="I498" s="1" t="s">
        <v>11</v>
      </c>
    </row>
    <row r="499">
      <c r="A499" s="1" t="s">
        <v>1675</v>
      </c>
      <c r="B499" s="1" t="s">
        <v>1676</v>
      </c>
      <c r="C499" s="1" t="s">
        <v>11</v>
      </c>
      <c r="D499" s="1" t="s">
        <v>11</v>
      </c>
      <c r="E499" s="1" t="s">
        <v>11</v>
      </c>
      <c r="F499" s="1" t="s">
        <v>11</v>
      </c>
      <c r="G499" s="1" t="s">
        <v>11</v>
      </c>
      <c r="H499" s="1" t="s">
        <v>11</v>
      </c>
      <c r="I499" s="1" t="s">
        <v>11</v>
      </c>
    </row>
    <row r="500">
      <c r="A500" s="1" t="s">
        <v>1677</v>
      </c>
      <c r="B500" s="1" t="s">
        <v>1678</v>
      </c>
      <c r="C500" s="1" t="s">
        <v>1679</v>
      </c>
      <c r="D500" s="1" t="s">
        <v>1680</v>
      </c>
      <c r="E500" s="1" t="s">
        <v>1681</v>
      </c>
      <c r="F500" s="1" t="s">
        <v>1682</v>
      </c>
      <c r="G500" s="1" t="s">
        <v>1683</v>
      </c>
      <c r="H500" s="1" t="s">
        <v>11</v>
      </c>
      <c r="I500" s="1" t="s">
        <v>11</v>
      </c>
    </row>
    <row r="501">
      <c r="A501" s="1" t="s">
        <v>1684</v>
      </c>
      <c r="B501" s="1" t="s">
        <v>1685</v>
      </c>
      <c r="C501" s="1" t="s">
        <v>11</v>
      </c>
      <c r="D501" s="1" t="s">
        <v>11</v>
      </c>
      <c r="E501" s="1" t="s">
        <v>11</v>
      </c>
      <c r="F501" s="1" t="s">
        <v>11</v>
      </c>
      <c r="G501" s="1" t="s">
        <v>11</v>
      </c>
      <c r="H501" s="1" t="s">
        <v>11</v>
      </c>
      <c r="I501" s="1" t="s">
        <v>11</v>
      </c>
    </row>
    <row r="502">
      <c r="A502" s="1" t="s">
        <v>1686</v>
      </c>
      <c r="B502" s="1" t="s">
        <v>1687</v>
      </c>
      <c r="C502" s="1" t="s">
        <v>11</v>
      </c>
      <c r="D502" s="1" t="s">
        <v>11</v>
      </c>
      <c r="E502" s="1" t="s">
        <v>11</v>
      </c>
      <c r="F502" s="1" t="s">
        <v>11</v>
      </c>
      <c r="G502" s="1" t="s">
        <v>11</v>
      </c>
      <c r="H502" s="1" t="s">
        <v>11</v>
      </c>
      <c r="I502" s="1" t="s">
        <v>11</v>
      </c>
    </row>
    <row r="503">
      <c r="A503" s="1" t="s">
        <v>1688</v>
      </c>
      <c r="B503" s="1" t="s">
        <v>1689</v>
      </c>
      <c r="C503" s="1" t="s">
        <v>11</v>
      </c>
      <c r="D503" s="1" t="s">
        <v>11</v>
      </c>
      <c r="E503" s="1" t="s">
        <v>11</v>
      </c>
      <c r="F503" s="1" t="s">
        <v>11</v>
      </c>
      <c r="G503" s="1" t="s">
        <v>11</v>
      </c>
      <c r="H503" s="1" t="s">
        <v>11</v>
      </c>
      <c r="I503" s="1" t="s">
        <v>11</v>
      </c>
    </row>
    <row r="504">
      <c r="A504" s="1" t="s">
        <v>1690</v>
      </c>
      <c r="B504" s="1" t="s">
        <v>1691</v>
      </c>
      <c r="C504" s="1" t="s">
        <v>11</v>
      </c>
      <c r="D504" s="1" t="s">
        <v>11</v>
      </c>
      <c r="E504" s="1" t="s">
        <v>11</v>
      </c>
      <c r="F504" s="1" t="s">
        <v>11</v>
      </c>
      <c r="G504" s="1" t="s">
        <v>11</v>
      </c>
      <c r="H504" s="1" t="s">
        <v>11</v>
      </c>
      <c r="I504" s="1" t="s">
        <v>11</v>
      </c>
    </row>
    <row r="505">
      <c r="A505" s="1" t="s">
        <v>1692</v>
      </c>
      <c r="B505" s="1" t="s">
        <v>1693</v>
      </c>
      <c r="C505" s="1" t="s">
        <v>11</v>
      </c>
      <c r="D505" s="1" t="s">
        <v>11</v>
      </c>
      <c r="E505" s="1" t="s">
        <v>11</v>
      </c>
      <c r="F505" s="1" t="s">
        <v>11</v>
      </c>
      <c r="G505" s="1" t="s">
        <v>11</v>
      </c>
      <c r="H505" s="1" t="s">
        <v>11</v>
      </c>
      <c r="I505" s="1" t="s">
        <v>11</v>
      </c>
    </row>
    <row r="506">
      <c r="A506" s="1" t="s">
        <v>1694</v>
      </c>
      <c r="B506" s="1" t="s">
        <v>1695</v>
      </c>
      <c r="C506" s="1" t="s">
        <v>11</v>
      </c>
      <c r="D506" s="1" t="s">
        <v>11</v>
      </c>
      <c r="E506" s="1" t="s">
        <v>11</v>
      </c>
      <c r="F506" s="1" t="s">
        <v>11</v>
      </c>
      <c r="G506" s="1" t="s">
        <v>11</v>
      </c>
      <c r="H506" s="1" t="s">
        <v>11</v>
      </c>
      <c r="I506" s="1" t="s">
        <v>11</v>
      </c>
    </row>
    <row r="507">
      <c r="A507" s="1" t="s">
        <v>1696</v>
      </c>
      <c r="B507" s="1" t="s">
        <v>1697</v>
      </c>
      <c r="C507" s="1" t="s">
        <v>1698</v>
      </c>
      <c r="D507" s="1" t="s">
        <v>1699</v>
      </c>
      <c r="E507" s="1" t="s">
        <v>1700</v>
      </c>
      <c r="F507" s="1" t="s">
        <v>1701</v>
      </c>
      <c r="G507" s="1" t="s">
        <v>1702</v>
      </c>
      <c r="H507" s="1" t="s">
        <v>11</v>
      </c>
      <c r="I507" s="1" t="s">
        <v>11</v>
      </c>
    </row>
    <row r="508">
      <c r="A508" s="1" t="s">
        <v>1703</v>
      </c>
      <c r="B508" s="1" t="s">
        <v>1704</v>
      </c>
      <c r="C508" s="1" t="s">
        <v>11</v>
      </c>
      <c r="D508" s="1" t="s">
        <v>11</v>
      </c>
      <c r="E508" s="1" t="s">
        <v>11</v>
      </c>
      <c r="F508" s="1" t="s">
        <v>11</v>
      </c>
      <c r="G508" s="1" t="s">
        <v>11</v>
      </c>
      <c r="H508" s="1" t="s">
        <v>11</v>
      </c>
      <c r="I508" s="1" t="s">
        <v>11</v>
      </c>
    </row>
    <row r="509">
      <c r="A509" s="1" t="s">
        <v>1705</v>
      </c>
      <c r="B509" s="1" t="s">
        <v>1706</v>
      </c>
      <c r="C509" s="1" t="s">
        <v>11</v>
      </c>
      <c r="D509" s="1" t="s">
        <v>11</v>
      </c>
      <c r="E509" s="1" t="s">
        <v>11</v>
      </c>
      <c r="F509" s="1" t="s">
        <v>11</v>
      </c>
      <c r="G509" s="1" t="s">
        <v>11</v>
      </c>
      <c r="H509" s="1" t="s">
        <v>11</v>
      </c>
      <c r="I509" s="1" t="s">
        <v>11</v>
      </c>
    </row>
    <row r="510">
      <c r="A510" s="1" t="s">
        <v>1707</v>
      </c>
      <c r="B510" s="1" t="s">
        <v>1708</v>
      </c>
      <c r="C510" s="1" t="s">
        <v>11</v>
      </c>
      <c r="D510" s="1" t="s">
        <v>11</v>
      </c>
      <c r="E510" s="1" t="s">
        <v>11</v>
      </c>
      <c r="F510" s="1" t="s">
        <v>11</v>
      </c>
      <c r="G510" s="1" t="s">
        <v>11</v>
      </c>
      <c r="H510" s="1" t="s">
        <v>11</v>
      </c>
      <c r="I510" s="1" t="s">
        <v>11</v>
      </c>
    </row>
    <row r="511">
      <c r="A511" s="1" t="s">
        <v>1709</v>
      </c>
      <c r="B511" s="1" t="s">
        <v>1710</v>
      </c>
      <c r="C511" s="1" t="s">
        <v>11</v>
      </c>
      <c r="D511" s="1" t="s">
        <v>11</v>
      </c>
      <c r="E511" s="1" t="s">
        <v>11</v>
      </c>
      <c r="F511" s="1" t="s">
        <v>11</v>
      </c>
      <c r="G511" s="1" t="s">
        <v>11</v>
      </c>
      <c r="H511" s="1" t="s">
        <v>11</v>
      </c>
      <c r="I511" s="1" t="s">
        <v>11</v>
      </c>
    </row>
    <row r="512">
      <c r="A512" s="1" t="s">
        <v>1711</v>
      </c>
      <c r="B512" s="1" t="s">
        <v>1712</v>
      </c>
      <c r="C512" s="1" t="s">
        <v>11</v>
      </c>
      <c r="D512" s="1" t="s">
        <v>11</v>
      </c>
      <c r="E512" s="1" t="s">
        <v>11</v>
      </c>
      <c r="F512" s="1" t="s">
        <v>11</v>
      </c>
      <c r="G512" s="1" t="s">
        <v>11</v>
      </c>
      <c r="H512" s="1" t="s">
        <v>11</v>
      </c>
      <c r="I512" s="1" t="s">
        <v>11</v>
      </c>
    </row>
    <row r="513">
      <c r="A513" s="1" t="s">
        <v>1713</v>
      </c>
      <c r="B513" s="1" t="s">
        <v>1714</v>
      </c>
      <c r="C513" s="1" t="s">
        <v>11</v>
      </c>
      <c r="D513" s="1" t="s">
        <v>11</v>
      </c>
      <c r="E513" s="1" t="s">
        <v>11</v>
      </c>
      <c r="F513" s="1" t="s">
        <v>11</v>
      </c>
      <c r="G513" s="1" t="s">
        <v>11</v>
      </c>
      <c r="H513" s="1" t="s">
        <v>11</v>
      </c>
      <c r="I513" s="1" t="s">
        <v>11</v>
      </c>
    </row>
    <row r="514">
      <c r="A514" s="1" t="s">
        <v>1715</v>
      </c>
      <c r="B514" s="1" t="s">
        <v>1716</v>
      </c>
      <c r="C514" s="1" t="s">
        <v>11</v>
      </c>
      <c r="D514" s="1" t="s">
        <v>11</v>
      </c>
      <c r="E514" s="1" t="s">
        <v>11</v>
      </c>
      <c r="F514" s="1" t="s">
        <v>11</v>
      </c>
      <c r="G514" s="1" t="s">
        <v>11</v>
      </c>
      <c r="H514" s="1" t="s">
        <v>11</v>
      </c>
      <c r="I514" s="1" t="s">
        <v>11</v>
      </c>
    </row>
    <row r="515">
      <c r="A515" s="1" t="s">
        <v>1717</v>
      </c>
      <c r="B515" s="1" t="s">
        <v>1718</v>
      </c>
      <c r="C515" s="1" t="s">
        <v>11</v>
      </c>
      <c r="D515" s="1" t="s">
        <v>11</v>
      </c>
      <c r="E515" s="1" t="s">
        <v>11</v>
      </c>
      <c r="F515" s="1" t="s">
        <v>11</v>
      </c>
      <c r="G515" s="1" t="s">
        <v>11</v>
      </c>
      <c r="H515" s="1" t="s">
        <v>11</v>
      </c>
      <c r="I515" s="1" t="s">
        <v>11</v>
      </c>
    </row>
    <row r="516">
      <c r="A516" s="1" t="s">
        <v>1719</v>
      </c>
      <c r="B516" s="1" t="s">
        <v>1720</v>
      </c>
      <c r="C516" s="1" t="s">
        <v>1721</v>
      </c>
      <c r="D516" s="1" t="s">
        <v>1722</v>
      </c>
      <c r="E516" s="1" t="s">
        <v>1723</v>
      </c>
      <c r="F516" s="1" t="s">
        <v>1724</v>
      </c>
      <c r="G516" s="1" t="s">
        <v>1725</v>
      </c>
      <c r="H516" s="1" t="s">
        <v>11</v>
      </c>
      <c r="I516" s="1" t="s">
        <v>11</v>
      </c>
    </row>
    <row r="517">
      <c r="A517" s="1" t="s">
        <v>1726</v>
      </c>
      <c r="B517" s="1" t="s">
        <v>1727</v>
      </c>
      <c r="C517" s="1" t="s">
        <v>11</v>
      </c>
      <c r="D517" s="1" t="s">
        <v>11</v>
      </c>
      <c r="E517" s="1" t="s">
        <v>11</v>
      </c>
      <c r="F517" s="1" t="s">
        <v>11</v>
      </c>
      <c r="G517" s="1" t="s">
        <v>11</v>
      </c>
      <c r="H517" s="1" t="s">
        <v>11</v>
      </c>
      <c r="I517" s="1" t="s">
        <v>11</v>
      </c>
    </row>
    <row r="518">
      <c r="A518" s="1" t="s">
        <v>1728</v>
      </c>
      <c r="B518" s="1" t="s">
        <v>1729</v>
      </c>
      <c r="C518" s="1" t="s">
        <v>11</v>
      </c>
      <c r="D518" s="1" t="s">
        <v>11</v>
      </c>
      <c r="E518" s="1" t="s">
        <v>11</v>
      </c>
      <c r="F518" s="1" t="s">
        <v>11</v>
      </c>
      <c r="G518" s="1" t="s">
        <v>11</v>
      </c>
      <c r="H518" s="1" t="s">
        <v>11</v>
      </c>
      <c r="I518" s="1" t="s">
        <v>11</v>
      </c>
    </row>
    <row r="519">
      <c r="A519" s="1" t="s">
        <v>1730</v>
      </c>
      <c r="B519" s="1" t="s">
        <v>1731</v>
      </c>
      <c r="C519" s="1" t="s">
        <v>11</v>
      </c>
      <c r="D519" s="1" t="s">
        <v>11</v>
      </c>
      <c r="E519" s="1" t="s">
        <v>11</v>
      </c>
      <c r="F519" s="1" t="s">
        <v>11</v>
      </c>
      <c r="G519" s="1" t="s">
        <v>11</v>
      </c>
      <c r="H519" s="1" t="s">
        <v>11</v>
      </c>
      <c r="I519" s="1" t="s">
        <v>11</v>
      </c>
    </row>
    <row r="520">
      <c r="A520" s="1" t="s">
        <v>1732</v>
      </c>
      <c r="B520" s="1" t="s">
        <v>1733</v>
      </c>
      <c r="C520" s="1" t="s">
        <v>11</v>
      </c>
      <c r="D520" s="1" t="s">
        <v>11</v>
      </c>
      <c r="E520" s="1" t="s">
        <v>11</v>
      </c>
      <c r="F520" s="1" t="s">
        <v>11</v>
      </c>
      <c r="G520" s="1" t="s">
        <v>11</v>
      </c>
      <c r="H520" s="1" t="s">
        <v>11</v>
      </c>
      <c r="I520" s="1" t="s">
        <v>11</v>
      </c>
    </row>
    <row r="521">
      <c r="A521" s="1" t="s">
        <v>1734</v>
      </c>
      <c r="B521" s="1" t="s">
        <v>1735</v>
      </c>
      <c r="C521" s="1" t="s">
        <v>11</v>
      </c>
      <c r="D521" s="1" t="s">
        <v>11</v>
      </c>
      <c r="E521" s="1" t="s">
        <v>11</v>
      </c>
      <c r="F521" s="1" t="s">
        <v>11</v>
      </c>
      <c r="G521" s="1" t="s">
        <v>11</v>
      </c>
      <c r="H521" s="1" t="s">
        <v>11</v>
      </c>
      <c r="I521" s="1" t="s">
        <v>11</v>
      </c>
    </row>
    <row r="522">
      <c r="A522" s="1" t="s">
        <v>1736</v>
      </c>
      <c r="B522" s="1" t="s">
        <v>1737</v>
      </c>
      <c r="C522" s="1" t="s">
        <v>11</v>
      </c>
      <c r="D522" s="1" t="s">
        <v>11</v>
      </c>
      <c r="E522" s="1" t="s">
        <v>11</v>
      </c>
      <c r="F522" s="1" t="s">
        <v>11</v>
      </c>
      <c r="G522" s="1" t="s">
        <v>11</v>
      </c>
      <c r="H522" s="1" t="s">
        <v>11</v>
      </c>
      <c r="I522" s="1" t="s">
        <v>11</v>
      </c>
    </row>
    <row r="523">
      <c r="A523" s="1" t="s">
        <v>1738</v>
      </c>
      <c r="B523" s="1" t="s">
        <v>1739</v>
      </c>
      <c r="C523" s="1" t="s">
        <v>11</v>
      </c>
      <c r="D523" s="1" t="s">
        <v>11</v>
      </c>
      <c r="E523" s="1" t="s">
        <v>11</v>
      </c>
      <c r="F523" s="1" t="s">
        <v>11</v>
      </c>
      <c r="G523" s="1" t="s">
        <v>11</v>
      </c>
      <c r="H523" s="1" t="s">
        <v>11</v>
      </c>
      <c r="I523" s="1" t="s">
        <v>11</v>
      </c>
    </row>
    <row r="524">
      <c r="A524" s="1" t="s">
        <v>1740</v>
      </c>
      <c r="B524" s="1" t="s">
        <v>1741</v>
      </c>
      <c r="C524" s="1" t="s">
        <v>11</v>
      </c>
      <c r="D524" s="1" t="s">
        <v>11</v>
      </c>
      <c r="E524" s="1" t="s">
        <v>11</v>
      </c>
      <c r="F524" s="1" t="s">
        <v>11</v>
      </c>
      <c r="G524" s="1" t="s">
        <v>11</v>
      </c>
      <c r="H524" s="1" t="s">
        <v>11</v>
      </c>
      <c r="I524" s="1" t="s">
        <v>11</v>
      </c>
    </row>
    <row r="525">
      <c r="A525" s="1" t="s">
        <v>1742</v>
      </c>
      <c r="B525" s="1" t="s">
        <v>1743</v>
      </c>
      <c r="C525" s="1" t="s">
        <v>1744</v>
      </c>
      <c r="D525" s="1" t="s">
        <v>1745</v>
      </c>
      <c r="E525" s="1" t="s">
        <v>1357</v>
      </c>
      <c r="F525" s="1" t="s">
        <v>1746</v>
      </c>
      <c r="G525" s="1" t="s">
        <v>1747</v>
      </c>
      <c r="H525" s="1" t="s">
        <v>11</v>
      </c>
      <c r="I525" s="1" t="s">
        <v>11</v>
      </c>
    </row>
    <row r="526">
      <c r="A526" s="1" t="s">
        <v>1748</v>
      </c>
      <c r="B526" s="1" t="s">
        <v>1749</v>
      </c>
      <c r="C526" s="1" t="s">
        <v>11</v>
      </c>
      <c r="D526" s="1" t="s">
        <v>11</v>
      </c>
      <c r="E526" s="1" t="s">
        <v>11</v>
      </c>
      <c r="F526" s="1" t="s">
        <v>11</v>
      </c>
      <c r="G526" s="1" t="s">
        <v>11</v>
      </c>
      <c r="H526" s="1" t="s">
        <v>11</v>
      </c>
      <c r="I526" s="1" t="s">
        <v>11</v>
      </c>
    </row>
    <row r="527">
      <c r="A527" s="1" t="s">
        <v>1750</v>
      </c>
      <c r="B527" s="1" t="s">
        <v>1751</v>
      </c>
      <c r="C527" s="1" t="s">
        <v>11</v>
      </c>
      <c r="D527" s="1" t="s">
        <v>11</v>
      </c>
      <c r="E527" s="1" t="s">
        <v>11</v>
      </c>
      <c r="F527" s="1" t="s">
        <v>11</v>
      </c>
      <c r="G527" s="1" t="s">
        <v>11</v>
      </c>
      <c r="H527" s="1" t="s">
        <v>11</v>
      </c>
      <c r="I527" s="1" t="s">
        <v>11</v>
      </c>
    </row>
    <row r="528">
      <c r="A528" s="1" t="s">
        <v>1752</v>
      </c>
      <c r="B528" s="1" t="s">
        <v>1753</v>
      </c>
      <c r="C528" s="1" t="s">
        <v>11</v>
      </c>
      <c r="D528" s="1" t="s">
        <v>11</v>
      </c>
      <c r="E528" s="1" t="s">
        <v>11</v>
      </c>
      <c r="F528" s="1" t="s">
        <v>11</v>
      </c>
      <c r="G528" s="1" t="s">
        <v>11</v>
      </c>
      <c r="H528" s="1" t="s">
        <v>11</v>
      </c>
      <c r="I528" s="1" t="s">
        <v>11</v>
      </c>
    </row>
    <row r="529">
      <c r="A529" s="1" t="s">
        <v>1754</v>
      </c>
      <c r="B529" s="1" t="s">
        <v>1755</v>
      </c>
      <c r="C529" s="1" t="s">
        <v>11</v>
      </c>
      <c r="D529" s="1" t="s">
        <v>11</v>
      </c>
      <c r="E529" s="1" t="s">
        <v>11</v>
      </c>
      <c r="F529" s="1" t="s">
        <v>11</v>
      </c>
      <c r="G529" s="1" t="s">
        <v>11</v>
      </c>
      <c r="H529" s="1" t="s">
        <v>11</v>
      </c>
      <c r="I529" s="1" t="s">
        <v>11</v>
      </c>
    </row>
    <row r="530">
      <c r="A530" s="1" t="s">
        <v>1756</v>
      </c>
      <c r="B530" s="1" t="s">
        <v>1757</v>
      </c>
      <c r="C530" s="1" t="s">
        <v>1758</v>
      </c>
      <c r="D530" s="1" t="s">
        <v>1759</v>
      </c>
      <c r="E530" s="1" t="s">
        <v>1760</v>
      </c>
      <c r="F530" s="1" t="s">
        <v>1761</v>
      </c>
      <c r="G530" s="1" t="s">
        <v>1762</v>
      </c>
      <c r="H530" s="1" t="s">
        <v>11</v>
      </c>
      <c r="I530" s="1" t="s">
        <v>11</v>
      </c>
    </row>
    <row r="531">
      <c r="A531" s="1" t="s">
        <v>1763</v>
      </c>
      <c r="B531" s="1" t="s">
        <v>1764</v>
      </c>
      <c r="C531" s="1" t="s">
        <v>1765</v>
      </c>
      <c r="D531" s="1" t="s">
        <v>1766</v>
      </c>
      <c r="E531" s="1" t="s">
        <v>1767</v>
      </c>
      <c r="F531" s="1" t="s">
        <v>1768</v>
      </c>
      <c r="G531" s="1" t="s">
        <v>1769</v>
      </c>
      <c r="H531" s="1" t="s">
        <v>11</v>
      </c>
      <c r="I531" s="1" t="s">
        <v>11</v>
      </c>
    </row>
    <row r="532">
      <c r="A532" s="1" t="s">
        <v>1770</v>
      </c>
      <c r="B532" s="1" t="s">
        <v>1771</v>
      </c>
      <c r="C532" s="1" t="s">
        <v>11</v>
      </c>
      <c r="D532" s="1" t="s">
        <v>11</v>
      </c>
      <c r="E532" s="1" t="s">
        <v>11</v>
      </c>
      <c r="F532" s="1" t="s">
        <v>11</v>
      </c>
      <c r="G532" s="1" t="s">
        <v>11</v>
      </c>
      <c r="H532" s="1" t="s">
        <v>11</v>
      </c>
      <c r="I532" s="1" t="s">
        <v>11</v>
      </c>
    </row>
    <row r="533">
      <c r="A533" s="1" t="s">
        <v>1772</v>
      </c>
      <c r="B533" s="1" t="s">
        <v>1773</v>
      </c>
      <c r="C533" s="1" t="s">
        <v>11</v>
      </c>
      <c r="D533" s="1" t="s">
        <v>11</v>
      </c>
      <c r="E533" s="1" t="s">
        <v>11</v>
      </c>
      <c r="F533" s="1" t="s">
        <v>11</v>
      </c>
      <c r="G533" s="1" t="s">
        <v>11</v>
      </c>
      <c r="H533" s="1" t="s">
        <v>11</v>
      </c>
      <c r="I533" s="1" t="s">
        <v>11</v>
      </c>
    </row>
    <row r="534">
      <c r="A534" s="1" t="s">
        <v>1774</v>
      </c>
      <c r="B534" s="1" t="s">
        <v>1775</v>
      </c>
      <c r="C534" s="1" t="s">
        <v>1776</v>
      </c>
      <c r="D534" s="1" t="s">
        <v>1777</v>
      </c>
      <c r="E534" s="1" t="s">
        <v>1048</v>
      </c>
      <c r="F534" s="1" t="s">
        <v>1778</v>
      </c>
      <c r="G534" s="1" t="s">
        <v>1779</v>
      </c>
      <c r="H534" s="1" t="s">
        <v>11</v>
      </c>
      <c r="I534" s="1" t="s">
        <v>11</v>
      </c>
    </row>
    <row r="535">
      <c r="A535" s="1" t="s">
        <v>1780</v>
      </c>
      <c r="B535" s="1" t="s">
        <v>1781</v>
      </c>
      <c r="C535" s="1" t="s">
        <v>11</v>
      </c>
      <c r="D535" s="1" t="s">
        <v>11</v>
      </c>
      <c r="E535" s="1" t="s">
        <v>11</v>
      </c>
      <c r="F535" s="1" t="s">
        <v>11</v>
      </c>
      <c r="G535" s="1" t="s">
        <v>11</v>
      </c>
      <c r="H535" s="1" t="s">
        <v>11</v>
      </c>
      <c r="I535" s="1" t="s">
        <v>11</v>
      </c>
    </row>
    <row r="536">
      <c r="A536" s="1" t="s">
        <v>1782</v>
      </c>
      <c r="B536" s="1" t="s">
        <v>1783</v>
      </c>
      <c r="C536" s="1" t="s">
        <v>11</v>
      </c>
      <c r="D536" s="1" t="s">
        <v>11</v>
      </c>
      <c r="E536" s="1" t="s">
        <v>11</v>
      </c>
      <c r="F536" s="1" t="s">
        <v>11</v>
      </c>
      <c r="G536" s="1" t="s">
        <v>11</v>
      </c>
      <c r="H536" s="1" t="s">
        <v>11</v>
      </c>
      <c r="I536" s="1" t="s">
        <v>11</v>
      </c>
    </row>
    <row r="537">
      <c r="A537" s="1" t="s">
        <v>1784</v>
      </c>
      <c r="B537" s="1" t="s">
        <v>1785</v>
      </c>
      <c r="C537" s="1" t="s">
        <v>11</v>
      </c>
      <c r="D537" s="1" t="s">
        <v>11</v>
      </c>
      <c r="E537" s="1" t="s">
        <v>11</v>
      </c>
      <c r="F537" s="1" t="s">
        <v>11</v>
      </c>
      <c r="G537" s="1" t="s">
        <v>11</v>
      </c>
      <c r="H537" s="1" t="s">
        <v>11</v>
      </c>
      <c r="I537" s="1" t="s">
        <v>11</v>
      </c>
    </row>
    <row r="538">
      <c r="A538" s="1" t="s">
        <v>1786</v>
      </c>
      <c r="B538" s="1" t="s">
        <v>1787</v>
      </c>
      <c r="C538" s="1" t="s">
        <v>11</v>
      </c>
      <c r="D538" s="1" t="s">
        <v>11</v>
      </c>
      <c r="E538" s="1" t="s">
        <v>11</v>
      </c>
      <c r="F538" s="1" t="s">
        <v>11</v>
      </c>
      <c r="G538" s="1" t="s">
        <v>11</v>
      </c>
      <c r="H538" s="1" t="s">
        <v>11</v>
      </c>
      <c r="I538" s="1" t="s">
        <v>11</v>
      </c>
    </row>
    <row r="539">
      <c r="A539" s="1" t="s">
        <v>1788</v>
      </c>
      <c r="B539" s="1" t="s">
        <v>1789</v>
      </c>
      <c r="C539" s="1" t="s">
        <v>11</v>
      </c>
      <c r="D539" s="1" t="s">
        <v>11</v>
      </c>
      <c r="E539" s="1" t="s">
        <v>11</v>
      </c>
      <c r="F539" s="1" t="s">
        <v>11</v>
      </c>
      <c r="G539" s="1" t="s">
        <v>11</v>
      </c>
      <c r="H539" s="1" t="s">
        <v>11</v>
      </c>
      <c r="I539" s="1" t="s">
        <v>11</v>
      </c>
    </row>
    <row r="540">
      <c r="A540" s="1" t="s">
        <v>1790</v>
      </c>
      <c r="B540" s="1" t="s">
        <v>1791</v>
      </c>
      <c r="C540" s="1" t="s">
        <v>11</v>
      </c>
      <c r="D540" s="1" t="s">
        <v>11</v>
      </c>
      <c r="E540" s="1" t="s">
        <v>11</v>
      </c>
      <c r="F540" s="1" t="s">
        <v>11</v>
      </c>
      <c r="G540" s="1" t="s">
        <v>11</v>
      </c>
      <c r="H540" s="1" t="s">
        <v>11</v>
      </c>
      <c r="I540" s="1" t="s">
        <v>11</v>
      </c>
    </row>
    <row r="541">
      <c r="A541" s="1" t="s">
        <v>1792</v>
      </c>
      <c r="B541" s="1" t="s">
        <v>1793</v>
      </c>
      <c r="C541" s="1" t="s">
        <v>1794</v>
      </c>
      <c r="D541" s="1" t="s">
        <v>1795</v>
      </c>
      <c r="E541" s="1" t="s">
        <v>1796</v>
      </c>
      <c r="F541" s="1" t="s">
        <v>11</v>
      </c>
      <c r="G541" s="1" t="s">
        <v>1797</v>
      </c>
      <c r="H541" s="1" t="s">
        <v>11</v>
      </c>
      <c r="I541" s="1" t="s">
        <v>11</v>
      </c>
    </row>
    <row r="542">
      <c r="A542" s="1" t="s">
        <v>1798</v>
      </c>
      <c r="B542" s="1" t="s">
        <v>1799</v>
      </c>
      <c r="C542" s="1" t="s">
        <v>11</v>
      </c>
      <c r="D542" s="1" t="s">
        <v>11</v>
      </c>
      <c r="E542" s="1" t="s">
        <v>11</v>
      </c>
      <c r="F542" s="1" t="s">
        <v>11</v>
      </c>
      <c r="G542" s="1" t="s">
        <v>11</v>
      </c>
      <c r="H542" s="1" t="s">
        <v>11</v>
      </c>
      <c r="I542" s="1" t="s">
        <v>11</v>
      </c>
    </row>
    <row r="543">
      <c r="A543" s="1" t="s">
        <v>1800</v>
      </c>
      <c r="B543" s="1" t="s">
        <v>1801</v>
      </c>
      <c r="C543" s="1" t="s">
        <v>11</v>
      </c>
      <c r="D543" s="1" t="s">
        <v>11</v>
      </c>
      <c r="E543" s="1" t="s">
        <v>11</v>
      </c>
      <c r="F543" s="1" t="s">
        <v>11</v>
      </c>
      <c r="G543" s="1" t="s">
        <v>11</v>
      </c>
      <c r="H543" s="1" t="s">
        <v>11</v>
      </c>
      <c r="I543" s="1" t="s">
        <v>11</v>
      </c>
    </row>
    <row r="544">
      <c r="A544" s="1" t="s">
        <v>1802</v>
      </c>
      <c r="B544" s="1" t="s">
        <v>1803</v>
      </c>
      <c r="C544" s="1" t="s">
        <v>11</v>
      </c>
      <c r="D544" s="1" t="s">
        <v>11</v>
      </c>
      <c r="E544" s="1" t="s">
        <v>11</v>
      </c>
      <c r="F544" s="1" t="s">
        <v>11</v>
      </c>
      <c r="G544" s="1" t="s">
        <v>11</v>
      </c>
      <c r="H544" s="1" t="s">
        <v>11</v>
      </c>
      <c r="I544" s="1" t="s">
        <v>11</v>
      </c>
    </row>
    <row r="545">
      <c r="A545" s="1" t="s">
        <v>1804</v>
      </c>
      <c r="B545" s="1" t="s">
        <v>1805</v>
      </c>
      <c r="C545" s="1" t="s">
        <v>1806</v>
      </c>
      <c r="D545" s="1" t="s">
        <v>11</v>
      </c>
      <c r="E545" s="1" t="s">
        <v>1807</v>
      </c>
      <c r="F545" s="1" t="s">
        <v>1808</v>
      </c>
      <c r="G545" s="1" t="s">
        <v>1809</v>
      </c>
      <c r="H545" s="1" t="s">
        <v>11</v>
      </c>
      <c r="I545" s="1" t="s">
        <v>11</v>
      </c>
    </row>
    <row r="546">
      <c r="A546" s="1" t="s">
        <v>1810</v>
      </c>
      <c r="B546" s="1" t="s">
        <v>1811</v>
      </c>
      <c r="C546" s="1" t="s">
        <v>11</v>
      </c>
      <c r="D546" s="1" t="s">
        <v>11</v>
      </c>
      <c r="E546" s="1" t="s">
        <v>11</v>
      </c>
      <c r="F546" s="1" t="s">
        <v>11</v>
      </c>
      <c r="G546" s="1" t="s">
        <v>11</v>
      </c>
      <c r="H546" s="1" t="s">
        <v>11</v>
      </c>
      <c r="I546" s="1" t="s">
        <v>11</v>
      </c>
    </row>
    <row r="547">
      <c r="A547" s="1" t="s">
        <v>1812</v>
      </c>
      <c r="B547" s="1" t="s">
        <v>1813</v>
      </c>
      <c r="C547" s="1" t="s">
        <v>11</v>
      </c>
      <c r="D547" s="1" t="s">
        <v>11</v>
      </c>
      <c r="E547" s="1" t="s">
        <v>11</v>
      </c>
      <c r="F547" s="1" t="s">
        <v>11</v>
      </c>
      <c r="G547" s="1" t="s">
        <v>11</v>
      </c>
      <c r="H547" s="1" t="s">
        <v>11</v>
      </c>
      <c r="I547" s="1" t="s">
        <v>11</v>
      </c>
    </row>
    <row r="548">
      <c r="A548" s="1" t="s">
        <v>1814</v>
      </c>
      <c r="B548" s="1" t="s">
        <v>1815</v>
      </c>
      <c r="C548" s="1" t="s">
        <v>11</v>
      </c>
      <c r="D548" s="1" t="s">
        <v>11</v>
      </c>
      <c r="E548" s="1" t="s">
        <v>11</v>
      </c>
      <c r="F548" s="1" t="s">
        <v>11</v>
      </c>
      <c r="G548" s="1" t="s">
        <v>11</v>
      </c>
      <c r="H548" s="1" t="s">
        <v>11</v>
      </c>
      <c r="I548" s="1" t="s">
        <v>11</v>
      </c>
    </row>
    <row r="549">
      <c r="A549" s="1" t="s">
        <v>1816</v>
      </c>
      <c r="B549" s="1" t="s">
        <v>1817</v>
      </c>
      <c r="C549" s="1" t="s">
        <v>11</v>
      </c>
      <c r="D549" s="1" t="s">
        <v>11</v>
      </c>
      <c r="E549" s="1" t="s">
        <v>11</v>
      </c>
      <c r="F549" s="1" t="s">
        <v>11</v>
      </c>
      <c r="G549" s="1" t="s">
        <v>11</v>
      </c>
      <c r="H549" s="1" t="s">
        <v>11</v>
      </c>
      <c r="I549" s="1" t="s">
        <v>11</v>
      </c>
    </row>
    <row r="550">
      <c r="A550" s="1" t="s">
        <v>1818</v>
      </c>
      <c r="B550" s="1" t="s">
        <v>1819</v>
      </c>
      <c r="C550" s="1" t="s">
        <v>11</v>
      </c>
      <c r="D550" s="1" t="s">
        <v>11</v>
      </c>
      <c r="E550" s="1" t="s">
        <v>11</v>
      </c>
      <c r="F550" s="1" t="s">
        <v>11</v>
      </c>
      <c r="G550" s="1" t="s">
        <v>11</v>
      </c>
      <c r="H550" s="1" t="s">
        <v>11</v>
      </c>
      <c r="I550" s="1" t="s">
        <v>11</v>
      </c>
    </row>
    <row r="551">
      <c r="A551" s="1" t="s">
        <v>1820</v>
      </c>
      <c r="B551" s="1" t="s">
        <v>1821</v>
      </c>
      <c r="C551" s="1" t="s">
        <v>1822</v>
      </c>
      <c r="D551" s="1" t="s">
        <v>1823</v>
      </c>
      <c r="E551" s="1" t="s">
        <v>1824</v>
      </c>
      <c r="F551" s="1" t="s">
        <v>1825</v>
      </c>
      <c r="G551" s="1" t="s">
        <v>1826</v>
      </c>
      <c r="H551" s="1" t="s">
        <v>11</v>
      </c>
      <c r="I551" s="1" t="s">
        <v>11</v>
      </c>
    </row>
    <row r="552">
      <c r="A552" s="1" t="s">
        <v>1827</v>
      </c>
      <c r="B552" s="1" t="s">
        <v>1828</v>
      </c>
      <c r="C552" s="1" t="s">
        <v>11</v>
      </c>
      <c r="D552" s="1" t="s">
        <v>11</v>
      </c>
      <c r="E552" s="1" t="s">
        <v>11</v>
      </c>
      <c r="F552" s="1" t="s">
        <v>11</v>
      </c>
      <c r="G552" s="1" t="s">
        <v>11</v>
      </c>
      <c r="H552" s="1" t="s">
        <v>11</v>
      </c>
      <c r="I552" s="1" t="s">
        <v>11</v>
      </c>
    </row>
    <row r="553">
      <c r="A553" s="1" t="s">
        <v>1829</v>
      </c>
      <c r="B553" s="1" t="s">
        <v>1830</v>
      </c>
      <c r="C553" s="1" t="s">
        <v>11</v>
      </c>
      <c r="D553" s="1" t="s">
        <v>11</v>
      </c>
      <c r="E553" s="1" t="s">
        <v>11</v>
      </c>
      <c r="F553" s="1" t="s">
        <v>11</v>
      </c>
      <c r="G553" s="1" t="s">
        <v>11</v>
      </c>
      <c r="H553" s="1" t="s">
        <v>11</v>
      </c>
      <c r="I553" s="1" t="s">
        <v>11</v>
      </c>
    </row>
    <row r="554">
      <c r="A554" s="1" t="s">
        <v>1831</v>
      </c>
      <c r="B554" s="1" t="s">
        <v>1832</v>
      </c>
      <c r="C554" s="1" t="s">
        <v>11</v>
      </c>
      <c r="D554" s="1" t="s">
        <v>11</v>
      </c>
      <c r="E554" s="1" t="s">
        <v>11</v>
      </c>
      <c r="F554" s="1" t="s">
        <v>11</v>
      </c>
      <c r="G554" s="1" t="s">
        <v>11</v>
      </c>
      <c r="H554" s="1" t="s">
        <v>11</v>
      </c>
      <c r="I554" s="1" t="s">
        <v>11</v>
      </c>
    </row>
    <row r="555">
      <c r="A555" s="1" t="s">
        <v>1833</v>
      </c>
      <c r="B555" s="1" t="s">
        <v>1834</v>
      </c>
      <c r="C555" s="1" t="s">
        <v>11</v>
      </c>
      <c r="D555" s="1" t="s">
        <v>11</v>
      </c>
      <c r="E555" s="1" t="s">
        <v>11</v>
      </c>
      <c r="F555" s="1" t="s">
        <v>11</v>
      </c>
      <c r="G555" s="1" t="s">
        <v>11</v>
      </c>
      <c r="H555" s="1" t="s">
        <v>11</v>
      </c>
      <c r="I555" s="1" t="s">
        <v>11</v>
      </c>
    </row>
    <row r="556">
      <c r="A556" s="1" t="s">
        <v>1835</v>
      </c>
      <c r="B556" s="1" t="s">
        <v>1836</v>
      </c>
      <c r="C556" s="1" t="s">
        <v>11</v>
      </c>
      <c r="D556" s="1" t="s">
        <v>11</v>
      </c>
      <c r="E556" s="1" t="s">
        <v>11</v>
      </c>
      <c r="F556" s="1" t="s">
        <v>11</v>
      </c>
      <c r="G556" s="1" t="s">
        <v>11</v>
      </c>
      <c r="H556" s="1" t="s">
        <v>11</v>
      </c>
      <c r="I556" s="1" t="s">
        <v>11</v>
      </c>
    </row>
    <row r="557">
      <c r="A557" s="1" t="s">
        <v>1837</v>
      </c>
      <c r="B557" s="1" t="s">
        <v>1838</v>
      </c>
      <c r="C557" s="1" t="s">
        <v>1839</v>
      </c>
      <c r="D557" s="1" t="s">
        <v>1840</v>
      </c>
      <c r="E557" s="1" t="s">
        <v>1841</v>
      </c>
      <c r="F557" s="1" t="s">
        <v>11</v>
      </c>
      <c r="G557" s="1" t="s">
        <v>1842</v>
      </c>
      <c r="H557" s="1" t="s">
        <v>11</v>
      </c>
      <c r="I557" s="1" t="s">
        <v>11</v>
      </c>
    </row>
    <row r="558">
      <c r="A558" s="1" t="s">
        <v>1843</v>
      </c>
      <c r="B558" s="1" t="s">
        <v>1844</v>
      </c>
      <c r="C558" s="1" t="s">
        <v>11</v>
      </c>
      <c r="D558" s="1" t="s">
        <v>11</v>
      </c>
      <c r="E558" s="1" t="s">
        <v>11</v>
      </c>
      <c r="F558" s="1" t="s">
        <v>11</v>
      </c>
      <c r="G558" s="1" t="s">
        <v>11</v>
      </c>
      <c r="H558" s="1" t="s">
        <v>11</v>
      </c>
      <c r="I558" s="1" t="s">
        <v>11</v>
      </c>
    </row>
    <row r="559">
      <c r="A559" s="1" t="s">
        <v>1845</v>
      </c>
      <c r="B559" s="1" t="s">
        <v>1846</v>
      </c>
      <c r="C559" s="1" t="s">
        <v>11</v>
      </c>
      <c r="D559" s="1" t="s">
        <v>11</v>
      </c>
      <c r="E559" s="1" t="s">
        <v>11</v>
      </c>
      <c r="F559" s="1" t="s">
        <v>11</v>
      </c>
      <c r="G559" s="1" t="s">
        <v>11</v>
      </c>
      <c r="H559" s="1" t="s">
        <v>11</v>
      </c>
      <c r="I559" s="1" t="s">
        <v>11</v>
      </c>
    </row>
    <row r="560">
      <c r="A560" s="1" t="s">
        <v>1847</v>
      </c>
      <c r="B560" s="1" t="s">
        <v>1848</v>
      </c>
      <c r="C560" s="1" t="s">
        <v>11</v>
      </c>
      <c r="D560" s="1" t="s">
        <v>11</v>
      </c>
      <c r="E560" s="1" t="s">
        <v>11</v>
      </c>
      <c r="F560" s="1" t="s">
        <v>11</v>
      </c>
      <c r="G560" s="1" t="s">
        <v>11</v>
      </c>
      <c r="H560" s="1" t="s">
        <v>11</v>
      </c>
      <c r="I560" s="1" t="s">
        <v>11</v>
      </c>
    </row>
    <row r="561">
      <c r="A561" s="1" t="s">
        <v>1849</v>
      </c>
      <c r="B561" s="1" t="s">
        <v>1850</v>
      </c>
      <c r="C561" s="1" t="s">
        <v>11</v>
      </c>
      <c r="D561" s="1" t="s">
        <v>11</v>
      </c>
      <c r="E561" s="1" t="s">
        <v>11</v>
      </c>
      <c r="F561" s="1" t="s">
        <v>11</v>
      </c>
      <c r="G561" s="1" t="s">
        <v>11</v>
      </c>
      <c r="H561" s="1" t="s">
        <v>11</v>
      </c>
      <c r="I561" s="1" t="s">
        <v>11</v>
      </c>
    </row>
    <row r="562">
      <c r="A562" s="1" t="s">
        <v>1851</v>
      </c>
      <c r="B562" s="1" t="s">
        <v>1852</v>
      </c>
      <c r="C562" s="1" t="s">
        <v>1853</v>
      </c>
      <c r="D562" s="1" t="s">
        <v>1854</v>
      </c>
      <c r="E562" s="1" t="s">
        <v>1855</v>
      </c>
      <c r="F562" s="1" t="s">
        <v>1856</v>
      </c>
      <c r="G562" s="1" t="s">
        <v>1857</v>
      </c>
      <c r="H562" s="1" t="s">
        <v>11</v>
      </c>
      <c r="I562" s="1" t="s">
        <v>11</v>
      </c>
    </row>
    <row r="563">
      <c r="A563" s="1" t="s">
        <v>1858</v>
      </c>
      <c r="B563" s="1" t="s">
        <v>1859</v>
      </c>
      <c r="C563" s="1" t="s">
        <v>1860</v>
      </c>
      <c r="D563" s="1" t="s">
        <v>1861</v>
      </c>
      <c r="E563" s="1" t="s">
        <v>1862</v>
      </c>
      <c r="F563" s="1" t="s">
        <v>1863</v>
      </c>
      <c r="G563" s="1" t="s">
        <v>1864</v>
      </c>
      <c r="H563" s="1" t="s">
        <v>11</v>
      </c>
      <c r="I563" s="1" t="s">
        <v>11</v>
      </c>
    </row>
    <row r="564">
      <c r="A564" s="1" t="s">
        <v>1865</v>
      </c>
      <c r="B564" s="1" t="s">
        <v>1866</v>
      </c>
      <c r="C564" s="1" t="s">
        <v>1867</v>
      </c>
      <c r="D564" s="1" t="s">
        <v>1868</v>
      </c>
      <c r="E564" s="1" t="s">
        <v>378</v>
      </c>
      <c r="F564" s="1" t="s">
        <v>1869</v>
      </c>
      <c r="G564" s="1" t="s">
        <v>1870</v>
      </c>
      <c r="H564" s="1" t="s">
        <v>11</v>
      </c>
      <c r="I564" s="1" t="s">
        <v>11</v>
      </c>
    </row>
    <row r="565">
      <c r="A565" s="1" t="s">
        <v>1871</v>
      </c>
      <c r="B565" s="1" t="s">
        <v>1872</v>
      </c>
      <c r="C565" s="1" t="s">
        <v>11</v>
      </c>
      <c r="D565" s="1" t="s">
        <v>11</v>
      </c>
      <c r="E565" s="1" t="s">
        <v>11</v>
      </c>
      <c r="F565" s="1" t="s">
        <v>11</v>
      </c>
      <c r="G565" s="1" t="s">
        <v>11</v>
      </c>
      <c r="H565" s="1" t="s">
        <v>11</v>
      </c>
      <c r="I565" s="1" t="s">
        <v>11</v>
      </c>
    </row>
    <row r="566">
      <c r="A566" s="1" t="s">
        <v>1873</v>
      </c>
      <c r="B566" s="1" t="s">
        <v>1874</v>
      </c>
      <c r="C566" s="1" t="s">
        <v>11</v>
      </c>
      <c r="D566" s="1" t="s">
        <v>11</v>
      </c>
      <c r="E566" s="1" t="s">
        <v>11</v>
      </c>
      <c r="F566" s="1" t="s">
        <v>11</v>
      </c>
      <c r="G566" s="1" t="s">
        <v>11</v>
      </c>
      <c r="H566" s="1" t="s">
        <v>11</v>
      </c>
      <c r="I566" s="1" t="s">
        <v>11</v>
      </c>
    </row>
    <row r="567">
      <c r="A567" s="1" t="s">
        <v>1875</v>
      </c>
      <c r="B567" s="1" t="s">
        <v>1876</v>
      </c>
      <c r="C567" s="1" t="s">
        <v>1877</v>
      </c>
      <c r="D567" s="1" t="s">
        <v>1878</v>
      </c>
      <c r="E567" s="1" t="s">
        <v>1357</v>
      </c>
      <c r="F567" s="1" t="s">
        <v>1879</v>
      </c>
      <c r="G567" s="1" t="s">
        <v>1880</v>
      </c>
      <c r="H567" s="1" t="s">
        <v>11</v>
      </c>
      <c r="I567" s="1" t="s">
        <v>11</v>
      </c>
    </row>
    <row r="568">
      <c r="A568" s="1" t="s">
        <v>1881</v>
      </c>
      <c r="B568" s="1" t="s">
        <v>1882</v>
      </c>
      <c r="C568" s="1" t="s">
        <v>11</v>
      </c>
      <c r="D568" s="1" t="s">
        <v>11</v>
      </c>
      <c r="E568" s="1" t="s">
        <v>11</v>
      </c>
      <c r="F568" s="1" t="s">
        <v>11</v>
      </c>
      <c r="G568" s="1" t="s">
        <v>11</v>
      </c>
      <c r="H568" s="1" t="s">
        <v>11</v>
      </c>
      <c r="I568" s="1" t="s">
        <v>11</v>
      </c>
    </row>
    <row r="569">
      <c r="A569" s="1" t="s">
        <v>1883</v>
      </c>
      <c r="B569" s="1" t="s">
        <v>1884</v>
      </c>
      <c r="C569" s="1" t="s">
        <v>11</v>
      </c>
      <c r="D569" s="1" t="s">
        <v>11</v>
      </c>
      <c r="E569" s="1" t="s">
        <v>11</v>
      </c>
      <c r="F569" s="1" t="s">
        <v>11</v>
      </c>
      <c r="G569" s="1" t="s">
        <v>11</v>
      </c>
      <c r="H569" s="1" t="s">
        <v>11</v>
      </c>
      <c r="I569" s="1" t="s">
        <v>11</v>
      </c>
    </row>
    <row r="570">
      <c r="A570" s="1" t="s">
        <v>1885</v>
      </c>
      <c r="B570" s="1" t="s">
        <v>1886</v>
      </c>
      <c r="C570" s="1" t="s">
        <v>11</v>
      </c>
      <c r="D570" s="1" t="s">
        <v>11</v>
      </c>
      <c r="E570" s="1" t="s">
        <v>11</v>
      </c>
      <c r="F570" s="1" t="s">
        <v>11</v>
      </c>
      <c r="G570" s="1" t="s">
        <v>11</v>
      </c>
      <c r="H570" s="1" t="s">
        <v>11</v>
      </c>
      <c r="I570" s="1" t="s">
        <v>11</v>
      </c>
    </row>
    <row r="571">
      <c r="A571" s="1" t="s">
        <v>1887</v>
      </c>
      <c r="B571" s="1" t="s">
        <v>1888</v>
      </c>
      <c r="C571" s="1" t="s">
        <v>11</v>
      </c>
      <c r="D571" s="1" t="s">
        <v>11</v>
      </c>
      <c r="E571" s="1" t="s">
        <v>11</v>
      </c>
      <c r="F571" s="1" t="s">
        <v>11</v>
      </c>
      <c r="G571" s="1" t="s">
        <v>11</v>
      </c>
      <c r="H571" s="1" t="s">
        <v>11</v>
      </c>
      <c r="I571" s="1" t="s">
        <v>11</v>
      </c>
    </row>
    <row r="572">
      <c r="A572" s="1" t="s">
        <v>1889</v>
      </c>
      <c r="B572" s="1" t="s">
        <v>1890</v>
      </c>
      <c r="C572" s="1" t="s">
        <v>11</v>
      </c>
      <c r="D572" s="1" t="s">
        <v>11</v>
      </c>
      <c r="E572" s="1" t="s">
        <v>11</v>
      </c>
      <c r="F572" s="1" t="s">
        <v>11</v>
      </c>
      <c r="G572" s="1" t="s">
        <v>11</v>
      </c>
      <c r="H572" s="1" t="s">
        <v>11</v>
      </c>
      <c r="I572" s="1" t="s">
        <v>11</v>
      </c>
    </row>
    <row r="573">
      <c r="A573" s="1" t="s">
        <v>1891</v>
      </c>
      <c r="B573" s="1" t="s">
        <v>1892</v>
      </c>
      <c r="C573" s="1" t="s">
        <v>11</v>
      </c>
      <c r="D573" s="1" t="s">
        <v>11</v>
      </c>
      <c r="E573" s="1" t="s">
        <v>11</v>
      </c>
      <c r="F573" s="1" t="s">
        <v>11</v>
      </c>
      <c r="G573" s="1" t="s">
        <v>11</v>
      </c>
      <c r="H573" s="1" t="s">
        <v>11</v>
      </c>
      <c r="I573" s="1" t="s">
        <v>11</v>
      </c>
    </row>
    <row r="574">
      <c r="A574" s="1" t="s">
        <v>1893</v>
      </c>
      <c r="B574" s="1" t="s">
        <v>1894</v>
      </c>
      <c r="C574" s="1" t="s">
        <v>1895</v>
      </c>
      <c r="D574" s="1" t="s">
        <v>1896</v>
      </c>
      <c r="E574" s="1" t="s">
        <v>1513</v>
      </c>
      <c r="F574" s="1" t="s">
        <v>1897</v>
      </c>
      <c r="G574" s="1" t="s">
        <v>1898</v>
      </c>
      <c r="H574" s="1" t="s">
        <v>11</v>
      </c>
      <c r="I574" s="1" t="s">
        <v>11</v>
      </c>
    </row>
    <row r="575">
      <c r="A575" s="1" t="s">
        <v>1899</v>
      </c>
      <c r="B575" s="1" t="s">
        <v>1900</v>
      </c>
      <c r="C575" s="1" t="s">
        <v>11</v>
      </c>
      <c r="D575" s="1" t="s">
        <v>11</v>
      </c>
      <c r="E575" s="1" t="s">
        <v>11</v>
      </c>
      <c r="F575" s="1" t="s">
        <v>11</v>
      </c>
      <c r="G575" s="1" t="s">
        <v>11</v>
      </c>
      <c r="H575" s="1" t="s">
        <v>11</v>
      </c>
      <c r="I575" s="1" t="s">
        <v>11</v>
      </c>
    </row>
    <row r="576">
      <c r="A576" s="1" t="s">
        <v>1901</v>
      </c>
      <c r="B576" s="1" t="s">
        <v>1902</v>
      </c>
      <c r="C576" s="1" t="s">
        <v>11</v>
      </c>
      <c r="D576" s="1" t="s">
        <v>11</v>
      </c>
      <c r="E576" s="1" t="s">
        <v>11</v>
      </c>
      <c r="F576" s="1" t="s">
        <v>11</v>
      </c>
      <c r="G576" s="1" t="s">
        <v>11</v>
      </c>
      <c r="H576" s="1" t="s">
        <v>11</v>
      </c>
      <c r="I576" s="1" t="s">
        <v>11</v>
      </c>
    </row>
    <row r="577">
      <c r="A577" s="1" t="s">
        <v>1903</v>
      </c>
      <c r="B577" s="1" t="s">
        <v>1904</v>
      </c>
      <c r="C577" s="1" t="s">
        <v>1905</v>
      </c>
      <c r="D577" s="1" t="s">
        <v>1906</v>
      </c>
      <c r="E577" s="1" t="s">
        <v>1907</v>
      </c>
      <c r="F577" s="1" t="s">
        <v>1908</v>
      </c>
      <c r="G577" s="1" t="s">
        <v>1909</v>
      </c>
      <c r="H577" s="1" t="s">
        <v>11</v>
      </c>
      <c r="I577" s="1" t="s">
        <v>11</v>
      </c>
    </row>
    <row r="578">
      <c r="A578" s="1" t="s">
        <v>1910</v>
      </c>
      <c r="B578" s="1" t="s">
        <v>1911</v>
      </c>
      <c r="C578" s="1" t="s">
        <v>11</v>
      </c>
      <c r="D578" s="1" t="s">
        <v>11</v>
      </c>
      <c r="E578" s="1" t="s">
        <v>11</v>
      </c>
      <c r="F578" s="1" t="s">
        <v>11</v>
      </c>
      <c r="G578" s="1" t="s">
        <v>11</v>
      </c>
      <c r="H578" s="1" t="s">
        <v>11</v>
      </c>
      <c r="I578" s="1" t="s">
        <v>11</v>
      </c>
    </row>
    <row r="579">
      <c r="A579" s="1" t="s">
        <v>1912</v>
      </c>
      <c r="B579" s="1" t="s">
        <v>1913</v>
      </c>
      <c r="C579" s="1" t="s">
        <v>1914</v>
      </c>
      <c r="D579" s="1" t="s">
        <v>1915</v>
      </c>
      <c r="E579" s="1" t="s">
        <v>1907</v>
      </c>
      <c r="F579" s="1" t="s">
        <v>1916</v>
      </c>
      <c r="G579" s="1" t="s">
        <v>1917</v>
      </c>
      <c r="H579" s="1" t="s">
        <v>11</v>
      </c>
      <c r="I579" s="1" t="s">
        <v>11</v>
      </c>
    </row>
    <row r="580">
      <c r="A580" s="1" t="s">
        <v>1918</v>
      </c>
      <c r="B580" s="1" t="s">
        <v>1919</v>
      </c>
      <c r="C580" s="1" t="s">
        <v>11</v>
      </c>
      <c r="D580" s="1" t="s">
        <v>11</v>
      </c>
      <c r="E580" s="1" t="s">
        <v>11</v>
      </c>
      <c r="F580" s="1" t="s">
        <v>11</v>
      </c>
      <c r="G580" s="1" t="s">
        <v>11</v>
      </c>
      <c r="H580" s="1" t="s">
        <v>11</v>
      </c>
      <c r="I580" s="1" t="s">
        <v>11</v>
      </c>
    </row>
    <row r="581">
      <c r="A581" s="1" t="s">
        <v>1920</v>
      </c>
      <c r="B581" s="1" t="s">
        <v>1921</v>
      </c>
      <c r="C581" s="1" t="s">
        <v>1922</v>
      </c>
      <c r="D581" s="1" t="s">
        <v>1923</v>
      </c>
      <c r="E581" s="1" t="s">
        <v>1924</v>
      </c>
      <c r="F581" s="1" t="s">
        <v>1925</v>
      </c>
      <c r="G581" s="1" t="s">
        <v>1926</v>
      </c>
      <c r="H581" s="1" t="s">
        <v>11</v>
      </c>
      <c r="I581" s="1" t="s">
        <v>11</v>
      </c>
    </row>
    <row r="582">
      <c r="A582" s="1" t="s">
        <v>1927</v>
      </c>
      <c r="B582" s="1" t="s">
        <v>1928</v>
      </c>
      <c r="C582" s="1" t="s">
        <v>11</v>
      </c>
      <c r="D582" s="1" t="s">
        <v>11</v>
      </c>
      <c r="E582" s="1" t="s">
        <v>11</v>
      </c>
      <c r="F582" s="1" t="s">
        <v>11</v>
      </c>
      <c r="G582" s="1" t="s">
        <v>11</v>
      </c>
      <c r="H582" s="1" t="s">
        <v>11</v>
      </c>
      <c r="I582" s="1" t="s">
        <v>11</v>
      </c>
    </row>
    <row r="583">
      <c r="A583" s="1" t="s">
        <v>1929</v>
      </c>
      <c r="B583" s="1" t="s">
        <v>1930</v>
      </c>
      <c r="C583" s="1" t="s">
        <v>11</v>
      </c>
      <c r="D583" s="1" t="s">
        <v>11</v>
      </c>
      <c r="E583" s="1" t="s">
        <v>11</v>
      </c>
      <c r="F583" s="1" t="s">
        <v>11</v>
      </c>
      <c r="G583" s="1" t="s">
        <v>11</v>
      </c>
      <c r="H583" s="1" t="s">
        <v>11</v>
      </c>
      <c r="I583" s="1" t="s">
        <v>11</v>
      </c>
    </row>
    <row r="584">
      <c r="A584" s="1" t="s">
        <v>1931</v>
      </c>
      <c r="B584" s="1" t="s">
        <v>1932</v>
      </c>
      <c r="C584" s="1" t="s">
        <v>11</v>
      </c>
      <c r="D584" s="1" t="s">
        <v>11</v>
      </c>
      <c r="E584" s="1" t="s">
        <v>11</v>
      </c>
      <c r="F584" s="1" t="s">
        <v>11</v>
      </c>
      <c r="G584" s="1" t="s">
        <v>11</v>
      </c>
      <c r="H584" s="1" t="s">
        <v>11</v>
      </c>
      <c r="I584" s="1" t="s">
        <v>11</v>
      </c>
    </row>
    <row r="585">
      <c r="A585" s="1" t="s">
        <v>1933</v>
      </c>
      <c r="B585" s="1" t="s">
        <v>1934</v>
      </c>
      <c r="C585" s="1" t="s">
        <v>11</v>
      </c>
      <c r="D585" s="1" t="s">
        <v>11</v>
      </c>
      <c r="E585" s="1" t="s">
        <v>11</v>
      </c>
      <c r="F585" s="1" t="s">
        <v>11</v>
      </c>
      <c r="G585" s="1" t="s">
        <v>11</v>
      </c>
      <c r="H585" s="1" t="s">
        <v>11</v>
      </c>
      <c r="I585" s="1" t="s">
        <v>11</v>
      </c>
    </row>
    <row r="586">
      <c r="A586" s="1" t="s">
        <v>1935</v>
      </c>
      <c r="B586" s="1" t="s">
        <v>1936</v>
      </c>
      <c r="C586" s="1" t="s">
        <v>11</v>
      </c>
      <c r="D586" s="1" t="s">
        <v>11</v>
      </c>
      <c r="E586" s="1" t="s">
        <v>11</v>
      </c>
      <c r="F586" s="1" t="s">
        <v>11</v>
      </c>
      <c r="G586" s="1" t="s">
        <v>11</v>
      </c>
      <c r="H586" s="1" t="s">
        <v>11</v>
      </c>
      <c r="I586" s="1" t="s">
        <v>11</v>
      </c>
    </row>
    <row r="587">
      <c r="A587" s="1" t="s">
        <v>1937</v>
      </c>
      <c r="B587" s="1" t="s">
        <v>1938</v>
      </c>
      <c r="C587" s="1" t="s">
        <v>11</v>
      </c>
      <c r="D587" s="1" t="s">
        <v>11</v>
      </c>
      <c r="E587" s="1" t="s">
        <v>11</v>
      </c>
      <c r="F587" s="1" t="s">
        <v>11</v>
      </c>
      <c r="G587" s="1" t="s">
        <v>11</v>
      </c>
      <c r="H587" s="1" t="s">
        <v>11</v>
      </c>
      <c r="I587" s="1" t="s">
        <v>11</v>
      </c>
    </row>
    <row r="588">
      <c r="A588" s="1" t="s">
        <v>1939</v>
      </c>
      <c r="B588" s="1" t="s">
        <v>1940</v>
      </c>
      <c r="C588" s="1" t="s">
        <v>11</v>
      </c>
      <c r="D588" s="1" t="s">
        <v>11</v>
      </c>
      <c r="E588" s="1" t="s">
        <v>11</v>
      </c>
      <c r="F588" s="1" t="s">
        <v>11</v>
      </c>
      <c r="G588" s="1" t="s">
        <v>11</v>
      </c>
      <c r="H588" s="1" t="s">
        <v>11</v>
      </c>
      <c r="I588" s="1" t="s">
        <v>11</v>
      </c>
    </row>
    <row r="589">
      <c r="A589" s="1" t="s">
        <v>1941</v>
      </c>
      <c r="B589" s="1" t="s">
        <v>1942</v>
      </c>
      <c r="C589" s="1" t="s">
        <v>11</v>
      </c>
      <c r="D589" s="1" t="s">
        <v>11</v>
      </c>
      <c r="E589" s="1" t="s">
        <v>11</v>
      </c>
      <c r="F589" s="1" t="s">
        <v>11</v>
      </c>
      <c r="G589" s="1" t="s">
        <v>11</v>
      </c>
      <c r="H589" s="1" t="s">
        <v>11</v>
      </c>
      <c r="I589" s="1" t="s">
        <v>11</v>
      </c>
    </row>
    <row r="590">
      <c r="A590" s="1" t="s">
        <v>1943</v>
      </c>
      <c r="B590" s="1" t="s">
        <v>1944</v>
      </c>
      <c r="C590" s="1" t="s">
        <v>1945</v>
      </c>
      <c r="D590" s="1" t="s">
        <v>1946</v>
      </c>
      <c r="E590" s="1" t="s">
        <v>1947</v>
      </c>
      <c r="F590" s="1" t="s">
        <v>1948</v>
      </c>
      <c r="G590" s="1" t="s">
        <v>1949</v>
      </c>
      <c r="H590" s="1" t="s">
        <v>11</v>
      </c>
      <c r="I590" s="1" t="s">
        <v>11</v>
      </c>
    </row>
    <row r="591">
      <c r="A591" s="1" t="s">
        <v>1950</v>
      </c>
      <c r="B591" s="1" t="s">
        <v>1951</v>
      </c>
      <c r="C591" s="1" t="s">
        <v>11</v>
      </c>
      <c r="D591" s="1" t="s">
        <v>11</v>
      </c>
      <c r="E591" s="1" t="s">
        <v>11</v>
      </c>
      <c r="F591" s="1" t="s">
        <v>11</v>
      </c>
      <c r="G591" s="1" t="s">
        <v>11</v>
      </c>
      <c r="H591" s="1" t="s">
        <v>11</v>
      </c>
      <c r="I591" s="1" t="s">
        <v>11</v>
      </c>
    </row>
    <row r="592">
      <c r="A592" s="1" t="s">
        <v>1952</v>
      </c>
      <c r="B592" s="1" t="s">
        <v>1953</v>
      </c>
      <c r="C592" s="1" t="s">
        <v>11</v>
      </c>
      <c r="D592" s="1" t="s">
        <v>11</v>
      </c>
      <c r="E592" s="1" t="s">
        <v>11</v>
      </c>
      <c r="F592" s="1" t="s">
        <v>11</v>
      </c>
      <c r="G592" s="1" t="s">
        <v>11</v>
      </c>
      <c r="H592" s="1" t="s">
        <v>11</v>
      </c>
      <c r="I592" s="1" t="s">
        <v>11</v>
      </c>
    </row>
    <row r="593">
      <c r="A593" s="1" t="s">
        <v>1954</v>
      </c>
      <c r="B593" s="1" t="s">
        <v>1955</v>
      </c>
      <c r="C593" s="1" t="s">
        <v>11</v>
      </c>
      <c r="D593" s="1" t="s">
        <v>11</v>
      </c>
      <c r="E593" s="1" t="s">
        <v>11</v>
      </c>
      <c r="F593" s="1" t="s">
        <v>11</v>
      </c>
      <c r="G593" s="1" t="s">
        <v>11</v>
      </c>
      <c r="H593" s="1" t="s">
        <v>11</v>
      </c>
      <c r="I593" s="1" t="s">
        <v>11</v>
      </c>
    </row>
    <row r="594">
      <c r="A594" s="1" t="s">
        <v>1956</v>
      </c>
      <c r="B594" s="1" t="s">
        <v>1957</v>
      </c>
      <c r="C594" s="1" t="s">
        <v>11</v>
      </c>
      <c r="D594" s="1" t="s">
        <v>11</v>
      </c>
      <c r="E594" s="1" t="s">
        <v>11</v>
      </c>
      <c r="F594" s="1" t="s">
        <v>11</v>
      </c>
      <c r="G594" s="1" t="s">
        <v>11</v>
      </c>
      <c r="H594" s="1" t="s">
        <v>11</v>
      </c>
      <c r="I594" s="1" t="s">
        <v>11</v>
      </c>
    </row>
    <row r="595">
      <c r="A595" s="1" t="s">
        <v>1958</v>
      </c>
      <c r="B595" s="1" t="s">
        <v>1959</v>
      </c>
      <c r="C595" s="1" t="s">
        <v>11</v>
      </c>
      <c r="D595" s="1" t="s">
        <v>11</v>
      </c>
      <c r="E595" s="1" t="s">
        <v>11</v>
      </c>
      <c r="F595" s="1" t="s">
        <v>11</v>
      </c>
      <c r="G595" s="1" t="s">
        <v>11</v>
      </c>
      <c r="H595" s="1" t="s">
        <v>11</v>
      </c>
      <c r="I595" s="1" t="s">
        <v>11</v>
      </c>
    </row>
    <row r="596">
      <c r="A596" s="1" t="s">
        <v>1960</v>
      </c>
      <c r="B596" s="1" t="s">
        <v>1961</v>
      </c>
      <c r="C596" s="1" t="s">
        <v>11</v>
      </c>
      <c r="D596" s="1" t="s">
        <v>11</v>
      </c>
      <c r="E596" s="1" t="s">
        <v>11</v>
      </c>
      <c r="F596" s="1" t="s">
        <v>11</v>
      </c>
      <c r="G596" s="1" t="s">
        <v>11</v>
      </c>
      <c r="H596" s="1" t="s">
        <v>11</v>
      </c>
      <c r="I596" s="1" t="s">
        <v>11</v>
      </c>
    </row>
    <row r="597">
      <c r="A597" s="1" t="s">
        <v>1962</v>
      </c>
      <c r="B597" s="1" t="s">
        <v>1963</v>
      </c>
      <c r="C597" s="1" t="s">
        <v>11</v>
      </c>
      <c r="D597" s="1" t="s">
        <v>11</v>
      </c>
      <c r="E597" s="1" t="s">
        <v>11</v>
      </c>
      <c r="F597" s="1" t="s">
        <v>11</v>
      </c>
      <c r="G597" s="1" t="s">
        <v>11</v>
      </c>
      <c r="H597" s="1" t="s">
        <v>11</v>
      </c>
      <c r="I597" s="1" t="s">
        <v>11</v>
      </c>
    </row>
    <row r="598">
      <c r="A598" s="1" t="s">
        <v>1964</v>
      </c>
      <c r="B598" s="1" t="s">
        <v>1965</v>
      </c>
      <c r="C598" s="1" t="s">
        <v>11</v>
      </c>
      <c r="D598" s="1" t="s">
        <v>11</v>
      </c>
      <c r="E598" s="1" t="s">
        <v>11</v>
      </c>
      <c r="F598" s="1" t="s">
        <v>11</v>
      </c>
      <c r="G598" s="1" t="s">
        <v>11</v>
      </c>
      <c r="H598" s="1" t="s">
        <v>11</v>
      </c>
      <c r="I598" s="1" t="s">
        <v>11</v>
      </c>
    </row>
    <row r="599">
      <c r="A599" s="1" t="s">
        <v>1966</v>
      </c>
      <c r="B599" s="1" t="s">
        <v>1967</v>
      </c>
      <c r="C599" s="1" t="s">
        <v>1968</v>
      </c>
      <c r="D599" s="1" t="s">
        <v>1969</v>
      </c>
      <c r="E599" s="1" t="s">
        <v>1970</v>
      </c>
      <c r="F599" s="1" t="s">
        <v>1971</v>
      </c>
      <c r="G599" s="1" t="s">
        <v>1972</v>
      </c>
      <c r="H599" s="1" t="s">
        <v>11</v>
      </c>
      <c r="I599" s="1" t="s">
        <v>11</v>
      </c>
    </row>
    <row r="600">
      <c r="A600" s="1" t="s">
        <v>1973</v>
      </c>
      <c r="B600" s="1" t="s">
        <v>1974</v>
      </c>
      <c r="C600" s="1" t="s">
        <v>11</v>
      </c>
      <c r="D600" s="1" t="s">
        <v>11</v>
      </c>
      <c r="E600" s="1" t="s">
        <v>11</v>
      </c>
      <c r="F600" s="1" t="s">
        <v>11</v>
      </c>
      <c r="G600" s="1" t="s">
        <v>11</v>
      </c>
      <c r="H600" s="1" t="s">
        <v>11</v>
      </c>
      <c r="I600" s="1" t="s">
        <v>11</v>
      </c>
    </row>
    <row r="601">
      <c r="A601" s="1" t="s">
        <v>1975</v>
      </c>
      <c r="B601" s="1" t="s">
        <v>1976</v>
      </c>
      <c r="C601" s="1" t="s">
        <v>11</v>
      </c>
      <c r="D601" s="1" t="s">
        <v>11</v>
      </c>
      <c r="E601" s="1" t="s">
        <v>11</v>
      </c>
      <c r="F601" s="1" t="s">
        <v>11</v>
      </c>
      <c r="G601" s="1" t="s">
        <v>11</v>
      </c>
      <c r="H601" s="1" t="s">
        <v>11</v>
      </c>
      <c r="I601" s="1" t="s">
        <v>11</v>
      </c>
    </row>
    <row r="602">
      <c r="A602" s="1" t="s">
        <v>1977</v>
      </c>
      <c r="B602" s="1" t="s">
        <v>1978</v>
      </c>
      <c r="C602" s="1" t="s">
        <v>11</v>
      </c>
      <c r="D602" s="1" t="s">
        <v>11</v>
      </c>
      <c r="E602" s="1" t="s">
        <v>11</v>
      </c>
      <c r="F602" s="1" t="s">
        <v>11</v>
      </c>
      <c r="G602" s="1" t="s">
        <v>11</v>
      </c>
      <c r="H602" s="1" t="s">
        <v>11</v>
      </c>
      <c r="I602" s="1" t="s">
        <v>11</v>
      </c>
    </row>
    <row r="603">
      <c r="A603" s="1" t="s">
        <v>1979</v>
      </c>
      <c r="B603" s="1" t="s">
        <v>1980</v>
      </c>
      <c r="C603" s="1" t="s">
        <v>11</v>
      </c>
      <c r="D603" s="1" t="s">
        <v>11</v>
      </c>
      <c r="E603" s="1" t="s">
        <v>11</v>
      </c>
      <c r="F603" s="1" t="s">
        <v>11</v>
      </c>
      <c r="G603" s="1" t="s">
        <v>11</v>
      </c>
      <c r="H603" s="1" t="s">
        <v>11</v>
      </c>
      <c r="I603" s="1" t="s">
        <v>11</v>
      </c>
    </row>
    <row r="604">
      <c r="A604" s="1" t="s">
        <v>1981</v>
      </c>
      <c r="B604" s="1" t="s">
        <v>1982</v>
      </c>
      <c r="C604" s="1" t="s">
        <v>11</v>
      </c>
      <c r="D604" s="1" t="s">
        <v>11</v>
      </c>
      <c r="E604" s="1" t="s">
        <v>11</v>
      </c>
      <c r="F604" s="1" t="s">
        <v>11</v>
      </c>
      <c r="G604" s="1" t="s">
        <v>11</v>
      </c>
      <c r="H604" s="1" t="s">
        <v>11</v>
      </c>
      <c r="I604" s="1" t="s">
        <v>11</v>
      </c>
    </row>
    <row r="605">
      <c r="A605" s="1" t="s">
        <v>1983</v>
      </c>
      <c r="B605" s="1" t="s">
        <v>1984</v>
      </c>
      <c r="C605" s="1" t="s">
        <v>11</v>
      </c>
      <c r="D605" s="1" t="s">
        <v>11</v>
      </c>
      <c r="E605" s="1" t="s">
        <v>11</v>
      </c>
      <c r="F605" s="1" t="s">
        <v>11</v>
      </c>
      <c r="G605" s="1" t="s">
        <v>11</v>
      </c>
      <c r="H605" s="1" t="s">
        <v>11</v>
      </c>
      <c r="I605" s="1" t="s">
        <v>11</v>
      </c>
    </row>
    <row r="606">
      <c r="A606" s="1" t="s">
        <v>1985</v>
      </c>
      <c r="B606" s="1" t="s">
        <v>1986</v>
      </c>
      <c r="C606" s="1" t="s">
        <v>11</v>
      </c>
      <c r="D606" s="1" t="s">
        <v>11</v>
      </c>
      <c r="E606" s="1" t="s">
        <v>11</v>
      </c>
      <c r="F606" s="1" t="s">
        <v>11</v>
      </c>
      <c r="G606" s="1" t="s">
        <v>11</v>
      </c>
      <c r="H606" s="1" t="s">
        <v>11</v>
      </c>
      <c r="I606" s="1" t="s">
        <v>11</v>
      </c>
    </row>
    <row r="607">
      <c r="A607" s="1" t="s">
        <v>1987</v>
      </c>
      <c r="B607" s="1" t="s">
        <v>1988</v>
      </c>
      <c r="C607" s="1" t="s">
        <v>11</v>
      </c>
      <c r="D607" s="1" t="s">
        <v>11</v>
      </c>
      <c r="E607" s="1" t="s">
        <v>11</v>
      </c>
      <c r="F607" s="1" t="s">
        <v>11</v>
      </c>
      <c r="G607" s="1" t="s">
        <v>11</v>
      </c>
      <c r="H607" s="1" t="s">
        <v>11</v>
      </c>
      <c r="I607" s="1" t="s">
        <v>11</v>
      </c>
    </row>
    <row r="608">
      <c r="A608" s="1" t="s">
        <v>1989</v>
      </c>
      <c r="B608" s="1" t="s">
        <v>1990</v>
      </c>
      <c r="C608" s="1" t="s">
        <v>1991</v>
      </c>
      <c r="D608" s="1" t="s">
        <v>1992</v>
      </c>
      <c r="E608" s="1" t="s">
        <v>291</v>
      </c>
      <c r="F608" s="1" t="s">
        <v>1993</v>
      </c>
      <c r="G608" s="1" t="s">
        <v>1994</v>
      </c>
      <c r="H608" s="1" t="s">
        <v>11</v>
      </c>
      <c r="I608" s="1" t="s">
        <v>11</v>
      </c>
    </row>
    <row r="609">
      <c r="A609" s="1" t="s">
        <v>1995</v>
      </c>
      <c r="B609" s="1" t="s">
        <v>1996</v>
      </c>
      <c r="C609" s="1" t="s">
        <v>11</v>
      </c>
      <c r="D609" s="1" t="s">
        <v>11</v>
      </c>
      <c r="E609" s="1" t="s">
        <v>11</v>
      </c>
      <c r="F609" s="1" t="s">
        <v>11</v>
      </c>
      <c r="G609" s="1" t="s">
        <v>11</v>
      </c>
      <c r="H609" s="1" t="s">
        <v>11</v>
      </c>
      <c r="I609" s="1" t="s">
        <v>11</v>
      </c>
    </row>
    <row r="610">
      <c r="A610" s="1" t="s">
        <v>1997</v>
      </c>
      <c r="B610" s="1" t="s">
        <v>1998</v>
      </c>
      <c r="C610" s="1" t="s">
        <v>11</v>
      </c>
      <c r="D610" s="1" t="s">
        <v>11</v>
      </c>
      <c r="E610" s="1" t="s">
        <v>11</v>
      </c>
      <c r="F610" s="1" t="s">
        <v>11</v>
      </c>
      <c r="G610" s="1" t="s">
        <v>11</v>
      </c>
      <c r="H610" s="1" t="s">
        <v>11</v>
      </c>
      <c r="I610" s="1" t="s">
        <v>11</v>
      </c>
    </row>
    <row r="611">
      <c r="A611" s="1" t="s">
        <v>1999</v>
      </c>
      <c r="B611" s="1" t="s">
        <v>2000</v>
      </c>
      <c r="C611" s="1" t="s">
        <v>11</v>
      </c>
      <c r="D611" s="1" t="s">
        <v>11</v>
      </c>
      <c r="E611" s="1" t="s">
        <v>11</v>
      </c>
      <c r="F611" s="1" t="s">
        <v>11</v>
      </c>
      <c r="G611" s="1" t="s">
        <v>11</v>
      </c>
      <c r="H611" s="1" t="s">
        <v>11</v>
      </c>
      <c r="I611" s="1" t="s">
        <v>11</v>
      </c>
    </row>
    <row r="612">
      <c r="A612" s="1" t="s">
        <v>2001</v>
      </c>
      <c r="B612" s="1" t="s">
        <v>2002</v>
      </c>
      <c r="C612" s="1" t="s">
        <v>2003</v>
      </c>
      <c r="D612" s="1" t="s">
        <v>2004</v>
      </c>
      <c r="E612" s="1" t="s">
        <v>2005</v>
      </c>
      <c r="F612" s="1" t="s">
        <v>2006</v>
      </c>
      <c r="G612" s="1" t="s">
        <v>2007</v>
      </c>
      <c r="H612" s="1" t="s">
        <v>11</v>
      </c>
      <c r="I612" s="1" t="s">
        <v>11</v>
      </c>
    </row>
    <row r="613">
      <c r="A613" s="1" t="s">
        <v>2008</v>
      </c>
      <c r="B613" s="1" t="s">
        <v>2009</v>
      </c>
      <c r="C613" s="1" t="s">
        <v>2010</v>
      </c>
      <c r="D613" s="1" t="s">
        <v>2011</v>
      </c>
      <c r="E613" s="1" t="s">
        <v>291</v>
      </c>
      <c r="F613" s="1" t="s">
        <v>2012</v>
      </c>
      <c r="G613" s="1" t="s">
        <v>2013</v>
      </c>
      <c r="H613" s="1" t="s">
        <v>11</v>
      </c>
      <c r="I613" s="1" t="s">
        <v>11</v>
      </c>
    </row>
    <row r="614">
      <c r="A614" s="1" t="s">
        <v>2014</v>
      </c>
      <c r="B614" s="1" t="s">
        <v>2015</v>
      </c>
      <c r="C614" s="1" t="s">
        <v>11</v>
      </c>
      <c r="D614" s="1" t="s">
        <v>11</v>
      </c>
      <c r="E614" s="1" t="s">
        <v>11</v>
      </c>
      <c r="F614" s="1" t="s">
        <v>11</v>
      </c>
      <c r="G614" s="1" t="s">
        <v>11</v>
      </c>
      <c r="H614" s="1" t="s">
        <v>11</v>
      </c>
      <c r="I614" s="1" t="s">
        <v>11</v>
      </c>
    </row>
    <row r="615">
      <c r="A615" s="1" t="s">
        <v>2016</v>
      </c>
      <c r="B615" s="1" t="s">
        <v>2017</v>
      </c>
      <c r="C615" s="1" t="s">
        <v>11</v>
      </c>
      <c r="D615" s="1" t="s">
        <v>11</v>
      </c>
      <c r="E615" s="1" t="s">
        <v>11</v>
      </c>
      <c r="F615" s="1" t="s">
        <v>11</v>
      </c>
      <c r="G615" s="1" t="s">
        <v>11</v>
      </c>
      <c r="H615" s="1" t="s">
        <v>11</v>
      </c>
      <c r="I615" s="1" t="s">
        <v>11</v>
      </c>
    </row>
    <row r="616">
      <c r="A616" s="1" t="s">
        <v>2018</v>
      </c>
      <c r="B616" s="1" t="s">
        <v>2019</v>
      </c>
      <c r="C616" s="1" t="s">
        <v>11</v>
      </c>
      <c r="D616" s="1" t="s">
        <v>11</v>
      </c>
      <c r="E616" s="1" t="s">
        <v>11</v>
      </c>
      <c r="F616" s="1" t="s">
        <v>11</v>
      </c>
      <c r="G616" s="1" t="s">
        <v>11</v>
      </c>
      <c r="H616" s="1" t="s">
        <v>11</v>
      </c>
      <c r="I616" s="1" t="s">
        <v>11</v>
      </c>
    </row>
    <row r="617">
      <c r="A617" s="1" t="s">
        <v>2020</v>
      </c>
      <c r="B617" s="1" t="s">
        <v>2021</v>
      </c>
      <c r="C617" s="1" t="s">
        <v>2022</v>
      </c>
      <c r="D617" s="1" t="s">
        <v>2023</v>
      </c>
      <c r="E617" s="1" t="s">
        <v>2024</v>
      </c>
      <c r="F617" s="1" t="s">
        <v>2025</v>
      </c>
      <c r="G617" s="1" t="s">
        <v>2026</v>
      </c>
      <c r="H617" s="1" t="s">
        <v>11</v>
      </c>
      <c r="I617" s="1" t="s">
        <v>11</v>
      </c>
    </row>
    <row r="618">
      <c r="A618" s="1" t="s">
        <v>2027</v>
      </c>
      <c r="B618" s="1" t="s">
        <v>2028</v>
      </c>
      <c r="C618" s="1" t="s">
        <v>11</v>
      </c>
      <c r="D618" s="1" t="s">
        <v>11</v>
      </c>
      <c r="E618" s="1" t="s">
        <v>11</v>
      </c>
      <c r="F618" s="1" t="s">
        <v>11</v>
      </c>
      <c r="G618" s="1" t="s">
        <v>11</v>
      </c>
      <c r="H618" s="1" t="s">
        <v>11</v>
      </c>
      <c r="I618" s="1" t="s">
        <v>11</v>
      </c>
    </row>
    <row r="619">
      <c r="A619" s="1" t="s">
        <v>2029</v>
      </c>
      <c r="B619" s="1" t="s">
        <v>2030</v>
      </c>
      <c r="C619" s="1" t="s">
        <v>11</v>
      </c>
      <c r="D619" s="1" t="s">
        <v>11</v>
      </c>
      <c r="E619" s="1" t="s">
        <v>11</v>
      </c>
      <c r="F619" s="1" t="s">
        <v>11</v>
      </c>
      <c r="G619" s="1" t="s">
        <v>11</v>
      </c>
      <c r="H619" s="1" t="s">
        <v>11</v>
      </c>
      <c r="I619" s="1" t="s">
        <v>11</v>
      </c>
    </row>
    <row r="620">
      <c r="A620" s="1" t="s">
        <v>2031</v>
      </c>
      <c r="B620" s="1" t="s">
        <v>2032</v>
      </c>
      <c r="C620" s="1" t="s">
        <v>11</v>
      </c>
      <c r="D620" s="1" t="s">
        <v>11</v>
      </c>
      <c r="E620" s="1" t="s">
        <v>11</v>
      </c>
      <c r="F620" s="1" t="s">
        <v>11</v>
      </c>
      <c r="G620" s="1" t="s">
        <v>11</v>
      </c>
      <c r="H620" s="1" t="s">
        <v>11</v>
      </c>
      <c r="I620" s="1" t="s">
        <v>11</v>
      </c>
    </row>
    <row r="621">
      <c r="A621" s="1" t="s">
        <v>2033</v>
      </c>
      <c r="B621" s="1" t="s">
        <v>2034</v>
      </c>
      <c r="C621" s="1" t="s">
        <v>11</v>
      </c>
      <c r="D621" s="1" t="s">
        <v>11</v>
      </c>
      <c r="E621" s="1" t="s">
        <v>11</v>
      </c>
      <c r="F621" s="1" t="s">
        <v>11</v>
      </c>
      <c r="G621" s="1" t="s">
        <v>11</v>
      </c>
      <c r="H621" s="1" t="s">
        <v>11</v>
      </c>
      <c r="I621" s="1" t="s">
        <v>11</v>
      </c>
    </row>
    <row r="622">
      <c r="A622" s="1" t="s">
        <v>2035</v>
      </c>
      <c r="B622" s="1" t="s">
        <v>2036</v>
      </c>
      <c r="C622" s="1" t="s">
        <v>11</v>
      </c>
      <c r="D622" s="1" t="s">
        <v>11</v>
      </c>
      <c r="E622" s="1" t="s">
        <v>11</v>
      </c>
      <c r="F622" s="1" t="s">
        <v>11</v>
      </c>
      <c r="G622" s="1" t="s">
        <v>11</v>
      </c>
      <c r="H622" s="1" t="s">
        <v>11</v>
      </c>
      <c r="I622" s="1" t="s">
        <v>11</v>
      </c>
    </row>
    <row r="623">
      <c r="A623" s="1" t="s">
        <v>2037</v>
      </c>
      <c r="B623" s="1" t="s">
        <v>2038</v>
      </c>
      <c r="C623" s="1" t="s">
        <v>11</v>
      </c>
      <c r="D623" s="1" t="s">
        <v>11</v>
      </c>
      <c r="E623" s="1" t="s">
        <v>11</v>
      </c>
      <c r="F623" s="1" t="s">
        <v>11</v>
      </c>
      <c r="G623" s="1" t="s">
        <v>11</v>
      </c>
      <c r="H623" s="1" t="s">
        <v>11</v>
      </c>
      <c r="I623" s="1" t="s">
        <v>11</v>
      </c>
    </row>
    <row r="624">
      <c r="A624" s="1" t="s">
        <v>2039</v>
      </c>
      <c r="B624" s="1" t="s">
        <v>2040</v>
      </c>
      <c r="C624" s="1" t="s">
        <v>11</v>
      </c>
      <c r="D624" s="1" t="s">
        <v>11</v>
      </c>
      <c r="E624" s="1" t="s">
        <v>11</v>
      </c>
      <c r="F624" s="1" t="s">
        <v>11</v>
      </c>
      <c r="G624" s="1" t="s">
        <v>11</v>
      </c>
      <c r="H624" s="1" t="s">
        <v>11</v>
      </c>
      <c r="I624" s="1" t="s">
        <v>11</v>
      </c>
    </row>
    <row r="625">
      <c r="A625" s="1" t="s">
        <v>2041</v>
      </c>
      <c r="B625" s="1" t="s">
        <v>2042</v>
      </c>
      <c r="C625" s="1" t="s">
        <v>11</v>
      </c>
      <c r="D625" s="1" t="s">
        <v>11</v>
      </c>
      <c r="E625" s="1" t="s">
        <v>11</v>
      </c>
      <c r="F625" s="1" t="s">
        <v>11</v>
      </c>
      <c r="G625" s="1" t="s">
        <v>11</v>
      </c>
      <c r="H625" s="1" t="s">
        <v>11</v>
      </c>
      <c r="I625" s="1" t="s">
        <v>11</v>
      </c>
    </row>
    <row r="626">
      <c r="A626" s="1" t="s">
        <v>2043</v>
      </c>
      <c r="B626" s="1" t="s">
        <v>2044</v>
      </c>
      <c r="C626" s="1" t="s">
        <v>2045</v>
      </c>
      <c r="D626" s="1" t="s">
        <v>2046</v>
      </c>
      <c r="E626" s="1" t="s">
        <v>2024</v>
      </c>
      <c r="F626" s="1" t="s">
        <v>2047</v>
      </c>
      <c r="G626" s="1" t="s">
        <v>2048</v>
      </c>
      <c r="H626" s="1" t="s">
        <v>11</v>
      </c>
      <c r="I626" s="1" t="s">
        <v>11</v>
      </c>
    </row>
    <row r="627">
      <c r="A627" s="1" t="s">
        <v>2049</v>
      </c>
      <c r="B627" s="1" t="s">
        <v>2050</v>
      </c>
      <c r="C627" s="1" t="s">
        <v>11</v>
      </c>
      <c r="D627" s="1" t="s">
        <v>11</v>
      </c>
      <c r="E627" s="1" t="s">
        <v>11</v>
      </c>
      <c r="F627" s="1" t="s">
        <v>11</v>
      </c>
      <c r="G627" s="1" t="s">
        <v>11</v>
      </c>
      <c r="H627" s="1" t="s">
        <v>11</v>
      </c>
      <c r="I627" s="1" t="s">
        <v>11</v>
      </c>
    </row>
    <row r="628">
      <c r="A628" s="1" t="s">
        <v>2051</v>
      </c>
      <c r="B628" s="1" t="s">
        <v>2052</v>
      </c>
      <c r="C628" s="1" t="s">
        <v>11</v>
      </c>
      <c r="D628" s="1" t="s">
        <v>11</v>
      </c>
      <c r="E628" s="1" t="s">
        <v>11</v>
      </c>
      <c r="F628" s="1" t="s">
        <v>11</v>
      </c>
      <c r="G628" s="1" t="s">
        <v>11</v>
      </c>
      <c r="H628" s="1" t="s">
        <v>11</v>
      </c>
      <c r="I628" s="1" t="s">
        <v>11</v>
      </c>
    </row>
    <row r="629">
      <c r="A629" s="1" t="s">
        <v>2053</v>
      </c>
      <c r="B629" s="1" t="s">
        <v>2054</v>
      </c>
      <c r="C629" s="1" t="s">
        <v>11</v>
      </c>
      <c r="D629" s="1" t="s">
        <v>11</v>
      </c>
      <c r="E629" s="1" t="s">
        <v>11</v>
      </c>
      <c r="F629" s="1" t="s">
        <v>11</v>
      </c>
      <c r="G629" s="1" t="s">
        <v>11</v>
      </c>
      <c r="H629" s="1" t="s">
        <v>11</v>
      </c>
      <c r="I629" s="1" t="s">
        <v>11</v>
      </c>
    </row>
    <row r="630">
      <c r="A630" s="1" t="s">
        <v>2055</v>
      </c>
      <c r="B630" s="1" t="s">
        <v>2056</v>
      </c>
      <c r="C630" s="1" t="s">
        <v>11</v>
      </c>
      <c r="D630" s="1" t="s">
        <v>11</v>
      </c>
      <c r="E630" s="1" t="s">
        <v>11</v>
      </c>
      <c r="F630" s="1" t="s">
        <v>11</v>
      </c>
      <c r="G630" s="1" t="s">
        <v>11</v>
      </c>
      <c r="H630" s="1" t="s">
        <v>11</v>
      </c>
      <c r="I630" s="1" t="s">
        <v>11</v>
      </c>
    </row>
    <row r="631">
      <c r="A631" s="1" t="s">
        <v>2057</v>
      </c>
      <c r="B631" s="1" t="s">
        <v>2058</v>
      </c>
      <c r="C631" s="1" t="s">
        <v>11</v>
      </c>
      <c r="D631" s="1" t="s">
        <v>11</v>
      </c>
      <c r="E631" s="1" t="s">
        <v>11</v>
      </c>
      <c r="F631" s="1" t="s">
        <v>11</v>
      </c>
      <c r="G631" s="1" t="s">
        <v>11</v>
      </c>
      <c r="H631" s="1" t="s">
        <v>11</v>
      </c>
      <c r="I631" s="1" t="s">
        <v>11</v>
      </c>
    </row>
    <row r="632">
      <c r="A632" s="1" t="s">
        <v>2059</v>
      </c>
      <c r="B632" s="1" t="s">
        <v>2060</v>
      </c>
      <c r="C632" s="1" t="s">
        <v>2061</v>
      </c>
      <c r="D632" s="1" t="s">
        <v>2062</v>
      </c>
      <c r="E632" s="1" t="s">
        <v>221</v>
      </c>
      <c r="F632" s="1" t="s">
        <v>2063</v>
      </c>
      <c r="G632" s="1" t="s">
        <v>2064</v>
      </c>
      <c r="H632" s="1" t="s">
        <v>11</v>
      </c>
      <c r="I632" s="1" t="s">
        <v>11</v>
      </c>
    </row>
    <row r="633">
      <c r="A633" s="1" t="s">
        <v>2065</v>
      </c>
      <c r="B633" s="1" t="s">
        <v>2066</v>
      </c>
      <c r="C633" s="1" t="s">
        <v>11</v>
      </c>
      <c r="D633" s="1" t="s">
        <v>11</v>
      </c>
      <c r="E633" s="1" t="s">
        <v>11</v>
      </c>
      <c r="F633" s="1" t="s">
        <v>11</v>
      </c>
      <c r="G633" s="1" t="s">
        <v>11</v>
      </c>
      <c r="H633" s="1" t="s">
        <v>11</v>
      </c>
      <c r="I633" s="1" t="s">
        <v>11</v>
      </c>
    </row>
    <row r="634">
      <c r="A634" s="1" t="s">
        <v>2067</v>
      </c>
      <c r="B634" s="1" t="s">
        <v>2068</v>
      </c>
      <c r="C634" s="1" t="s">
        <v>11</v>
      </c>
      <c r="D634" s="1" t="s">
        <v>11</v>
      </c>
      <c r="E634" s="1" t="s">
        <v>11</v>
      </c>
      <c r="F634" s="1" t="s">
        <v>11</v>
      </c>
      <c r="G634" s="1" t="s">
        <v>11</v>
      </c>
      <c r="H634" s="1" t="s">
        <v>11</v>
      </c>
      <c r="I634" s="1" t="s">
        <v>11</v>
      </c>
    </row>
    <row r="635">
      <c r="A635" s="1" t="s">
        <v>2069</v>
      </c>
      <c r="B635" s="1" t="s">
        <v>2070</v>
      </c>
      <c r="C635" s="1" t="s">
        <v>11</v>
      </c>
      <c r="D635" s="1" t="s">
        <v>11</v>
      </c>
      <c r="E635" s="1" t="s">
        <v>11</v>
      </c>
      <c r="F635" s="1" t="s">
        <v>11</v>
      </c>
      <c r="G635" s="1" t="s">
        <v>11</v>
      </c>
      <c r="H635" s="1" t="s">
        <v>11</v>
      </c>
      <c r="I635" s="1" t="s">
        <v>11</v>
      </c>
    </row>
    <row r="636">
      <c r="A636" s="1" t="s">
        <v>2071</v>
      </c>
      <c r="B636" s="1" t="s">
        <v>2072</v>
      </c>
      <c r="C636" s="1" t="s">
        <v>11</v>
      </c>
      <c r="D636" s="1" t="s">
        <v>11</v>
      </c>
      <c r="E636" s="1" t="s">
        <v>11</v>
      </c>
      <c r="F636" s="1" t="s">
        <v>11</v>
      </c>
      <c r="G636" s="1" t="s">
        <v>11</v>
      </c>
      <c r="H636" s="1" t="s">
        <v>11</v>
      </c>
      <c r="I636" s="1" t="s">
        <v>11</v>
      </c>
    </row>
    <row r="637">
      <c r="A637" s="1" t="s">
        <v>2073</v>
      </c>
      <c r="B637" s="1" t="s">
        <v>2074</v>
      </c>
      <c r="C637" s="1" t="s">
        <v>11</v>
      </c>
      <c r="D637" s="1" t="s">
        <v>11</v>
      </c>
      <c r="E637" s="1" t="s">
        <v>11</v>
      </c>
      <c r="F637" s="1" t="s">
        <v>11</v>
      </c>
      <c r="G637" s="1" t="s">
        <v>11</v>
      </c>
      <c r="H637" s="1" t="s">
        <v>11</v>
      </c>
      <c r="I637" s="1" t="s">
        <v>11</v>
      </c>
    </row>
    <row r="638">
      <c r="A638" s="1" t="s">
        <v>2075</v>
      </c>
      <c r="B638" s="1" t="s">
        <v>2076</v>
      </c>
      <c r="C638" s="1" t="s">
        <v>11</v>
      </c>
      <c r="D638" s="1" t="s">
        <v>11</v>
      </c>
      <c r="E638" s="1" t="s">
        <v>11</v>
      </c>
      <c r="F638" s="1" t="s">
        <v>11</v>
      </c>
      <c r="G638" s="1" t="s">
        <v>11</v>
      </c>
      <c r="H638" s="1" t="s">
        <v>11</v>
      </c>
      <c r="I638" s="1" t="s">
        <v>11</v>
      </c>
    </row>
    <row r="639">
      <c r="A639" s="1" t="s">
        <v>2077</v>
      </c>
      <c r="B639" s="1" t="s">
        <v>2078</v>
      </c>
      <c r="C639" s="1" t="s">
        <v>2079</v>
      </c>
      <c r="D639" s="1" t="s">
        <v>2080</v>
      </c>
      <c r="E639" s="1" t="s">
        <v>2081</v>
      </c>
      <c r="F639" s="1" t="s">
        <v>2082</v>
      </c>
      <c r="G639" s="1" t="s">
        <v>2083</v>
      </c>
      <c r="H639" s="1" t="s">
        <v>11</v>
      </c>
      <c r="I639" s="1" t="s">
        <v>11</v>
      </c>
    </row>
    <row r="640">
      <c r="A640" s="1" t="s">
        <v>2084</v>
      </c>
      <c r="B640" s="1" t="s">
        <v>2085</v>
      </c>
      <c r="C640" s="1" t="s">
        <v>11</v>
      </c>
      <c r="D640" s="1" t="s">
        <v>11</v>
      </c>
      <c r="E640" s="1" t="s">
        <v>11</v>
      </c>
      <c r="F640" s="1" t="s">
        <v>11</v>
      </c>
      <c r="G640" s="1" t="s">
        <v>11</v>
      </c>
      <c r="H640" s="1" t="s">
        <v>11</v>
      </c>
      <c r="I640" s="1" t="s">
        <v>11</v>
      </c>
    </row>
    <row r="641">
      <c r="A641" s="1" t="s">
        <v>2086</v>
      </c>
      <c r="B641" s="1" t="s">
        <v>2087</v>
      </c>
      <c r="C641" s="1" t="s">
        <v>11</v>
      </c>
      <c r="D641" s="1" t="s">
        <v>11</v>
      </c>
      <c r="E641" s="1" t="s">
        <v>11</v>
      </c>
      <c r="F641" s="1" t="s">
        <v>11</v>
      </c>
      <c r="G641" s="1" t="s">
        <v>11</v>
      </c>
      <c r="H641" s="1" t="s">
        <v>11</v>
      </c>
      <c r="I641" s="1" t="s">
        <v>11</v>
      </c>
    </row>
    <row r="642">
      <c r="A642" s="1" t="s">
        <v>2088</v>
      </c>
      <c r="B642" s="1" t="s">
        <v>2089</v>
      </c>
      <c r="C642" s="1" t="s">
        <v>11</v>
      </c>
      <c r="D642" s="1" t="s">
        <v>11</v>
      </c>
      <c r="E642" s="1" t="s">
        <v>11</v>
      </c>
      <c r="F642" s="1" t="s">
        <v>11</v>
      </c>
      <c r="G642" s="1" t="s">
        <v>11</v>
      </c>
      <c r="H642" s="1" t="s">
        <v>11</v>
      </c>
      <c r="I642" s="1" t="s">
        <v>11</v>
      </c>
    </row>
    <row r="643">
      <c r="A643" s="1" t="s">
        <v>2090</v>
      </c>
      <c r="B643" s="1" t="s">
        <v>2091</v>
      </c>
      <c r="C643" s="1" t="s">
        <v>2092</v>
      </c>
      <c r="D643" s="1" t="s">
        <v>2093</v>
      </c>
      <c r="E643" s="1" t="s">
        <v>2094</v>
      </c>
      <c r="F643" s="1" t="s">
        <v>2095</v>
      </c>
      <c r="G643" s="1" t="s">
        <v>2096</v>
      </c>
      <c r="H643" s="1" t="s">
        <v>11</v>
      </c>
      <c r="I643" s="1" t="s">
        <v>11</v>
      </c>
    </row>
    <row r="644">
      <c r="A644" s="1" t="s">
        <v>2097</v>
      </c>
      <c r="B644" s="1" t="s">
        <v>2098</v>
      </c>
      <c r="C644" s="1" t="s">
        <v>11</v>
      </c>
      <c r="D644" s="1" t="s">
        <v>11</v>
      </c>
      <c r="E644" s="1" t="s">
        <v>11</v>
      </c>
      <c r="F644" s="1" t="s">
        <v>11</v>
      </c>
      <c r="G644" s="1" t="s">
        <v>11</v>
      </c>
      <c r="H644" s="1" t="s">
        <v>11</v>
      </c>
      <c r="I644" s="1" t="s">
        <v>11</v>
      </c>
    </row>
    <row r="645">
      <c r="A645" s="1" t="s">
        <v>2099</v>
      </c>
      <c r="B645" s="1" t="s">
        <v>2100</v>
      </c>
      <c r="C645" s="1" t="s">
        <v>11</v>
      </c>
      <c r="D645" s="1" t="s">
        <v>11</v>
      </c>
      <c r="E645" s="1" t="s">
        <v>11</v>
      </c>
      <c r="F645" s="1" t="s">
        <v>11</v>
      </c>
      <c r="G645" s="1" t="s">
        <v>11</v>
      </c>
      <c r="H645" s="1" t="s">
        <v>11</v>
      </c>
      <c r="I645" s="1" t="s">
        <v>11</v>
      </c>
    </row>
    <row r="646">
      <c r="A646" s="1" t="s">
        <v>2101</v>
      </c>
      <c r="B646" s="1" t="s">
        <v>2102</v>
      </c>
      <c r="C646" s="1" t="s">
        <v>11</v>
      </c>
      <c r="D646" s="1" t="s">
        <v>11</v>
      </c>
      <c r="E646" s="1" t="s">
        <v>11</v>
      </c>
      <c r="F646" s="1" t="s">
        <v>11</v>
      </c>
      <c r="G646" s="1" t="s">
        <v>11</v>
      </c>
      <c r="H646" s="1" t="s">
        <v>11</v>
      </c>
      <c r="I646" s="1" t="s">
        <v>11</v>
      </c>
    </row>
    <row r="647">
      <c r="A647" s="1" t="s">
        <v>2103</v>
      </c>
      <c r="B647" s="1" t="s">
        <v>2104</v>
      </c>
      <c r="C647" s="1" t="s">
        <v>11</v>
      </c>
      <c r="D647" s="1" t="s">
        <v>11</v>
      </c>
      <c r="E647" s="1" t="s">
        <v>11</v>
      </c>
      <c r="F647" s="1" t="s">
        <v>11</v>
      </c>
      <c r="G647" s="1" t="s">
        <v>11</v>
      </c>
      <c r="H647" s="1" t="s">
        <v>11</v>
      </c>
      <c r="I647" s="1" t="s">
        <v>11</v>
      </c>
    </row>
    <row r="648">
      <c r="A648" s="1" t="s">
        <v>2105</v>
      </c>
      <c r="B648" s="1" t="s">
        <v>2106</v>
      </c>
      <c r="C648" s="1" t="s">
        <v>11</v>
      </c>
      <c r="D648" s="1" t="s">
        <v>11</v>
      </c>
      <c r="E648" s="1" t="s">
        <v>11</v>
      </c>
      <c r="F648" s="1" t="s">
        <v>11</v>
      </c>
      <c r="G648" s="1" t="s">
        <v>11</v>
      </c>
      <c r="H648" s="1" t="s">
        <v>11</v>
      </c>
      <c r="I648" s="1" t="s">
        <v>11</v>
      </c>
    </row>
    <row r="649">
      <c r="A649" s="1" t="s">
        <v>2107</v>
      </c>
      <c r="B649" s="1" t="s">
        <v>2108</v>
      </c>
      <c r="C649" s="1" t="s">
        <v>2109</v>
      </c>
      <c r="D649" s="1" t="s">
        <v>2110</v>
      </c>
      <c r="E649" s="1" t="s">
        <v>2111</v>
      </c>
      <c r="F649" s="1" t="s">
        <v>2112</v>
      </c>
      <c r="G649" s="1" t="s">
        <v>2113</v>
      </c>
      <c r="H649" s="1" t="s">
        <v>11</v>
      </c>
      <c r="I649" s="1" t="s">
        <v>11</v>
      </c>
    </row>
    <row r="650">
      <c r="A650" s="1" t="s">
        <v>2114</v>
      </c>
      <c r="B650" s="1" t="s">
        <v>2115</v>
      </c>
      <c r="C650" s="1" t="s">
        <v>11</v>
      </c>
      <c r="D650" s="1" t="s">
        <v>11</v>
      </c>
      <c r="E650" s="1" t="s">
        <v>11</v>
      </c>
      <c r="F650" s="1" t="s">
        <v>11</v>
      </c>
      <c r="G650" s="1" t="s">
        <v>11</v>
      </c>
      <c r="H650" s="1" t="s">
        <v>11</v>
      </c>
      <c r="I650" s="1" t="s">
        <v>11</v>
      </c>
    </row>
    <row r="651">
      <c r="A651" s="1" t="s">
        <v>2116</v>
      </c>
      <c r="B651" s="1" t="s">
        <v>2117</v>
      </c>
      <c r="C651" s="1" t="s">
        <v>11</v>
      </c>
      <c r="D651" s="1" t="s">
        <v>11</v>
      </c>
      <c r="E651" s="1" t="s">
        <v>11</v>
      </c>
      <c r="F651" s="1" t="s">
        <v>11</v>
      </c>
      <c r="G651" s="1" t="s">
        <v>11</v>
      </c>
      <c r="H651" s="1" t="s">
        <v>11</v>
      </c>
      <c r="I651" s="1" t="s">
        <v>11</v>
      </c>
    </row>
    <row r="652">
      <c r="A652" s="1" t="s">
        <v>2118</v>
      </c>
      <c r="B652" s="1" t="s">
        <v>2119</v>
      </c>
      <c r="C652" s="1" t="s">
        <v>2120</v>
      </c>
      <c r="D652" s="1" t="s">
        <v>2121</v>
      </c>
      <c r="E652" s="1" t="s">
        <v>1357</v>
      </c>
      <c r="F652" s="1" t="s">
        <v>2122</v>
      </c>
      <c r="G652" s="1" t="s">
        <v>2123</v>
      </c>
      <c r="H652" s="1" t="s">
        <v>11</v>
      </c>
      <c r="I652" s="1" t="s">
        <v>11</v>
      </c>
    </row>
    <row r="653">
      <c r="A653" s="1" t="s">
        <v>2124</v>
      </c>
      <c r="B653" s="1" t="s">
        <v>2125</v>
      </c>
      <c r="C653" s="1" t="s">
        <v>11</v>
      </c>
      <c r="D653" s="1" t="s">
        <v>11</v>
      </c>
      <c r="E653" s="1" t="s">
        <v>11</v>
      </c>
      <c r="F653" s="1" t="s">
        <v>11</v>
      </c>
      <c r="G653" s="1" t="s">
        <v>11</v>
      </c>
      <c r="H653" s="1" t="s">
        <v>11</v>
      </c>
      <c r="I653" s="1" t="s">
        <v>11</v>
      </c>
    </row>
    <row r="654">
      <c r="A654" s="1" t="s">
        <v>2126</v>
      </c>
      <c r="B654" s="1" t="s">
        <v>2127</v>
      </c>
      <c r="C654" s="1" t="s">
        <v>11</v>
      </c>
      <c r="D654" s="1" t="s">
        <v>11</v>
      </c>
      <c r="E654" s="1" t="s">
        <v>11</v>
      </c>
      <c r="F654" s="1" t="s">
        <v>11</v>
      </c>
      <c r="G654" s="1" t="s">
        <v>11</v>
      </c>
      <c r="H654" s="1" t="s">
        <v>11</v>
      </c>
      <c r="I654" s="1" t="s">
        <v>11</v>
      </c>
    </row>
    <row r="655">
      <c r="A655" s="1" t="s">
        <v>2128</v>
      </c>
      <c r="B655" s="1" t="s">
        <v>2129</v>
      </c>
      <c r="C655" s="1" t="s">
        <v>11</v>
      </c>
      <c r="D655" s="1" t="s">
        <v>11</v>
      </c>
      <c r="E655" s="1" t="s">
        <v>11</v>
      </c>
      <c r="F655" s="1" t="s">
        <v>11</v>
      </c>
      <c r="G655" s="1" t="s">
        <v>11</v>
      </c>
      <c r="H655" s="1" t="s">
        <v>11</v>
      </c>
      <c r="I655" s="1" t="s">
        <v>11</v>
      </c>
    </row>
    <row r="656">
      <c r="A656" s="1" t="s">
        <v>2130</v>
      </c>
      <c r="B656" s="1" t="s">
        <v>2131</v>
      </c>
      <c r="C656" s="1" t="s">
        <v>11</v>
      </c>
      <c r="D656" s="1" t="s">
        <v>11</v>
      </c>
      <c r="E656" s="1" t="s">
        <v>11</v>
      </c>
      <c r="F656" s="1" t="s">
        <v>11</v>
      </c>
      <c r="G656" s="1" t="s">
        <v>11</v>
      </c>
      <c r="H656" s="1" t="s">
        <v>11</v>
      </c>
      <c r="I656" s="1" t="s">
        <v>11</v>
      </c>
    </row>
    <row r="657">
      <c r="A657" s="1" t="s">
        <v>2132</v>
      </c>
      <c r="B657" s="1" t="s">
        <v>2133</v>
      </c>
      <c r="C657" s="1" t="s">
        <v>11</v>
      </c>
      <c r="D657" s="1" t="s">
        <v>11</v>
      </c>
      <c r="E657" s="1" t="s">
        <v>11</v>
      </c>
      <c r="F657" s="1" t="s">
        <v>11</v>
      </c>
      <c r="G657" s="1" t="s">
        <v>11</v>
      </c>
      <c r="H657" s="1" t="s">
        <v>11</v>
      </c>
      <c r="I657" s="1" t="s">
        <v>11</v>
      </c>
    </row>
    <row r="658">
      <c r="A658" s="1" t="s">
        <v>2134</v>
      </c>
      <c r="B658" s="1" t="s">
        <v>2135</v>
      </c>
      <c r="C658" s="1" t="s">
        <v>11</v>
      </c>
      <c r="D658" s="1" t="s">
        <v>11</v>
      </c>
      <c r="E658" s="1" t="s">
        <v>11</v>
      </c>
      <c r="F658" s="1" t="s">
        <v>11</v>
      </c>
      <c r="G658" s="1" t="s">
        <v>11</v>
      </c>
      <c r="H658" s="1" t="s">
        <v>11</v>
      </c>
      <c r="I658" s="1" t="s">
        <v>11</v>
      </c>
    </row>
    <row r="659">
      <c r="A659" s="1" t="s">
        <v>2136</v>
      </c>
      <c r="B659" s="1" t="s">
        <v>2137</v>
      </c>
      <c r="C659" s="1" t="s">
        <v>11</v>
      </c>
      <c r="D659" s="1" t="s">
        <v>11</v>
      </c>
      <c r="E659" s="1" t="s">
        <v>11</v>
      </c>
      <c r="F659" s="1" t="s">
        <v>11</v>
      </c>
      <c r="G659" s="1" t="s">
        <v>11</v>
      </c>
      <c r="H659" s="1" t="s">
        <v>11</v>
      </c>
      <c r="I659" s="1" t="s">
        <v>11</v>
      </c>
    </row>
    <row r="660">
      <c r="A660" s="1" t="s">
        <v>2138</v>
      </c>
      <c r="B660" s="1" t="s">
        <v>2139</v>
      </c>
      <c r="C660" s="1" t="s">
        <v>11</v>
      </c>
      <c r="D660" s="1" t="s">
        <v>11</v>
      </c>
      <c r="E660" s="1" t="s">
        <v>11</v>
      </c>
      <c r="F660" s="1" t="s">
        <v>11</v>
      </c>
      <c r="G660" s="1" t="s">
        <v>11</v>
      </c>
      <c r="H660" s="1" t="s">
        <v>11</v>
      </c>
      <c r="I660" s="1" t="s">
        <v>11</v>
      </c>
    </row>
    <row r="661">
      <c r="A661" s="1" t="s">
        <v>2140</v>
      </c>
      <c r="B661" s="1" t="s">
        <v>2141</v>
      </c>
      <c r="C661" s="1" t="s">
        <v>11</v>
      </c>
      <c r="D661" s="1" t="s">
        <v>11</v>
      </c>
      <c r="E661" s="1" t="s">
        <v>11</v>
      </c>
      <c r="F661" s="1" t="s">
        <v>11</v>
      </c>
      <c r="G661" s="1" t="s">
        <v>11</v>
      </c>
      <c r="H661" s="1" t="s">
        <v>11</v>
      </c>
      <c r="I661" s="1" t="s">
        <v>11</v>
      </c>
    </row>
    <row r="662">
      <c r="A662" s="1" t="s">
        <v>2142</v>
      </c>
      <c r="B662" s="1" t="s">
        <v>2143</v>
      </c>
      <c r="C662" s="1" t="s">
        <v>11</v>
      </c>
      <c r="D662" s="1" t="s">
        <v>11</v>
      </c>
      <c r="E662" s="1" t="s">
        <v>11</v>
      </c>
      <c r="F662" s="1" t="s">
        <v>11</v>
      </c>
      <c r="G662" s="1" t="s">
        <v>11</v>
      </c>
      <c r="H662" s="1" t="s">
        <v>11</v>
      </c>
      <c r="I662" s="1" t="s">
        <v>11</v>
      </c>
    </row>
    <row r="663">
      <c r="A663" s="1" t="s">
        <v>2144</v>
      </c>
      <c r="B663" s="1" t="s">
        <v>2145</v>
      </c>
      <c r="C663" s="1" t="s">
        <v>11</v>
      </c>
      <c r="D663" s="1" t="s">
        <v>11</v>
      </c>
      <c r="E663" s="1" t="s">
        <v>11</v>
      </c>
      <c r="F663" s="1" t="s">
        <v>11</v>
      </c>
      <c r="G663" s="1" t="s">
        <v>11</v>
      </c>
      <c r="H663" s="1" t="s">
        <v>11</v>
      </c>
      <c r="I663" s="1" t="s">
        <v>11</v>
      </c>
    </row>
    <row r="664">
      <c r="A664" s="1" t="s">
        <v>2146</v>
      </c>
      <c r="B664" s="1" t="s">
        <v>2147</v>
      </c>
      <c r="C664" s="1" t="s">
        <v>11</v>
      </c>
      <c r="D664" s="1" t="s">
        <v>11</v>
      </c>
      <c r="E664" s="1" t="s">
        <v>11</v>
      </c>
      <c r="F664" s="1" t="s">
        <v>11</v>
      </c>
      <c r="G664" s="1" t="s">
        <v>11</v>
      </c>
      <c r="H664" s="1" t="s">
        <v>11</v>
      </c>
      <c r="I664" s="1" t="s">
        <v>11</v>
      </c>
    </row>
    <row r="665">
      <c r="A665" s="1" t="s">
        <v>2148</v>
      </c>
      <c r="B665" s="1" t="s">
        <v>2149</v>
      </c>
      <c r="C665" s="1" t="s">
        <v>2150</v>
      </c>
      <c r="D665" s="1" t="s">
        <v>1878</v>
      </c>
      <c r="E665" s="1" t="s">
        <v>1807</v>
      </c>
      <c r="F665" s="1" t="s">
        <v>2151</v>
      </c>
      <c r="G665" s="1" t="s">
        <v>2152</v>
      </c>
      <c r="H665" s="1" t="s">
        <v>11</v>
      </c>
      <c r="I665" s="1" t="s">
        <v>11</v>
      </c>
    </row>
    <row r="666">
      <c r="A666" s="1" t="s">
        <v>2153</v>
      </c>
      <c r="B666" s="1" t="s">
        <v>2154</v>
      </c>
      <c r="C666" s="1" t="s">
        <v>11</v>
      </c>
      <c r="D666" s="1" t="s">
        <v>11</v>
      </c>
      <c r="E666" s="1" t="s">
        <v>11</v>
      </c>
      <c r="F666" s="1" t="s">
        <v>11</v>
      </c>
      <c r="G666" s="1" t="s">
        <v>11</v>
      </c>
      <c r="H666" s="1" t="s">
        <v>11</v>
      </c>
      <c r="I666" s="1" t="s">
        <v>11</v>
      </c>
    </row>
    <row r="667">
      <c r="A667" s="1" t="s">
        <v>2155</v>
      </c>
      <c r="B667" s="1" t="s">
        <v>2156</v>
      </c>
      <c r="C667" s="1" t="s">
        <v>11</v>
      </c>
      <c r="D667" s="1" t="s">
        <v>11</v>
      </c>
      <c r="E667" s="1" t="s">
        <v>11</v>
      </c>
      <c r="F667" s="1" t="s">
        <v>11</v>
      </c>
      <c r="G667" s="1" t="s">
        <v>11</v>
      </c>
      <c r="H667" s="1" t="s">
        <v>11</v>
      </c>
      <c r="I667" s="1" t="s">
        <v>11</v>
      </c>
    </row>
    <row r="668">
      <c r="A668" s="1" t="s">
        <v>2157</v>
      </c>
      <c r="B668" s="1" t="s">
        <v>2158</v>
      </c>
      <c r="C668" s="1" t="s">
        <v>11</v>
      </c>
      <c r="D668" s="1" t="s">
        <v>11</v>
      </c>
      <c r="E668" s="1" t="s">
        <v>11</v>
      </c>
      <c r="F668" s="1" t="s">
        <v>11</v>
      </c>
      <c r="G668" s="1" t="s">
        <v>11</v>
      </c>
      <c r="H668" s="1" t="s">
        <v>11</v>
      </c>
      <c r="I668" s="1" t="s">
        <v>11</v>
      </c>
    </row>
    <row r="669">
      <c r="A669" s="1" t="s">
        <v>2159</v>
      </c>
      <c r="B669" s="1" t="s">
        <v>2160</v>
      </c>
      <c r="C669" s="1" t="s">
        <v>11</v>
      </c>
      <c r="D669" s="1" t="s">
        <v>11</v>
      </c>
      <c r="E669" s="1" t="s">
        <v>11</v>
      </c>
      <c r="F669" s="1" t="s">
        <v>11</v>
      </c>
      <c r="G669" s="1" t="s">
        <v>11</v>
      </c>
      <c r="H669" s="1" t="s">
        <v>11</v>
      </c>
      <c r="I669" s="1" t="s">
        <v>11</v>
      </c>
    </row>
    <row r="670">
      <c r="A670" s="1" t="s">
        <v>2161</v>
      </c>
      <c r="B670" s="1" t="s">
        <v>2162</v>
      </c>
      <c r="C670" s="1" t="s">
        <v>11</v>
      </c>
      <c r="D670" s="1" t="s">
        <v>11</v>
      </c>
      <c r="E670" s="1" t="s">
        <v>11</v>
      </c>
      <c r="F670" s="1" t="s">
        <v>11</v>
      </c>
      <c r="G670" s="1" t="s">
        <v>11</v>
      </c>
      <c r="H670" s="1" t="s">
        <v>11</v>
      </c>
      <c r="I670" s="1" t="s">
        <v>11</v>
      </c>
    </row>
    <row r="671">
      <c r="A671" s="1" t="s">
        <v>2163</v>
      </c>
      <c r="B671" s="1" t="s">
        <v>2164</v>
      </c>
      <c r="C671" s="1" t="s">
        <v>11</v>
      </c>
      <c r="D671" s="1" t="s">
        <v>11</v>
      </c>
      <c r="E671" s="1" t="s">
        <v>11</v>
      </c>
      <c r="F671" s="1" t="s">
        <v>11</v>
      </c>
      <c r="G671" s="1" t="s">
        <v>11</v>
      </c>
      <c r="H671" s="1" t="s">
        <v>11</v>
      </c>
      <c r="I671" s="1" t="s">
        <v>11</v>
      </c>
    </row>
    <row r="672">
      <c r="A672" s="1" t="s">
        <v>2165</v>
      </c>
      <c r="B672" s="1" t="s">
        <v>2166</v>
      </c>
      <c r="C672" s="1" t="s">
        <v>11</v>
      </c>
      <c r="D672" s="1" t="s">
        <v>11</v>
      </c>
      <c r="E672" s="1" t="s">
        <v>11</v>
      </c>
      <c r="F672" s="1" t="s">
        <v>11</v>
      </c>
      <c r="G672" s="1" t="s">
        <v>11</v>
      </c>
      <c r="H672" s="1" t="s">
        <v>11</v>
      </c>
      <c r="I672" s="1" t="s">
        <v>11</v>
      </c>
    </row>
    <row r="673">
      <c r="A673" s="1" t="s">
        <v>2167</v>
      </c>
      <c r="B673" s="1" t="s">
        <v>2168</v>
      </c>
      <c r="C673" s="1" t="s">
        <v>11</v>
      </c>
      <c r="D673" s="1" t="s">
        <v>11</v>
      </c>
      <c r="E673" s="1" t="s">
        <v>11</v>
      </c>
      <c r="F673" s="1" t="s">
        <v>11</v>
      </c>
      <c r="G673" s="1" t="s">
        <v>11</v>
      </c>
      <c r="H673" s="1" t="s">
        <v>11</v>
      </c>
      <c r="I673" s="1" t="s">
        <v>11</v>
      </c>
    </row>
    <row r="674">
      <c r="A674" s="1" t="s">
        <v>2169</v>
      </c>
      <c r="B674" s="1" t="s">
        <v>2170</v>
      </c>
      <c r="C674" s="1" t="s">
        <v>11</v>
      </c>
      <c r="D674" s="1" t="s">
        <v>11</v>
      </c>
      <c r="E674" s="1" t="s">
        <v>11</v>
      </c>
      <c r="F674" s="1" t="s">
        <v>11</v>
      </c>
      <c r="G674" s="1" t="s">
        <v>11</v>
      </c>
      <c r="H674" s="1" t="s">
        <v>11</v>
      </c>
      <c r="I674" s="1" t="s">
        <v>11</v>
      </c>
    </row>
    <row r="675">
      <c r="A675" s="1" t="s">
        <v>2171</v>
      </c>
      <c r="B675" s="1" t="s">
        <v>2172</v>
      </c>
      <c r="C675" s="1" t="s">
        <v>11</v>
      </c>
      <c r="D675" s="1" t="s">
        <v>11</v>
      </c>
      <c r="E675" s="1" t="s">
        <v>11</v>
      </c>
      <c r="F675" s="1" t="s">
        <v>11</v>
      </c>
      <c r="G675" s="1" t="s">
        <v>11</v>
      </c>
      <c r="H675" s="1" t="s">
        <v>11</v>
      </c>
      <c r="I675" s="1" t="s">
        <v>11</v>
      </c>
    </row>
    <row r="676">
      <c r="A676" s="1" t="s">
        <v>2173</v>
      </c>
      <c r="B676" s="1" t="s">
        <v>2174</v>
      </c>
      <c r="C676" s="1" t="s">
        <v>11</v>
      </c>
      <c r="D676" s="1" t="s">
        <v>11</v>
      </c>
      <c r="E676" s="1" t="s">
        <v>11</v>
      </c>
      <c r="F676" s="1" t="s">
        <v>11</v>
      </c>
      <c r="G676" s="1" t="s">
        <v>11</v>
      </c>
      <c r="H676" s="1" t="s">
        <v>11</v>
      </c>
      <c r="I676" s="1" t="s">
        <v>11</v>
      </c>
    </row>
    <row r="677">
      <c r="A677" s="1" t="s">
        <v>2175</v>
      </c>
      <c r="B677" s="1" t="s">
        <v>2176</v>
      </c>
      <c r="C677" s="1" t="s">
        <v>11</v>
      </c>
      <c r="D677" s="1" t="s">
        <v>11</v>
      </c>
      <c r="E677" s="1" t="s">
        <v>11</v>
      </c>
      <c r="F677" s="1" t="s">
        <v>11</v>
      </c>
      <c r="G677" s="1" t="s">
        <v>11</v>
      </c>
      <c r="H677" s="1" t="s">
        <v>11</v>
      </c>
      <c r="I677" s="1" t="s">
        <v>11</v>
      </c>
    </row>
    <row r="678">
      <c r="A678" s="1" t="s">
        <v>2177</v>
      </c>
      <c r="B678" s="1" t="s">
        <v>2178</v>
      </c>
      <c r="C678" s="1" t="s">
        <v>2179</v>
      </c>
      <c r="D678" s="1" t="s">
        <v>2180</v>
      </c>
      <c r="E678" s="1" t="s">
        <v>1494</v>
      </c>
      <c r="F678" s="1" t="s">
        <v>2181</v>
      </c>
      <c r="G678" s="1" t="s">
        <v>2182</v>
      </c>
      <c r="H678" s="1" t="s">
        <v>11</v>
      </c>
      <c r="I678" s="1" t="s">
        <v>11</v>
      </c>
    </row>
    <row r="679">
      <c r="A679" s="3" t="s">
        <v>2183</v>
      </c>
      <c r="B679" s="1" t="s">
        <v>2184</v>
      </c>
      <c r="C679" s="1" t="s">
        <v>11</v>
      </c>
      <c r="D679" s="1" t="s">
        <v>11</v>
      </c>
      <c r="E679" s="1" t="s">
        <v>11</v>
      </c>
      <c r="F679" s="1" t="s">
        <v>11</v>
      </c>
      <c r="G679" s="1" t="s">
        <v>11</v>
      </c>
      <c r="H679" s="1" t="s">
        <v>11</v>
      </c>
      <c r="I679" s="1" t="s">
        <v>11</v>
      </c>
    </row>
    <row r="680">
      <c r="A680" s="1" t="s">
        <v>2185</v>
      </c>
      <c r="B680" s="1" t="s">
        <v>2186</v>
      </c>
      <c r="C680" s="1" t="s">
        <v>11</v>
      </c>
      <c r="D680" s="1" t="s">
        <v>11</v>
      </c>
      <c r="E680" s="1" t="s">
        <v>11</v>
      </c>
      <c r="F680" s="1" t="s">
        <v>11</v>
      </c>
      <c r="G680" s="1" t="s">
        <v>11</v>
      </c>
      <c r="H680" s="1" t="s">
        <v>11</v>
      </c>
      <c r="I680" s="1" t="s">
        <v>11</v>
      </c>
    </row>
    <row r="681">
      <c r="A681" s="1" t="s">
        <v>2187</v>
      </c>
      <c r="B681" s="1" t="s">
        <v>2188</v>
      </c>
      <c r="C681" s="1" t="s">
        <v>11</v>
      </c>
      <c r="D681" s="1" t="s">
        <v>11</v>
      </c>
      <c r="E681" s="1" t="s">
        <v>11</v>
      </c>
      <c r="F681" s="1" t="s">
        <v>11</v>
      </c>
      <c r="G681" s="1" t="s">
        <v>11</v>
      </c>
      <c r="H681" s="1" t="s">
        <v>11</v>
      </c>
      <c r="I681" s="1" t="s">
        <v>11</v>
      </c>
    </row>
    <row r="682">
      <c r="A682" s="1" t="s">
        <v>2189</v>
      </c>
      <c r="B682" s="1" t="s">
        <v>2190</v>
      </c>
      <c r="C682" s="1" t="s">
        <v>11</v>
      </c>
      <c r="D682" s="1" t="s">
        <v>11</v>
      </c>
      <c r="E682" s="1" t="s">
        <v>11</v>
      </c>
      <c r="F682" s="1" t="s">
        <v>11</v>
      </c>
      <c r="G682" s="1" t="s">
        <v>11</v>
      </c>
      <c r="H682" s="1" t="s">
        <v>11</v>
      </c>
      <c r="I682" s="1" t="s">
        <v>11</v>
      </c>
    </row>
    <row r="683">
      <c r="A683" s="1" t="s">
        <v>2191</v>
      </c>
      <c r="B683" s="1" t="s">
        <v>2192</v>
      </c>
      <c r="C683" s="1" t="s">
        <v>11</v>
      </c>
      <c r="D683" s="1" t="s">
        <v>11</v>
      </c>
      <c r="E683" s="1" t="s">
        <v>11</v>
      </c>
      <c r="F683" s="1" t="s">
        <v>11</v>
      </c>
      <c r="G683" s="1" t="s">
        <v>11</v>
      </c>
      <c r="H683" s="1" t="s">
        <v>11</v>
      </c>
      <c r="I683" s="1" t="s">
        <v>11</v>
      </c>
    </row>
    <row r="684">
      <c r="A684" s="3" t="s">
        <v>2193</v>
      </c>
      <c r="B684" s="1" t="s">
        <v>2194</v>
      </c>
      <c r="C684" s="1" t="s">
        <v>11</v>
      </c>
      <c r="D684" s="1" t="s">
        <v>11</v>
      </c>
      <c r="E684" s="1" t="s">
        <v>11</v>
      </c>
      <c r="F684" s="1" t="s">
        <v>11</v>
      </c>
      <c r="G684" s="1" t="s">
        <v>11</v>
      </c>
      <c r="H684" s="1" t="s">
        <v>11</v>
      </c>
      <c r="I684" s="1" t="s">
        <v>11</v>
      </c>
    </row>
    <row r="685">
      <c r="A685" s="3" t="s">
        <v>1449</v>
      </c>
      <c r="B685" s="1" t="s">
        <v>2195</v>
      </c>
      <c r="C685" s="1" t="s">
        <v>11</v>
      </c>
      <c r="D685" s="1" t="s">
        <v>11</v>
      </c>
      <c r="E685" s="1" t="s">
        <v>11</v>
      </c>
      <c r="F685" s="1" t="s">
        <v>11</v>
      </c>
      <c r="G685" s="1" t="s">
        <v>11</v>
      </c>
      <c r="H685" s="1" t="s">
        <v>11</v>
      </c>
      <c r="I685" s="1" t="s">
        <v>11</v>
      </c>
    </row>
    <row r="686">
      <c r="A686" s="1" t="s">
        <v>2196</v>
      </c>
      <c r="B686" s="1" t="s">
        <v>2197</v>
      </c>
      <c r="C686" s="1" t="s">
        <v>11</v>
      </c>
      <c r="D686" s="1" t="s">
        <v>11</v>
      </c>
      <c r="E686" s="1" t="s">
        <v>11</v>
      </c>
      <c r="F686" s="1" t="s">
        <v>11</v>
      </c>
      <c r="G686" s="1" t="s">
        <v>11</v>
      </c>
      <c r="H686" s="1" t="s">
        <v>11</v>
      </c>
      <c r="I686" s="1" t="s">
        <v>11</v>
      </c>
    </row>
    <row r="687">
      <c r="A687" s="1" t="s">
        <v>2198</v>
      </c>
      <c r="B687" s="1" t="s">
        <v>2199</v>
      </c>
      <c r="C687" s="1" t="s">
        <v>11</v>
      </c>
      <c r="D687" s="1" t="s">
        <v>11</v>
      </c>
      <c r="E687" s="1" t="s">
        <v>11</v>
      </c>
      <c r="F687" s="1" t="s">
        <v>11</v>
      </c>
      <c r="G687" s="1" t="s">
        <v>11</v>
      </c>
      <c r="H687" s="1" t="s">
        <v>11</v>
      </c>
      <c r="I687" s="1" t="s">
        <v>11</v>
      </c>
    </row>
    <row r="688">
      <c r="A688" s="1" t="s">
        <v>2200</v>
      </c>
      <c r="B688" s="1" t="s">
        <v>2201</v>
      </c>
      <c r="C688" s="1" t="s">
        <v>11</v>
      </c>
      <c r="D688" s="1" t="s">
        <v>11</v>
      </c>
      <c r="E688" s="1" t="s">
        <v>11</v>
      </c>
      <c r="F688" s="1" t="s">
        <v>11</v>
      </c>
      <c r="G688" s="1" t="s">
        <v>11</v>
      </c>
      <c r="H688" s="1" t="s">
        <v>11</v>
      </c>
      <c r="I688" s="1" t="s">
        <v>11</v>
      </c>
    </row>
    <row r="689">
      <c r="A689" s="1" t="s">
        <v>2202</v>
      </c>
      <c r="B689" s="1" t="s">
        <v>2203</v>
      </c>
      <c r="C689" s="1" t="s">
        <v>11</v>
      </c>
      <c r="D689" s="1" t="s">
        <v>11</v>
      </c>
      <c r="E689" s="1" t="s">
        <v>11</v>
      </c>
      <c r="F689" s="1" t="s">
        <v>11</v>
      </c>
      <c r="G689" s="1" t="s">
        <v>11</v>
      </c>
      <c r="H689" s="1" t="s">
        <v>11</v>
      </c>
      <c r="I689" s="1" t="s">
        <v>11</v>
      </c>
    </row>
    <row r="690">
      <c r="A690" s="1" t="s">
        <v>2204</v>
      </c>
      <c r="B690" s="1" t="s">
        <v>2205</v>
      </c>
      <c r="C690" s="1" t="s">
        <v>11</v>
      </c>
      <c r="D690" s="1" t="s">
        <v>11</v>
      </c>
      <c r="E690" s="1" t="s">
        <v>11</v>
      </c>
      <c r="F690" s="1" t="s">
        <v>11</v>
      </c>
      <c r="G690" s="1" t="s">
        <v>11</v>
      </c>
      <c r="H690" s="1" t="s">
        <v>11</v>
      </c>
      <c r="I690" s="1" t="s">
        <v>11</v>
      </c>
    </row>
    <row r="691">
      <c r="A691" s="1" t="s">
        <v>2206</v>
      </c>
      <c r="B691" s="1" t="s">
        <v>2207</v>
      </c>
      <c r="C691" s="1" t="s">
        <v>11</v>
      </c>
      <c r="D691" s="1" t="s">
        <v>11</v>
      </c>
      <c r="E691" s="1" t="s">
        <v>11</v>
      </c>
      <c r="F691" s="1" t="s">
        <v>11</v>
      </c>
      <c r="G691" s="1" t="s">
        <v>11</v>
      </c>
      <c r="H691" s="1" t="s">
        <v>11</v>
      </c>
      <c r="I691" s="1" t="s">
        <v>11</v>
      </c>
    </row>
    <row r="692">
      <c r="A692" s="1" t="s">
        <v>2208</v>
      </c>
      <c r="B692" s="1" t="s">
        <v>2209</v>
      </c>
      <c r="C692" s="1" t="s">
        <v>11</v>
      </c>
      <c r="D692" s="1" t="s">
        <v>11</v>
      </c>
      <c r="E692" s="1" t="s">
        <v>11</v>
      </c>
      <c r="F692" s="1" t="s">
        <v>11</v>
      </c>
      <c r="G692" s="1" t="s">
        <v>11</v>
      </c>
      <c r="H692" s="1" t="s">
        <v>11</v>
      </c>
      <c r="I692" s="1" t="s">
        <v>11</v>
      </c>
    </row>
    <row r="693">
      <c r="A693" s="1" t="s">
        <v>2210</v>
      </c>
      <c r="B693" s="1" t="s">
        <v>2211</v>
      </c>
      <c r="C693" s="1" t="s">
        <v>2212</v>
      </c>
      <c r="D693" s="1" t="s">
        <v>2213</v>
      </c>
      <c r="E693" s="1" t="s">
        <v>2214</v>
      </c>
      <c r="F693" s="1" t="s">
        <v>2215</v>
      </c>
      <c r="G693" s="1" t="s">
        <v>2216</v>
      </c>
      <c r="H693" s="1" t="s">
        <v>11</v>
      </c>
      <c r="I693" s="1" t="s">
        <v>11</v>
      </c>
    </row>
    <row r="694">
      <c r="A694" s="1" t="s">
        <v>2217</v>
      </c>
      <c r="B694" s="1" t="s">
        <v>2218</v>
      </c>
      <c r="C694" s="1" t="s">
        <v>11</v>
      </c>
      <c r="D694" s="1" t="s">
        <v>11</v>
      </c>
      <c r="E694" s="1" t="s">
        <v>11</v>
      </c>
      <c r="F694" s="1" t="s">
        <v>11</v>
      </c>
      <c r="G694" s="1" t="s">
        <v>11</v>
      </c>
      <c r="H694" s="1" t="s">
        <v>11</v>
      </c>
      <c r="I694" s="1" t="s">
        <v>11</v>
      </c>
    </row>
    <row r="695">
      <c r="A695" s="1" t="s">
        <v>2219</v>
      </c>
      <c r="B695" s="1" t="s">
        <v>2220</v>
      </c>
      <c r="C695" s="1" t="s">
        <v>11</v>
      </c>
      <c r="D695" s="1" t="s">
        <v>11</v>
      </c>
      <c r="E695" s="1" t="s">
        <v>11</v>
      </c>
      <c r="F695" s="1" t="s">
        <v>11</v>
      </c>
      <c r="G695" s="1" t="s">
        <v>11</v>
      </c>
      <c r="H695" s="1" t="s">
        <v>11</v>
      </c>
      <c r="I695" s="1" t="s">
        <v>11</v>
      </c>
    </row>
    <row r="696">
      <c r="A696" s="1" t="s">
        <v>2221</v>
      </c>
      <c r="B696" s="1" t="s">
        <v>2222</v>
      </c>
      <c r="C696" s="1" t="s">
        <v>11</v>
      </c>
      <c r="D696" s="1" t="s">
        <v>11</v>
      </c>
      <c r="E696" s="1" t="s">
        <v>11</v>
      </c>
      <c r="F696" s="1" t="s">
        <v>11</v>
      </c>
      <c r="G696" s="1" t="s">
        <v>11</v>
      </c>
      <c r="H696" s="1" t="s">
        <v>11</v>
      </c>
      <c r="I696" s="1" t="s">
        <v>11</v>
      </c>
    </row>
    <row r="697">
      <c r="A697" s="1" t="s">
        <v>2223</v>
      </c>
      <c r="B697" s="1" t="s">
        <v>2224</v>
      </c>
      <c r="C697" s="1" t="s">
        <v>11</v>
      </c>
      <c r="D697" s="1" t="s">
        <v>11</v>
      </c>
      <c r="E697" s="1" t="s">
        <v>11</v>
      </c>
      <c r="F697" s="1" t="s">
        <v>11</v>
      </c>
      <c r="G697" s="1" t="s">
        <v>11</v>
      </c>
      <c r="H697" s="1" t="s">
        <v>11</v>
      </c>
      <c r="I697" s="1" t="s">
        <v>11</v>
      </c>
    </row>
    <row r="698">
      <c r="A698" s="1" t="s">
        <v>2225</v>
      </c>
      <c r="B698" s="1" t="s">
        <v>2226</v>
      </c>
      <c r="C698" s="1" t="s">
        <v>11</v>
      </c>
      <c r="D698" s="1" t="s">
        <v>11</v>
      </c>
      <c r="E698" s="1" t="s">
        <v>11</v>
      </c>
      <c r="F698" s="1" t="s">
        <v>11</v>
      </c>
      <c r="G698" s="1" t="s">
        <v>11</v>
      </c>
      <c r="H698" s="1" t="s">
        <v>11</v>
      </c>
      <c r="I698" s="1" t="s">
        <v>11</v>
      </c>
    </row>
    <row r="699">
      <c r="A699" s="1" t="s">
        <v>2227</v>
      </c>
      <c r="B699" s="1" t="s">
        <v>2228</v>
      </c>
      <c r="C699" s="1" t="s">
        <v>11</v>
      </c>
      <c r="D699" s="1" t="s">
        <v>11</v>
      </c>
      <c r="E699" s="1" t="s">
        <v>11</v>
      </c>
      <c r="F699" s="1" t="s">
        <v>11</v>
      </c>
      <c r="G699" s="1" t="s">
        <v>11</v>
      </c>
      <c r="H699" s="1" t="s">
        <v>11</v>
      </c>
      <c r="I699" s="1" t="s">
        <v>11</v>
      </c>
    </row>
    <row r="700">
      <c r="A700" s="1" t="s">
        <v>2229</v>
      </c>
      <c r="B700" s="1" t="s">
        <v>2230</v>
      </c>
      <c r="C700" s="1" t="s">
        <v>11</v>
      </c>
      <c r="D700" s="1" t="s">
        <v>11</v>
      </c>
      <c r="E700" s="1" t="s">
        <v>11</v>
      </c>
      <c r="F700" s="1" t="s">
        <v>11</v>
      </c>
      <c r="G700" s="1" t="s">
        <v>11</v>
      </c>
      <c r="H700" s="1" t="s">
        <v>11</v>
      </c>
      <c r="I700" s="1" t="s">
        <v>11</v>
      </c>
    </row>
    <row r="701">
      <c r="A701" s="1" t="s">
        <v>2231</v>
      </c>
      <c r="B701" s="1" t="s">
        <v>2232</v>
      </c>
      <c r="C701" s="1" t="s">
        <v>2233</v>
      </c>
      <c r="D701" s="1" t="s">
        <v>2234</v>
      </c>
      <c r="E701" s="1" t="s">
        <v>1357</v>
      </c>
      <c r="F701" s="1" t="s">
        <v>2235</v>
      </c>
      <c r="G701" s="1" t="s">
        <v>2236</v>
      </c>
      <c r="H701" s="1" t="s">
        <v>11</v>
      </c>
      <c r="I701" s="1" t="s">
        <v>11</v>
      </c>
    </row>
    <row r="702">
      <c r="A702" s="1" t="s">
        <v>2237</v>
      </c>
      <c r="B702" s="1" t="s">
        <v>2238</v>
      </c>
      <c r="C702" s="1" t="s">
        <v>11</v>
      </c>
      <c r="D702" s="1" t="s">
        <v>11</v>
      </c>
      <c r="E702" s="1" t="s">
        <v>11</v>
      </c>
      <c r="F702" s="1" t="s">
        <v>11</v>
      </c>
      <c r="G702" s="1" t="s">
        <v>11</v>
      </c>
      <c r="H702" s="1" t="s">
        <v>11</v>
      </c>
      <c r="I702" s="1" t="s">
        <v>11</v>
      </c>
    </row>
    <row r="703">
      <c r="A703" s="1" t="s">
        <v>2239</v>
      </c>
      <c r="B703" s="1" t="s">
        <v>2240</v>
      </c>
      <c r="C703" s="1" t="s">
        <v>11</v>
      </c>
      <c r="D703" s="1" t="s">
        <v>11</v>
      </c>
      <c r="E703" s="1" t="s">
        <v>11</v>
      </c>
      <c r="F703" s="1" t="s">
        <v>11</v>
      </c>
      <c r="G703" s="1" t="s">
        <v>11</v>
      </c>
      <c r="H703" s="1" t="s">
        <v>11</v>
      </c>
      <c r="I703" s="1" t="s">
        <v>11</v>
      </c>
    </row>
    <row r="704">
      <c r="A704" s="1" t="s">
        <v>2241</v>
      </c>
      <c r="B704" s="1" t="s">
        <v>2242</v>
      </c>
      <c r="C704" s="1" t="s">
        <v>11</v>
      </c>
      <c r="D704" s="1" t="s">
        <v>11</v>
      </c>
      <c r="E704" s="1" t="s">
        <v>11</v>
      </c>
      <c r="F704" s="1" t="s">
        <v>11</v>
      </c>
      <c r="G704" s="1" t="s">
        <v>11</v>
      </c>
      <c r="H704" s="1" t="s">
        <v>11</v>
      </c>
      <c r="I704" s="1" t="s">
        <v>11</v>
      </c>
    </row>
    <row r="705">
      <c r="A705" s="1" t="s">
        <v>2243</v>
      </c>
      <c r="B705" s="1" t="s">
        <v>2244</v>
      </c>
      <c r="C705" s="1" t="s">
        <v>11</v>
      </c>
      <c r="D705" s="1" t="s">
        <v>11</v>
      </c>
      <c r="E705" s="1" t="s">
        <v>11</v>
      </c>
      <c r="F705" s="1" t="s">
        <v>11</v>
      </c>
      <c r="G705" s="1" t="s">
        <v>11</v>
      </c>
      <c r="H705" s="1" t="s">
        <v>11</v>
      </c>
      <c r="I705" s="1" t="s">
        <v>11</v>
      </c>
    </row>
    <row r="706">
      <c r="A706" s="1" t="s">
        <v>2245</v>
      </c>
      <c r="B706" s="1" t="s">
        <v>2246</v>
      </c>
      <c r="C706" s="1" t="s">
        <v>2247</v>
      </c>
      <c r="D706" s="1" t="s">
        <v>2248</v>
      </c>
      <c r="E706" s="1" t="s">
        <v>1855</v>
      </c>
      <c r="F706" s="1" t="s">
        <v>2249</v>
      </c>
      <c r="G706" s="1" t="s">
        <v>2250</v>
      </c>
      <c r="H706" s="1" t="s">
        <v>11</v>
      </c>
      <c r="I706" s="1" t="s">
        <v>11</v>
      </c>
    </row>
    <row r="707">
      <c r="A707" s="1" t="s">
        <v>2251</v>
      </c>
      <c r="B707" s="1" t="s">
        <v>2252</v>
      </c>
      <c r="C707" s="1" t="s">
        <v>11</v>
      </c>
      <c r="D707" s="1" t="s">
        <v>11</v>
      </c>
      <c r="E707" s="1" t="s">
        <v>11</v>
      </c>
      <c r="F707" s="1" t="s">
        <v>11</v>
      </c>
      <c r="G707" s="1" t="s">
        <v>11</v>
      </c>
      <c r="H707" s="1" t="s">
        <v>11</v>
      </c>
      <c r="I707" s="1" t="s">
        <v>11</v>
      </c>
    </row>
    <row r="708">
      <c r="A708" s="1" t="s">
        <v>2253</v>
      </c>
      <c r="B708" s="1" t="s">
        <v>2254</v>
      </c>
      <c r="C708" s="1" t="s">
        <v>11</v>
      </c>
      <c r="D708" s="1" t="s">
        <v>11</v>
      </c>
      <c r="E708" s="1" t="s">
        <v>11</v>
      </c>
      <c r="F708" s="1" t="s">
        <v>11</v>
      </c>
      <c r="G708" s="1" t="s">
        <v>11</v>
      </c>
      <c r="H708" s="1" t="s">
        <v>11</v>
      </c>
      <c r="I708" s="1" t="s">
        <v>11</v>
      </c>
    </row>
    <row r="709">
      <c r="A709" s="1" t="s">
        <v>2255</v>
      </c>
      <c r="B709" s="1" t="s">
        <v>2256</v>
      </c>
      <c r="C709" s="1" t="s">
        <v>11</v>
      </c>
      <c r="D709" s="1" t="s">
        <v>11</v>
      </c>
      <c r="E709" s="1" t="s">
        <v>11</v>
      </c>
      <c r="F709" s="1" t="s">
        <v>11</v>
      </c>
      <c r="G709" s="1" t="s">
        <v>11</v>
      </c>
      <c r="H709" s="1" t="s">
        <v>11</v>
      </c>
      <c r="I709" s="1" t="s">
        <v>11</v>
      </c>
    </row>
    <row r="710">
      <c r="A710" s="1" t="s">
        <v>2257</v>
      </c>
      <c r="B710" s="1" t="s">
        <v>2258</v>
      </c>
      <c r="C710" s="1" t="s">
        <v>11</v>
      </c>
      <c r="D710" s="1" t="s">
        <v>11</v>
      </c>
      <c r="E710" s="1" t="s">
        <v>11</v>
      </c>
      <c r="F710" s="1" t="s">
        <v>11</v>
      </c>
      <c r="G710" s="1" t="s">
        <v>11</v>
      </c>
      <c r="H710" s="1" t="s">
        <v>11</v>
      </c>
      <c r="I710" s="1" t="s">
        <v>11</v>
      </c>
    </row>
    <row r="711">
      <c r="A711" s="1" t="s">
        <v>2259</v>
      </c>
      <c r="B711" s="1" t="s">
        <v>2260</v>
      </c>
      <c r="C711" s="1" t="s">
        <v>11</v>
      </c>
      <c r="D711" s="1" t="s">
        <v>11</v>
      </c>
      <c r="E711" s="1" t="s">
        <v>11</v>
      </c>
      <c r="F711" s="1" t="s">
        <v>11</v>
      </c>
      <c r="G711" s="1" t="s">
        <v>11</v>
      </c>
      <c r="H711" s="1" t="s">
        <v>11</v>
      </c>
      <c r="I711" s="1" t="s">
        <v>11</v>
      </c>
    </row>
    <row r="712">
      <c r="A712" s="1" t="s">
        <v>2261</v>
      </c>
      <c r="B712" s="1" t="s">
        <v>2262</v>
      </c>
      <c r="C712" s="1" t="s">
        <v>11</v>
      </c>
      <c r="D712" s="1" t="s">
        <v>11</v>
      </c>
      <c r="E712" s="1" t="s">
        <v>11</v>
      </c>
      <c r="F712" s="1" t="s">
        <v>11</v>
      </c>
      <c r="G712" s="1" t="s">
        <v>11</v>
      </c>
      <c r="H712" s="1" t="s">
        <v>11</v>
      </c>
      <c r="I712" s="1" t="s">
        <v>11</v>
      </c>
    </row>
    <row r="713">
      <c r="A713" s="1" t="s">
        <v>2263</v>
      </c>
      <c r="B713" s="1" t="s">
        <v>2264</v>
      </c>
      <c r="C713" s="1" t="s">
        <v>11</v>
      </c>
      <c r="D713" s="1" t="s">
        <v>11</v>
      </c>
      <c r="E713" s="1" t="s">
        <v>11</v>
      </c>
      <c r="F713" s="1" t="s">
        <v>11</v>
      </c>
      <c r="G713" s="1" t="s">
        <v>11</v>
      </c>
      <c r="H713" s="1" t="s">
        <v>11</v>
      </c>
      <c r="I713" s="1" t="s">
        <v>11</v>
      </c>
    </row>
    <row r="714">
      <c r="A714" s="1" t="s">
        <v>2265</v>
      </c>
      <c r="B714" s="1" t="s">
        <v>2266</v>
      </c>
      <c r="C714" s="1" t="s">
        <v>11</v>
      </c>
      <c r="D714" s="1" t="s">
        <v>11</v>
      </c>
      <c r="E714" s="1" t="s">
        <v>11</v>
      </c>
      <c r="F714" s="1" t="s">
        <v>11</v>
      </c>
      <c r="G714" s="1" t="s">
        <v>11</v>
      </c>
      <c r="H714" s="1" t="s">
        <v>11</v>
      </c>
      <c r="I714" s="1" t="s">
        <v>11</v>
      </c>
    </row>
    <row r="715">
      <c r="A715" s="1" t="s">
        <v>1650</v>
      </c>
      <c r="B715" s="1" t="s">
        <v>2267</v>
      </c>
      <c r="C715" s="1" t="s">
        <v>11</v>
      </c>
      <c r="D715" s="1" t="s">
        <v>11</v>
      </c>
      <c r="E715" s="1" t="s">
        <v>11</v>
      </c>
      <c r="F715" s="1" t="s">
        <v>11</v>
      </c>
      <c r="G715" s="1" t="s">
        <v>11</v>
      </c>
      <c r="H715" s="1" t="s">
        <v>11</v>
      </c>
      <c r="I715" s="1" t="s">
        <v>11</v>
      </c>
    </row>
    <row r="716">
      <c r="A716" s="1" t="s">
        <v>2268</v>
      </c>
      <c r="B716" s="1" t="s">
        <v>2269</v>
      </c>
      <c r="C716" s="1" t="s">
        <v>11</v>
      </c>
      <c r="D716" s="1" t="s">
        <v>11</v>
      </c>
      <c r="E716" s="1" t="s">
        <v>11</v>
      </c>
      <c r="F716" s="1" t="s">
        <v>11</v>
      </c>
      <c r="G716" s="1" t="s">
        <v>11</v>
      </c>
      <c r="H716" s="1" t="s">
        <v>11</v>
      </c>
      <c r="I716" s="1" t="s">
        <v>11</v>
      </c>
    </row>
    <row r="717">
      <c r="A717" s="1" t="s">
        <v>2270</v>
      </c>
      <c r="B717" s="1" t="s">
        <v>2271</v>
      </c>
      <c r="C717" s="1" t="s">
        <v>11</v>
      </c>
      <c r="D717" s="1" t="s">
        <v>11</v>
      </c>
      <c r="E717" s="1" t="s">
        <v>11</v>
      </c>
      <c r="F717" s="1" t="s">
        <v>11</v>
      </c>
      <c r="G717" s="1" t="s">
        <v>11</v>
      </c>
      <c r="H717" s="1" t="s">
        <v>11</v>
      </c>
      <c r="I717" s="1" t="s">
        <v>11</v>
      </c>
    </row>
    <row r="718">
      <c r="A718" s="1" t="s">
        <v>2272</v>
      </c>
      <c r="B718" s="1" t="s">
        <v>2273</v>
      </c>
      <c r="C718" s="1" t="s">
        <v>2274</v>
      </c>
      <c r="D718" s="1" t="s">
        <v>2275</v>
      </c>
      <c r="E718" s="1" t="s">
        <v>2276</v>
      </c>
      <c r="F718" s="1" t="s">
        <v>2277</v>
      </c>
      <c r="G718" s="1" t="s">
        <v>2278</v>
      </c>
      <c r="H718" s="1" t="s">
        <v>11</v>
      </c>
      <c r="I718" s="1" t="s">
        <v>11</v>
      </c>
    </row>
    <row r="719">
      <c r="A719" s="1" t="s">
        <v>2279</v>
      </c>
      <c r="B719" s="1" t="s">
        <v>2280</v>
      </c>
      <c r="C719" s="1" t="s">
        <v>2281</v>
      </c>
      <c r="D719" s="1" t="s">
        <v>2282</v>
      </c>
      <c r="E719" s="1" t="s">
        <v>2283</v>
      </c>
      <c r="F719" s="1" t="s">
        <v>2284</v>
      </c>
      <c r="G719" s="1" t="s">
        <v>2285</v>
      </c>
      <c r="H719" s="1" t="s">
        <v>11</v>
      </c>
      <c r="I719" s="1" t="s">
        <v>11</v>
      </c>
    </row>
    <row r="720">
      <c r="A720" s="1" t="s">
        <v>2286</v>
      </c>
      <c r="B720" s="1" t="s">
        <v>2287</v>
      </c>
      <c r="C720" s="1" t="s">
        <v>11</v>
      </c>
      <c r="D720" s="1" t="s">
        <v>11</v>
      </c>
      <c r="E720" s="1" t="s">
        <v>11</v>
      </c>
      <c r="F720" s="1" t="s">
        <v>11</v>
      </c>
      <c r="G720" s="1" t="s">
        <v>11</v>
      </c>
      <c r="H720" s="1" t="s">
        <v>11</v>
      </c>
      <c r="I720" s="1" t="s">
        <v>11</v>
      </c>
    </row>
    <row r="721">
      <c r="A721" s="1" t="s">
        <v>2288</v>
      </c>
      <c r="B721" s="1" t="s">
        <v>2289</v>
      </c>
      <c r="C721" s="1" t="s">
        <v>11</v>
      </c>
      <c r="D721" s="1" t="s">
        <v>11</v>
      </c>
      <c r="E721" s="1" t="s">
        <v>11</v>
      </c>
      <c r="F721" s="1" t="s">
        <v>11</v>
      </c>
      <c r="G721" s="1" t="s">
        <v>11</v>
      </c>
      <c r="H721" s="1" t="s">
        <v>11</v>
      </c>
      <c r="I721" s="1" t="s">
        <v>11</v>
      </c>
    </row>
    <row r="722">
      <c r="A722" s="1" t="s">
        <v>2290</v>
      </c>
      <c r="B722" s="1" t="s">
        <v>2291</v>
      </c>
      <c r="C722" s="1" t="s">
        <v>11</v>
      </c>
      <c r="D722" s="1" t="s">
        <v>11</v>
      </c>
      <c r="E722" s="1" t="s">
        <v>11</v>
      </c>
      <c r="F722" s="1" t="s">
        <v>11</v>
      </c>
      <c r="G722" s="1" t="s">
        <v>11</v>
      </c>
      <c r="H722" s="1" t="s">
        <v>11</v>
      </c>
      <c r="I722" s="1" t="s">
        <v>11</v>
      </c>
    </row>
    <row r="723">
      <c r="A723" s="1" t="s">
        <v>2292</v>
      </c>
      <c r="B723" s="1" t="s">
        <v>2293</v>
      </c>
      <c r="C723" s="1" t="s">
        <v>11</v>
      </c>
      <c r="D723" s="1" t="s">
        <v>11</v>
      </c>
      <c r="E723" s="1" t="s">
        <v>11</v>
      </c>
      <c r="F723" s="1" t="s">
        <v>11</v>
      </c>
      <c r="G723" s="1" t="s">
        <v>11</v>
      </c>
      <c r="H723" s="1" t="s">
        <v>11</v>
      </c>
      <c r="I723" s="1" t="s">
        <v>11</v>
      </c>
    </row>
    <row r="724">
      <c r="A724" s="1" t="s">
        <v>2294</v>
      </c>
      <c r="B724" s="1" t="s">
        <v>2295</v>
      </c>
      <c r="C724" s="1" t="s">
        <v>2296</v>
      </c>
      <c r="D724" s="1" t="s">
        <v>2297</v>
      </c>
      <c r="E724" s="1" t="s">
        <v>2298</v>
      </c>
      <c r="F724" s="1" t="s">
        <v>2299</v>
      </c>
      <c r="G724" s="1" t="s">
        <v>2300</v>
      </c>
      <c r="H724" s="1" t="s">
        <v>11</v>
      </c>
      <c r="I724" s="1" t="s">
        <v>11</v>
      </c>
    </row>
    <row r="725">
      <c r="A725" s="1" t="s">
        <v>2301</v>
      </c>
      <c r="B725" s="1" t="s">
        <v>2302</v>
      </c>
      <c r="C725" s="1" t="s">
        <v>2303</v>
      </c>
      <c r="D725" s="1" t="s">
        <v>2304</v>
      </c>
      <c r="E725" s="1" t="s">
        <v>2298</v>
      </c>
      <c r="F725" s="1" t="s">
        <v>2305</v>
      </c>
      <c r="G725" s="1" t="s">
        <v>2306</v>
      </c>
      <c r="H725" s="1" t="s">
        <v>11</v>
      </c>
      <c r="I725" s="1" t="s">
        <v>11</v>
      </c>
    </row>
    <row r="726">
      <c r="A726" s="1" t="s">
        <v>2307</v>
      </c>
      <c r="B726" s="1" t="s">
        <v>2308</v>
      </c>
      <c r="C726" s="1" t="s">
        <v>2309</v>
      </c>
      <c r="D726" s="1" t="s">
        <v>2310</v>
      </c>
      <c r="E726" s="1" t="s">
        <v>2311</v>
      </c>
      <c r="F726" s="1" t="s">
        <v>2312</v>
      </c>
      <c r="G726" s="1" t="s">
        <v>2313</v>
      </c>
      <c r="H726" s="1" t="s">
        <v>11</v>
      </c>
      <c r="I726" s="1" t="s">
        <v>11</v>
      </c>
    </row>
    <row r="727">
      <c r="A727" s="1" t="s">
        <v>2314</v>
      </c>
      <c r="B727" s="1" t="s">
        <v>2315</v>
      </c>
      <c r="C727" s="1" t="s">
        <v>11</v>
      </c>
      <c r="D727" s="1" t="s">
        <v>11</v>
      </c>
      <c r="E727" s="1" t="s">
        <v>11</v>
      </c>
      <c r="F727" s="1" t="s">
        <v>11</v>
      </c>
      <c r="G727" s="1" t="s">
        <v>11</v>
      </c>
      <c r="H727" s="1" t="s">
        <v>11</v>
      </c>
      <c r="I727" s="1" t="s">
        <v>11</v>
      </c>
    </row>
    <row r="728">
      <c r="A728" s="1" t="s">
        <v>2316</v>
      </c>
      <c r="B728" s="1" t="s">
        <v>2317</v>
      </c>
      <c r="C728" s="1" t="s">
        <v>11</v>
      </c>
      <c r="D728" s="1" t="s">
        <v>11</v>
      </c>
      <c r="E728" s="1" t="s">
        <v>11</v>
      </c>
      <c r="F728" s="1" t="s">
        <v>11</v>
      </c>
      <c r="G728" s="1" t="s">
        <v>11</v>
      </c>
      <c r="H728" s="1" t="s">
        <v>11</v>
      </c>
      <c r="I728" s="1" t="s">
        <v>11</v>
      </c>
    </row>
    <row r="729">
      <c r="A729" s="1" t="s">
        <v>2318</v>
      </c>
      <c r="B729" s="1" t="s">
        <v>2319</v>
      </c>
      <c r="C729" s="1" t="s">
        <v>11</v>
      </c>
      <c r="D729" s="1" t="s">
        <v>11</v>
      </c>
      <c r="E729" s="1" t="s">
        <v>11</v>
      </c>
      <c r="F729" s="1" t="s">
        <v>11</v>
      </c>
      <c r="G729" s="1" t="s">
        <v>11</v>
      </c>
      <c r="H729" s="1" t="s">
        <v>11</v>
      </c>
      <c r="I729" s="1" t="s">
        <v>11</v>
      </c>
    </row>
    <row r="730">
      <c r="A730" s="1" t="s">
        <v>2320</v>
      </c>
      <c r="B730" s="1" t="s">
        <v>2321</v>
      </c>
      <c r="C730" s="1" t="s">
        <v>11</v>
      </c>
      <c r="D730" s="1" t="s">
        <v>11</v>
      </c>
      <c r="E730" s="1" t="s">
        <v>11</v>
      </c>
      <c r="F730" s="1" t="s">
        <v>11</v>
      </c>
      <c r="G730" s="1" t="s">
        <v>11</v>
      </c>
      <c r="H730" s="1" t="s">
        <v>11</v>
      </c>
      <c r="I730" s="1" t="s">
        <v>11</v>
      </c>
    </row>
    <row r="731">
      <c r="A731" s="1" t="s">
        <v>2322</v>
      </c>
      <c r="B731" s="1" t="s">
        <v>2323</v>
      </c>
      <c r="C731" s="1" t="s">
        <v>2324</v>
      </c>
      <c r="D731" s="1" t="s">
        <v>2325</v>
      </c>
      <c r="E731" s="1" t="s">
        <v>1562</v>
      </c>
      <c r="F731" s="1" t="s">
        <v>2326</v>
      </c>
      <c r="G731" s="1" t="s">
        <v>2327</v>
      </c>
      <c r="H731" s="1" t="s">
        <v>11</v>
      </c>
      <c r="I731" s="1" t="s">
        <v>11</v>
      </c>
    </row>
    <row r="732">
      <c r="A732" s="1" t="s">
        <v>2328</v>
      </c>
      <c r="B732" s="1" t="s">
        <v>2329</v>
      </c>
      <c r="C732" s="1" t="s">
        <v>11</v>
      </c>
      <c r="D732" s="1" t="s">
        <v>11</v>
      </c>
      <c r="E732" s="1" t="s">
        <v>11</v>
      </c>
      <c r="F732" s="1" t="s">
        <v>11</v>
      </c>
      <c r="G732" s="1" t="s">
        <v>11</v>
      </c>
      <c r="H732" s="1" t="s">
        <v>11</v>
      </c>
      <c r="I732" s="1" t="s">
        <v>11</v>
      </c>
    </row>
    <row r="733">
      <c r="A733" s="1" t="s">
        <v>2330</v>
      </c>
      <c r="B733" s="1" t="s">
        <v>2331</v>
      </c>
      <c r="C733" s="1" t="s">
        <v>2332</v>
      </c>
      <c r="D733" s="1" t="s">
        <v>1378</v>
      </c>
      <c r="E733" s="1" t="s">
        <v>1513</v>
      </c>
      <c r="F733" s="1" t="s">
        <v>2333</v>
      </c>
      <c r="G733" s="1" t="s">
        <v>2334</v>
      </c>
      <c r="H733" s="1" t="s">
        <v>11</v>
      </c>
      <c r="I733" s="1" t="s">
        <v>11</v>
      </c>
    </row>
    <row r="734">
      <c r="A734" s="1" t="s">
        <v>2335</v>
      </c>
      <c r="B734" s="1" t="s">
        <v>2336</v>
      </c>
      <c r="C734" s="1" t="s">
        <v>11</v>
      </c>
      <c r="D734" s="1" t="s">
        <v>11</v>
      </c>
      <c r="E734" s="1" t="s">
        <v>11</v>
      </c>
      <c r="F734" s="1" t="s">
        <v>11</v>
      </c>
      <c r="G734" s="1" t="s">
        <v>11</v>
      </c>
      <c r="H734" s="1" t="s">
        <v>11</v>
      </c>
      <c r="I734" s="1" t="s">
        <v>11</v>
      </c>
    </row>
    <row r="735">
      <c r="A735" s="1" t="s">
        <v>2337</v>
      </c>
      <c r="B735" s="1" t="s">
        <v>2338</v>
      </c>
      <c r="C735" s="1" t="s">
        <v>11</v>
      </c>
      <c r="D735" s="1" t="s">
        <v>11</v>
      </c>
      <c r="E735" s="1" t="s">
        <v>11</v>
      </c>
      <c r="F735" s="1" t="s">
        <v>11</v>
      </c>
      <c r="G735" s="1" t="s">
        <v>11</v>
      </c>
      <c r="H735" s="1" t="s">
        <v>11</v>
      </c>
      <c r="I735" s="1" t="s">
        <v>11</v>
      </c>
    </row>
    <row r="736">
      <c r="A736" s="1" t="s">
        <v>2339</v>
      </c>
      <c r="B736" s="1" t="s">
        <v>2340</v>
      </c>
      <c r="C736" s="1" t="s">
        <v>11</v>
      </c>
      <c r="D736" s="1" t="s">
        <v>11</v>
      </c>
      <c r="E736" s="1" t="s">
        <v>11</v>
      </c>
      <c r="F736" s="1" t="s">
        <v>11</v>
      </c>
      <c r="G736" s="1" t="s">
        <v>11</v>
      </c>
      <c r="H736" s="1" t="s">
        <v>11</v>
      </c>
      <c r="I736" s="1" t="s">
        <v>11</v>
      </c>
    </row>
    <row r="737">
      <c r="A737" s="1" t="s">
        <v>2341</v>
      </c>
      <c r="B737" s="1" t="s">
        <v>2342</v>
      </c>
      <c r="C737" s="1" t="s">
        <v>11</v>
      </c>
      <c r="D737" s="1" t="s">
        <v>11</v>
      </c>
      <c r="E737" s="1" t="s">
        <v>11</v>
      </c>
      <c r="F737" s="1" t="s">
        <v>11</v>
      </c>
      <c r="G737" s="1" t="s">
        <v>11</v>
      </c>
      <c r="H737" s="1" t="s">
        <v>11</v>
      </c>
      <c r="I737" s="1" t="s">
        <v>11</v>
      </c>
    </row>
    <row r="738">
      <c r="A738" s="1" t="s">
        <v>2343</v>
      </c>
      <c r="B738" s="1" t="s">
        <v>2344</v>
      </c>
      <c r="C738" s="1" t="s">
        <v>2345</v>
      </c>
      <c r="D738" s="1" t="s">
        <v>2346</v>
      </c>
      <c r="E738" s="1" t="s">
        <v>2347</v>
      </c>
      <c r="F738" s="1" t="s">
        <v>2348</v>
      </c>
      <c r="G738" s="1" t="s">
        <v>2349</v>
      </c>
      <c r="H738" s="1" t="s">
        <v>11</v>
      </c>
      <c r="I738" s="1" t="s">
        <v>11</v>
      </c>
    </row>
    <row r="739">
      <c r="A739" s="1" t="s">
        <v>2350</v>
      </c>
      <c r="B739" s="1" t="s">
        <v>2351</v>
      </c>
      <c r="C739" s="1" t="s">
        <v>11</v>
      </c>
      <c r="D739" s="1" t="s">
        <v>11</v>
      </c>
      <c r="E739" s="1" t="s">
        <v>11</v>
      </c>
      <c r="F739" s="1" t="s">
        <v>11</v>
      </c>
      <c r="G739" s="1" t="s">
        <v>11</v>
      </c>
      <c r="H739" s="1" t="s">
        <v>11</v>
      </c>
      <c r="I739" s="1" t="s">
        <v>11</v>
      </c>
    </row>
    <row r="740">
      <c r="A740" s="1" t="s">
        <v>2352</v>
      </c>
      <c r="B740" s="1" t="s">
        <v>2353</v>
      </c>
      <c r="C740" s="1" t="s">
        <v>2354</v>
      </c>
      <c r="D740" s="1" t="s">
        <v>2325</v>
      </c>
      <c r="E740" s="1" t="s">
        <v>2355</v>
      </c>
      <c r="F740" s="1" t="s">
        <v>11</v>
      </c>
      <c r="G740" s="1" t="s">
        <v>2356</v>
      </c>
      <c r="H740" s="1" t="s">
        <v>11</v>
      </c>
      <c r="I740" s="1" t="s">
        <v>11</v>
      </c>
    </row>
    <row r="741">
      <c r="A741" s="1" t="s">
        <v>2357</v>
      </c>
      <c r="B741" s="1" t="s">
        <v>2358</v>
      </c>
      <c r="C741" s="1" t="s">
        <v>11</v>
      </c>
      <c r="D741" s="1" t="s">
        <v>11</v>
      </c>
      <c r="E741" s="1" t="s">
        <v>11</v>
      </c>
      <c r="F741" s="1" t="s">
        <v>11</v>
      </c>
      <c r="G741" s="1" t="s">
        <v>11</v>
      </c>
      <c r="H741" s="1" t="s">
        <v>11</v>
      </c>
      <c r="I741" s="1" t="s">
        <v>11</v>
      </c>
    </row>
    <row r="742">
      <c r="A742" s="1" t="s">
        <v>2359</v>
      </c>
      <c r="B742" s="1" t="s">
        <v>2360</v>
      </c>
      <c r="C742" s="1" t="s">
        <v>11</v>
      </c>
      <c r="D742" s="1" t="s">
        <v>11</v>
      </c>
      <c r="E742" s="1" t="s">
        <v>11</v>
      </c>
      <c r="F742" s="1" t="s">
        <v>11</v>
      </c>
      <c r="G742" s="1" t="s">
        <v>11</v>
      </c>
      <c r="H742" s="1" t="s">
        <v>11</v>
      </c>
      <c r="I742" s="1" t="s">
        <v>11</v>
      </c>
    </row>
    <row r="743">
      <c r="A743" s="1" t="s">
        <v>2361</v>
      </c>
      <c r="B743" s="1" t="s">
        <v>2362</v>
      </c>
      <c r="C743" s="1" t="s">
        <v>11</v>
      </c>
      <c r="D743" s="1" t="s">
        <v>11</v>
      </c>
      <c r="E743" s="1" t="s">
        <v>11</v>
      </c>
      <c r="F743" s="1" t="s">
        <v>11</v>
      </c>
      <c r="G743" s="1" t="s">
        <v>11</v>
      </c>
      <c r="H743" s="1" t="s">
        <v>11</v>
      </c>
      <c r="I743" s="1" t="s">
        <v>11</v>
      </c>
    </row>
    <row r="744">
      <c r="A744" s="1" t="s">
        <v>2363</v>
      </c>
      <c r="B744" s="1" t="s">
        <v>2364</v>
      </c>
      <c r="C744" s="1" t="s">
        <v>11</v>
      </c>
      <c r="D744" s="1" t="s">
        <v>11</v>
      </c>
      <c r="E744" s="1" t="s">
        <v>11</v>
      </c>
      <c r="F744" s="1" t="s">
        <v>11</v>
      </c>
      <c r="G744" s="1" t="s">
        <v>11</v>
      </c>
      <c r="H744" s="1" t="s">
        <v>11</v>
      </c>
      <c r="I744" s="1" t="s">
        <v>11</v>
      </c>
    </row>
    <row r="745">
      <c r="A745" s="1" t="s">
        <v>2365</v>
      </c>
      <c r="B745" s="1" t="s">
        <v>2366</v>
      </c>
      <c r="C745" s="1" t="s">
        <v>11</v>
      </c>
      <c r="D745" s="1" t="s">
        <v>11</v>
      </c>
      <c r="E745" s="1" t="s">
        <v>11</v>
      </c>
      <c r="F745" s="1" t="s">
        <v>11</v>
      </c>
      <c r="G745" s="1" t="s">
        <v>11</v>
      </c>
      <c r="H745" s="1" t="s">
        <v>11</v>
      </c>
      <c r="I745" s="1" t="s">
        <v>11</v>
      </c>
    </row>
    <row r="746">
      <c r="A746" s="1" t="s">
        <v>2367</v>
      </c>
      <c r="B746" s="1" t="s">
        <v>2368</v>
      </c>
      <c r="C746" s="1" t="s">
        <v>11</v>
      </c>
      <c r="D746" s="1" t="s">
        <v>11</v>
      </c>
      <c r="E746" s="1" t="s">
        <v>11</v>
      </c>
      <c r="F746" s="1" t="s">
        <v>11</v>
      </c>
      <c r="G746" s="1" t="s">
        <v>11</v>
      </c>
      <c r="H746" s="1" t="s">
        <v>11</v>
      </c>
      <c r="I746" s="1" t="s">
        <v>11</v>
      </c>
    </row>
    <row r="747">
      <c r="A747" s="1" t="s">
        <v>2369</v>
      </c>
      <c r="B747" s="1" t="s">
        <v>2370</v>
      </c>
      <c r="C747" s="1" t="s">
        <v>11</v>
      </c>
      <c r="D747" s="1" t="s">
        <v>11</v>
      </c>
      <c r="E747" s="1" t="s">
        <v>11</v>
      </c>
      <c r="F747" s="1" t="s">
        <v>11</v>
      </c>
      <c r="G747" s="1" t="s">
        <v>11</v>
      </c>
      <c r="H747" s="1" t="s">
        <v>11</v>
      </c>
      <c r="I747" s="1" t="s">
        <v>11</v>
      </c>
    </row>
    <row r="748">
      <c r="A748" s="1" t="s">
        <v>2371</v>
      </c>
      <c r="B748" s="1" t="s">
        <v>2372</v>
      </c>
      <c r="C748" s="1" t="s">
        <v>2373</v>
      </c>
      <c r="D748" s="1" t="s">
        <v>2374</v>
      </c>
      <c r="E748" s="1" t="s">
        <v>2375</v>
      </c>
      <c r="F748" s="1" t="s">
        <v>2376</v>
      </c>
      <c r="G748" s="1" t="s">
        <v>2377</v>
      </c>
      <c r="H748" s="1" t="s">
        <v>11</v>
      </c>
      <c r="I748" s="1" t="s">
        <v>11</v>
      </c>
    </row>
    <row r="749">
      <c r="A749" s="1" t="s">
        <v>2378</v>
      </c>
      <c r="B749" s="1" t="s">
        <v>2379</v>
      </c>
      <c r="C749" s="1" t="s">
        <v>11</v>
      </c>
      <c r="D749" s="1" t="s">
        <v>11</v>
      </c>
      <c r="E749" s="1" t="s">
        <v>11</v>
      </c>
      <c r="F749" s="1" t="s">
        <v>11</v>
      </c>
      <c r="G749" s="1" t="s">
        <v>11</v>
      </c>
      <c r="H749" s="1" t="s">
        <v>11</v>
      </c>
      <c r="I749" s="1" t="s">
        <v>11</v>
      </c>
    </row>
    <row r="750">
      <c r="A750" s="1" t="s">
        <v>2380</v>
      </c>
      <c r="B750" s="1" t="s">
        <v>2381</v>
      </c>
      <c r="C750" s="1" t="s">
        <v>11</v>
      </c>
      <c r="D750" s="1" t="s">
        <v>11</v>
      </c>
      <c r="E750" s="1" t="s">
        <v>11</v>
      </c>
      <c r="F750" s="1" t="s">
        <v>11</v>
      </c>
      <c r="G750" s="1" t="s">
        <v>11</v>
      </c>
      <c r="H750" s="1" t="s">
        <v>11</v>
      </c>
      <c r="I750" s="1" t="s">
        <v>11</v>
      </c>
    </row>
    <row r="751">
      <c r="A751" s="1" t="s">
        <v>2382</v>
      </c>
      <c r="B751" s="1" t="s">
        <v>2383</v>
      </c>
      <c r="C751" s="1" t="s">
        <v>11</v>
      </c>
      <c r="D751" s="1" t="s">
        <v>11</v>
      </c>
      <c r="E751" s="1" t="s">
        <v>11</v>
      </c>
      <c r="F751" s="1" t="s">
        <v>11</v>
      </c>
      <c r="G751" s="1" t="s">
        <v>11</v>
      </c>
      <c r="H751" s="1" t="s">
        <v>11</v>
      </c>
      <c r="I751" s="1" t="s">
        <v>11</v>
      </c>
    </row>
    <row r="752">
      <c r="A752" s="1" t="s">
        <v>2384</v>
      </c>
      <c r="B752" s="1" t="s">
        <v>2385</v>
      </c>
      <c r="C752" s="1" t="s">
        <v>11</v>
      </c>
      <c r="D752" s="1" t="s">
        <v>11</v>
      </c>
      <c r="E752" s="1" t="s">
        <v>11</v>
      </c>
      <c r="F752" s="1" t="s">
        <v>11</v>
      </c>
      <c r="G752" s="1" t="s">
        <v>11</v>
      </c>
      <c r="H752" s="1" t="s">
        <v>11</v>
      </c>
      <c r="I752" s="1" t="s">
        <v>11</v>
      </c>
    </row>
    <row r="753">
      <c r="A753" s="1" t="s">
        <v>2386</v>
      </c>
      <c r="B753" s="1" t="s">
        <v>2387</v>
      </c>
      <c r="C753" s="1" t="s">
        <v>11</v>
      </c>
      <c r="D753" s="1" t="s">
        <v>11</v>
      </c>
      <c r="E753" s="1" t="s">
        <v>11</v>
      </c>
      <c r="F753" s="1" t="s">
        <v>11</v>
      </c>
      <c r="G753" s="1" t="s">
        <v>11</v>
      </c>
      <c r="H753" s="1" t="s">
        <v>11</v>
      </c>
      <c r="I753" s="1" t="s">
        <v>11</v>
      </c>
    </row>
    <row r="754">
      <c r="A754" s="1" t="s">
        <v>2388</v>
      </c>
      <c r="B754" s="1" t="s">
        <v>2389</v>
      </c>
      <c r="C754" s="1" t="s">
        <v>11</v>
      </c>
      <c r="D754" s="1" t="s">
        <v>11</v>
      </c>
      <c r="E754" s="1" t="s">
        <v>11</v>
      </c>
      <c r="F754" s="1" t="s">
        <v>11</v>
      </c>
      <c r="G754" s="1" t="s">
        <v>11</v>
      </c>
      <c r="H754" s="1" t="s">
        <v>11</v>
      </c>
      <c r="I754" s="1" t="s">
        <v>11</v>
      </c>
    </row>
    <row r="755">
      <c r="A755" s="1" t="s">
        <v>2390</v>
      </c>
      <c r="B755" s="1" t="s">
        <v>2391</v>
      </c>
      <c r="C755" s="1" t="s">
        <v>11</v>
      </c>
      <c r="D755" s="1" t="s">
        <v>11</v>
      </c>
      <c r="E755" s="1" t="s">
        <v>11</v>
      </c>
      <c r="F755" s="1" t="s">
        <v>11</v>
      </c>
      <c r="G755" s="1" t="s">
        <v>11</v>
      </c>
      <c r="H755" s="1" t="s">
        <v>11</v>
      </c>
      <c r="I755" s="1" t="s">
        <v>11</v>
      </c>
    </row>
    <row r="756">
      <c r="A756" s="1" t="s">
        <v>2392</v>
      </c>
      <c r="B756" s="1" t="s">
        <v>2393</v>
      </c>
      <c r="C756" s="1" t="s">
        <v>11</v>
      </c>
      <c r="D756" s="1" t="s">
        <v>11</v>
      </c>
      <c r="E756" s="1" t="s">
        <v>11</v>
      </c>
      <c r="F756" s="1" t="s">
        <v>11</v>
      </c>
      <c r="G756" s="1" t="s">
        <v>11</v>
      </c>
      <c r="H756" s="1" t="s">
        <v>11</v>
      </c>
      <c r="I756" s="1" t="s">
        <v>11</v>
      </c>
    </row>
    <row r="757">
      <c r="A757" s="1" t="s">
        <v>2394</v>
      </c>
      <c r="B757" s="1" t="s">
        <v>2395</v>
      </c>
      <c r="C757" s="1" t="s">
        <v>11</v>
      </c>
      <c r="D757" s="1" t="s">
        <v>11</v>
      </c>
      <c r="E757" s="1" t="s">
        <v>11</v>
      </c>
      <c r="F757" s="1" t="s">
        <v>11</v>
      </c>
      <c r="G757" s="1" t="s">
        <v>11</v>
      </c>
      <c r="H757" s="1" t="s">
        <v>11</v>
      </c>
      <c r="I757" s="1" t="s">
        <v>11</v>
      </c>
    </row>
    <row r="758">
      <c r="A758" s="1" t="s">
        <v>2396</v>
      </c>
      <c r="B758" s="1" t="s">
        <v>2397</v>
      </c>
      <c r="C758" s="1" t="s">
        <v>11</v>
      </c>
      <c r="D758" s="1" t="s">
        <v>11</v>
      </c>
      <c r="E758" s="1" t="s">
        <v>11</v>
      </c>
      <c r="F758" s="1" t="s">
        <v>11</v>
      </c>
      <c r="G758" s="1" t="s">
        <v>11</v>
      </c>
      <c r="H758" s="1" t="s">
        <v>11</v>
      </c>
      <c r="I758" s="1" t="s">
        <v>11</v>
      </c>
    </row>
    <row r="759">
      <c r="A759" s="1" t="s">
        <v>2398</v>
      </c>
      <c r="B759" s="1" t="s">
        <v>2399</v>
      </c>
      <c r="C759" s="1" t="s">
        <v>11</v>
      </c>
      <c r="D759" s="1" t="s">
        <v>11</v>
      </c>
      <c r="E759" s="1" t="s">
        <v>11</v>
      </c>
      <c r="F759" s="1" t="s">
        <v>11</v>
      </c>
      <c r="G759" s="1" t="s">
        <v>11</v>
      </c>
      <c r="H759" s="1" t="s">
        <v>11</v>
      </c>
      <c r="I759" s="1" t="s">
        <v>11</v>
      </c>
    </row>
    <row r="760">
      <c r="A760" s="1" t="s">
        <v>2400</v>
      </c>
      <c r="B760" s="1" t="s">
        <v>2401</v>
      </c>
      <c r="C760" s="1" t="s">
        <v>11</v>
      </c>
      <c r="D760" s="1" t="s">
        <v>11</v>
      </c>
      <c r="E760" s="1" t="s">
        <v>11</v>
      </c>
      <c r="F760" s="1" t="s">
        <v>11</v>
      </c>
      <c r="G760" s="1" t="s">
        <v>11</v>
      </c>
      <c r="H760" s="1" t="s">
        <v>11</v>
      </c>
      <c r="I760" s="1" t="s">
        <v>11</v>
      </c>
    </row>
    <row r="761">
      <c r="A761" s="1" t="s">
        <v>2402</v>
      </c>
      <c r="B761" s="1" t="s">
        <v>2403</v>
      </c>
      <c r="C761" s="1" t="s">
        <v>11</v>
      </c>
      <c r="D761" s="1" t="s">
        <v>11</v>
      </c>
      <c r="E761" s="1" t="s">
        <v>11</v>
      </c>
      <c r="F761" s="1" t="s">
        <v>11</v>
      </c>
      <c r="G761" s="1" t="s">
        <v>11</v>
      </c>
      <c r="H761" s="1" t="s">
        <v>11</v>
      </c>
      <c r="I761" s="1" t="s">
        <v>11</v>
      </c>
    </row>
    <row r="762">
      <c r="A762" s="1" t="s">
        <v>2404</v>
      </c>
      <c r="B762" s="1" t="s">
        <v>2405</v>
      </c>
      <c r="C762" s="1" t="s">
        <v>11</v>
      </c>
      <c r="D762" s="1" t="s">
        <v>11</v>
      </c>
      <c r="E762" s="1" t="s">
        <v>11</v>
      </c>
      <c r="F762" s="1" t="s">
        <v>11</v>
      </c>
      <c r="G762" s="1" t="s">
        <v>11</v>
      </c>
      <c r="H762" s="1" t="s">
        <v>11</v>
      </c>
      <c r="I762" s="1" t="s">
        <v>11</v>
      </c>
    </row>
    <row r="763">
      <c r="A763" s="1" t="s">
        <v>2406</v>
      </c>
      <c r="B763" s="1" t="s">
        <v>2407</v>
      </c>
      <c r="C763" s="1" t="s">
        <v>11</v>
      </c>
      <c r="D763" s="1" t="s">
        <v>11</v>
      </c>
      <c r="E763" s="1" t="s">
        <v>11</v>
      </c>
      <c r="F763" s="1" t="s">
        <v>11</v>
      </c>
      <c r="G763" s="1" t="s">
        <v>11</v>
      </c>
      <c r="H763" s="1" t="s">
        <v>11</v>
      </c>
      <c r="I763" s="1" t="s">
        <v>11</v>
      </c>
    </row>
    <row r="764">
      <c r="A764" s="1" t="s">
        <v>2408</v>
      </c>
      <c r="B764" s="1" t="s">
        <v>2409</v>
      </c>
      <c r="C764" s="1" t="s">
        <v>11</v>
      </c>
      <c r="D764" s="1" t="s">
        <v>11</v>
      </c>
      <c r="E764" s="1" t="s">
        <v>11</v>
      </c>
      <c r="F764" s="1" t="s">
        <v>11</v>
      </c>
      <c r="G764" s="1" t="s">
        <v>11</v>
      </c>
      <c r="H764" s="1" t="s">
        <v>11</v>
      </c>
      <c r="I764" s="1" t="s">
        <v>11</v>
      </c>
    </row>
    <row r="765">
      <c r="A765" s="1" t="s">
        <v>2410</v>
      </c>
      <c r="B765" s="1" t="s">
        <v>2411</v>
      </c>
      <c r="C765" s="1" t="s">
        <v>11</v>
      </c>
      <c r="D765" s="1" t="s">
        <v>11</v>
      </c>
      <c r="E765" s="1" t="s">
        <v>11</v>
      </c>
      <c r="F765" s="1" t="s">
        <v>11</v>
      </c>
      <c r="G765" s="1" t="s">
        <v>11</v>
      </c>
      <c r="H765" s="1" t="s">
        <v>11</v>
      </c>
      <c r="I765" s="1" t="s">
        <v>11</v>
      </c>
    </row>
    <row r="766">
      <c r="A766" s="1" t="s">
        <v>2412</v>
      </c>
      <c r="B766" s="1" t="s">
        <v>2413</v>
      </c>
      <c r="C766" s="1" t="s">
        <v>11</v>
      </c>
      <c r="D766" s="1" t="s">
        <v>11</v>
      </c>
      <c r="E766" s="1" t="s">
        <v>11</v>
      </c>
      <c r="F766" s="1" t="s">
        <v>11</v>
      </c>
      <c r="G766" s="1" t="s">
        <v>11</v>
      </c>
      <c r="H766" s="1" t="s">
        <v>11</v>
      </c>
      <c r="I766" s="1" t="s">
        <v>11</v>
      </c>
    </row>
    <row r="767">
      <c r="A767" s="1" t="s">
        <v>2414</v>
      </c>
      <c r="B767" s="1" t="s">
        <v>2415</v>
      </c>
      <c r="C767" s="1" t="s">
        <v>11</v>
      </c>
      <c r="D767" s="1" t="s">
        <v>11</v>
      </c>
      <c r="E767" s="1" t="s">
        <v>11</v>
      </c>
      <c r="F767" s="1" t="s">
        <v>11</v>
      </c>
      <c r="G767" s="1" t="s">
        <v>11</v>
      </c>
      <c r="H767" s="1" t="s">
        <v>11</v>
      </c>
      <c r="I767" s="1" t="s">
        <v>11</v>
      </c>
    </row>
    <row r="768">
      <c r="A768" s="3" t="s">
        <v>2029</v>
      </c>
      <c r="B768" s="1" t="s">
        <v>2416</v>
      </c>
      <c r="C768" s="1" t="s">
        <v>11</v>
      </c>
      <c r="D768" s="1" t="s">
        <v>11</v>
      </c>
      <c r="E768" s="1" t="s">
        <v>11</v>
      </c>
      <c r="F768" s="1" t="s">
        <v>11</v>
      </c>
      <c r="G768" s="1" t="s">
        <v>11</v>
      </c>
      <c r="H768" s="1" t="s">
        <v>11</v>
      </c>
      <c r="I768" s="1" t="s">
        <v>11</v>
      </c>
    </row>
    <row r="769">
      <c r="A769" s="1" t="s">
        <v>2417</v>
      </c>
      <c r="B769" s="1" t="s">
        <v>2418</v>
      </c>
      <c r="C769" s="1" t="s">
        <v>11</v>
      </c>
      <c r="D769" s="1" t="s">
        <v>11</v>
      </c>
      <c r="E769" s="1" t="s">
        <v>11</v>
      </c>
      <c r="F769" s="1" t="s">
        <v>11</v>
      </c>
      <c r="G769" s="1" t="s">
        <v>11</v>
      </c>
      <c r="H769" s="1" t="s">
        <v>11</v>
      </c>
      <c r="I769" s="1" t="s">
        <v>11</v>
      </c>
    </row>
    <row r="770">
      <c r="A770" s="1" t="s">
        <v>2419</v>
      </c>
      <c r="B770" s="1" t="s">
        <v>2420</v>
      </c>
      <c r="C770" s="1" t="s">
        <v>11</v>
      </c>
      <c r="D770" s="1" t="s">
        <v>11</v>
      </c>
      <c r="E770" s="1" t="s">
        <v>11</v>
      </c>
      <c r="F770" s="1" t="s">
        <v>11</v>
      </c>
      <c r="G770" s="1" t="s">
        <v>11</v>
      </c>
      <c r="H770" s="1" t="s">
        <v>11</v>
      </c>
      <c r="I770" s="1" t="s">
        <v>11</v>
      </c>
    </row>
    <row r="771">
      <c r="A771" s="1" t="s">
        <v>2421</v>
      </c>
      <c r="B771" s="1" t="s">
        <v>2422</v>
      </c>
      <c r="C771" s="1" t="s">
        <v>11</v>
      </c>
      <c r="D771" s="1" t="s">
        <v>11</v>
      </c>
      <c r="E771" s="1" t="s">
        <v>11</v>
      </c>
      <c r="F771" s="1" t="s">
        <v>11</v>
      </c>
      <c r="G771" s="1" t="s">
        <v>11</v>
      </c>
      <c r="H771" s="1" t="s">
        <v>11</v>
      </c>
      <c r="I771" s="1" t="s">
        <v>11</v>
      </c>
    </row>
    <row r="772">
      <c r="A772" s="1" t="s">
        <v>2423</v>
      </c>
      <c r="B772" s="1" t="s">
        <v>2424</v>
      </c>
      <c r="C772" s="1" t="s">
        <v>11</v>
      </c>
      <c r="D772" s="1" t="s">
        <v>11</v>
      </c>
      <c r="E772" s="1" t="s">
        <v>11</v>
      </c>
      <c r="F772" s="1" t="s">
        <v>11</v>
      </c>
      <c r="G772" s="1" t="s">
        <v>11</v>
      </c>
      <c r="H772" s="1" t="s">
        <v>11</v>
      </c>
      <c r="I772" s="1" t="s">
        <v>11</v>
      </c>
    </row>
    <row r="773">
      <c r="A773" s="1" t="s">
        <v>2425</v>
      </c>
      <c r="B773" s="1" t="s">
        <v>2426</v>
      </c>
      <c r="C773" s="1" t="s">
        <v>11</v>
      </c>
      <c r="D773" s="1" t="s">
        <v>11</v>
      </c>
      <c r="E773" s="1" t="s">
        <v>11</v>
      </c>
      <c r="F773" s="1" t="s">
        <v>11</v>
      </c>
      <c r="G773" s="1" t="s">
        <v>11</v>
      </c>
      <c r="H773" s="1" t="s">
        <v>11</v>
      </c>
      <c r="I773" s="1" t="s">
        <v>11</v>
      </c>
    </row>
    <row r="774">
      <c r="A774" s="1" t="s">
        <v>2427</v>
      </c>
      <c r="B774" s="1" t="s">
        <v>2428</v>
      </c>
      <c r="C774" s="1" t="s">
        <v>11</v>
      </c>
      <c r="D774" s="1" t="s">
        <v>11</v>
      </c>
      <c r="E774" s="1" t="s">
        <v>11</v>
      </c>
      <c r="F774" s="1" t="s">
        <v>11</v>
      </c>
      <c r="G774" s="1" t="s">
        <v>11</v>
      </c>
      <c r="H774" s="1" t="s">
        <v>11</v>
      </c>
      <c r="I774" s="1" t="s">
        <v>11</v>
      </c>
    </row>
    <row r="775">
      <c r="A775" s="1" t="s">
        <v>2429</v>
      </c>
      <c r="B775" s="1" t="s">
        <v>2430</v>
      </c>
      <c r="C775" s="1" t="s">
        <v>11</v>
      </c>
      <c r="D775" s="1" t="s">
        <v>11</v>
      </c>
      <c r="E775" s="1" t="s">
        <v>11</v>
      </c>
      <c r="F775" s="1" t="s">
        <v>11</v>
      </c>
      <c r="G775" s="1" t="s">
        <v>11</v>
      </c>
      <c r="H775" s="1" t="s">
        <v>11</v>
      </c>
      <c r="I775" s="1" t="s">
        <v>11</v>
      </c>
    </row>
    <row r="776">
      <c r="A776" s="1" t="s">
        <v>2431</v>
      </c>
      <c r="B776" s="1" t="s">
        <v>2432</v>
      </c>
      <c r="C776" s="1" t="s">
        <v>11</v>
      </c>
      <c r="D776" s="1" t="s">
        <v>11</v>
      </c>
      <c r="E776" s="1" t="s">
        <v>11</v>
      </c>
      <c r="F776" s="1" t="s">
        <v>11</v>
      </c>
      <c r="G776" s="1" t="s">
        <v>11</v>
      </c>
      <c r="H776" s="1" t="s">
        <v>11</v>
      </c>
      <c r="I776" s="1" t="s">
        <v>11</v>
      </c>
    </row>
    <row r="777">
      <c r="A777" s="1" t="s">
        <v>2433</v>
      </c>
      <c r="B777" s="1" t="s">
        <v>2434</v>
      </c>
      <c r="C777" s="1" t="s">
        <v>11</v>
      </c>
      <c r="D777" s="1" t="s">
        <v>11</v>
      </c>
      <c r="E777" s="1" t="s">
        <v>11</v>
      </c>
      <c r="F777" s="1" t="s">
        <v>11</v>
      </c>
      <c r="G777" s="1" t="s">
        <v>11</v>
      </c>
      <c r="H777" s="1" t="s">
        <v>11</v>
      </c>
      <c r="I777" s="1" t="s">
        <v>11</v>
      </c>
    </row>
    <row r="778">
      <c r="A778" s="1" t="s">
        <v>2435</v>
      </c>
      <c r="B778" s="1" t="s">
        <v>2436</v>
      </c>
      <c r="C778" s="1" t="s">
        <v>11</v>
      </c>
      <c r="D778" s="1" t="s">
        <v>11</v>
      </c>
      <c r="E778" s="1" t="s">
        <v>11</v>
      </c>
      <c r="F778" s="1" t="s">
        <v>11</v>
      </c>
      <c r="G778" s="1" t="s">
        <v>11</v>
      </c>
      <c r="H778" s="1" t="s">
        <v>11</v>
      </c>
      <c r="I778" s="1" t="s">
        <v>11</v>
      </c>
    </row>
    <row r="779">
      <c r="A779" s="1" t="s">
        <v>2437</v>
      </c>
      <c r="B779" s="1" t="s">
        <v>2438</v>
      </c>
      <c r="C779" s="1" t="s">
        <v>11</v>
      </c>
      <c r="D779" s="1" t="s">
        <v>11</v>
      </c>
      <c r="E779" s="1" t="s">
        <v>11</v>
      </c>
      <c r="F779" s="1" t="s">
        <v>11</v>
      </c>
      <c r="G779" s="1" t="s">
        <v>11</v>
      </c>
      <c r="H779" s="1" t="s">
        <v>11</v>
      </c>
      <c r="I779" s="1" t="s">
        <v>11</v>
      </c>
    </row>
    <row r="780">
      <c r="A780" s="1" t="s">
        <v>2439</v>
      </c>
      <c r="B780" s="1" t="s">
        <v>2440</v>
      </c>
      <c r="C780" s="1" t="s">
        <v>11</v>
      </c>
      <c r="D780" s="1" t="s">
        <v>11</v>
      </c>
      <c r="E780" s="1" t="s">
        <v>11</v>
      </c>
      <c r="F780" s="1" t="s">
        <v>11</v>
      </c>
      <c r="G780" s="1" t="s">
        <v>11</v>
      </c>
      <c r="H780" s="1" t="s">
        <v>11</v>
      </c>
      <c r="I780" s="1" t="s">
        <v>11</v>
      </c>
    </row>
    <row r="781">
      <c r="A781" s="1" t="s">
        <v>2441</v>
      </c>
      <c r="B781" s="1" t="s">
        <v>2442</v>
      </c>
      <c r="C781" s="1" t="s">
        <v>11</v>
      </c>
      <c r="D781" s="1" t="s">
        <v>11</v>
      </c>
      <c r="E781" s="1" t="s">
        <v>11</v>
      </c>
      <c r="F781" s="1" t="s">
        <v>11</v>
      </c>
      <c r="G781" s="1" t="s">
        <v>11</v>
      </c>
      <c r="H781" s="1" t="s">
        <v>11</v>
      </c>
      <c r="I781" s="1" t="s">
        <v>11</v>
      </c>
    </row>
    <row r="782">
      <c r="A782" s="1" t="s">
        <v>2443</v>
      </c>
      <c r="B782" s="1" t="s">
        <v>2444</v>
      </c>
      <c r="C782" s="1" t="s">
        <v>11</v>
      </c>
      <c r="D782" s="1" t="s">
        <v>11</v>
      </c>
      <c r="E782" s="1" t="s">
        <v>11</v>
      </c>
      <c r="F782" s="1" t="s">
        <v>11</v>
      </c>
      <c r="G782" s="1" t="s">
        <v>11</v>
      </c>
      <c r="H782" s="1" t="s">
        <v>11</v>
      </c>
      <c r="I782" s="1" t="s">
        <v>11</v>
      </c>
    </row>
    <row r="783">
      <c r="A783" s="1" t="s">
        <v>2445</v>
      </c>
      <c r="B783" s="1" t="s">
        <v>2446</v>
      </c>
      <c r="C783" s="1" t="s">
        <v>11</v>
      </c>
      <c r="D783" s="1" t="s">
        <v>11</v>
      </c>
      <c r="E783" s="1" t="s">
        <v>11</v>
      </c>
      <c r="F783" s="1" t="s">
        <v>11</v>
      </c>
      <c r="G783" s="1" t="s">
        <v>11</v>
      </c>
      <c r="H783" s="1" t="s">
        <v>11</v>
      </c>
      <c r="I783" s="1" t="s">
        <v>11</v>
      </c>
    </row>
    <row r="784">
      <c r="A784" s="1" t="s">
        <v>2447</v>
      </c>
      <c r="B784" s="1" t="s">
        <v>2448</v>
      </c>
      <c r="C784" s="1" t="s">
        <v>11</v>
      </c>
      <c r="D784" s="1" t="s">
        <v>11</v>
      </c>
      <c r="E784" s="1" t="s">
        <v>11</v>
      </c>
      <c r="F784" s="1" t="s">
        <v>11</v>
      </c>
      <c r="G784" s="1" t="s">
        <v>11</v>
      </c>
      <c r="H784" s="1" t="s">
        <v>11</v>
      </c>
      <c r="I784" s="1" t="s">
        <v>11</v>
      </c>
    </row>
    <row r="785">
      <c r="A785" s="1" t="s">
        <v>2449</v>
      </c>
      <c r="B785" s="1" t="s">
        <v>2450</v>
      </c>
      <c r="C785" s="1" t="s">
        <v>11</v>
      </c>
      <c r="D785" s="1" t="s">
        <v>11</v>
      </c>
      <c r="E785" s="1" t="s">
        <v>11</v>
      </c>
      <c r="F785" s="1" t="s">
        <v>11</v>
      </c>
      <c r="G785" s="1" t="s">
        <v>11</v>
      </c>
      <c r="H785" s="1" t="s">
        <v>11</v>
      </c>
      <c r="I785" s="1" t="s">
        <v>11</v>
      </c>
    </row>
    <row r="786">
      <c r="A786" s="1" t="s">
        <v>2451</v>
      </c>
      <c r="B786" s="1" t="s">
        <v>2452</v>
      </c>
      <c r="C786" s="1" t="s">
        <v>11</v>
      </c>
      <c r="D786" s="1" t="s">
        <v>11</v>
      </c>
      <c r="E786" s="1" t="s">
        <v>11</v>
      </c>
      <c r="F786" s="1" t="s">
        <v>11</v>
      </c>
      <c r="G786" s="1" t="s">
        <v>11</v>
      </c>
      <c r="H786" s="1" t="s">
        <v>11</v>
      </c>
      <c r="I786" s="1" t="s">
        <v>11</v>
      </c>
    </row>
    <row r="787">
      <c r="A787" s="1" t="s">
        <v>2453</v>
      </c>
      <c r="B787" s="1" t="s">
        <v>2454</v>
      </c>
      <c r="C787" s="1" t="s">
        <v>11</v>
      </c>
      <c r="D787" s="1" t="s">
        <v>11</v>
      </c>
      <c r="E787" s="1" t="s">
        <v>11</v>
      </c>
      <c r="F787" s="1" t="s">
        <v>11</v>
      </c>
      <c r="G787" s="1" t="s">
        <v>11</v>
      </c>
      <c r="H787" s="1" t="s">
        <v>11</v>
      </c>
      <c r="I787" s="1" t="s">
        <v>11</v>
      </c>
    </row>
    <row r="788">
      <c r="A788" s="1" t="s">
        <v>2455</v>
      </c>
      <c r="B788" s="1" t="s">
        <v>2456</v>
      </c>
      <c r="C788" s="1" t="s">
        <v>11</v>
      </c>
      <c r="D788" s="1" t="s">
        <v>11</v>
      </c>
      <c r="E788" s="1" t="s">
        <v>11</v>
      </c>
      <c r="F788" s="1" t="s">
        <v>11</v>
      </c>
      <c r="G788" s="1" t="s">
        <v>11</v>
      </c>
      <c r="H788" s="1" t="s">
        <v>11</v>
      </c>
      <c r="I788" s="1" t="s">
        <v>11</v>
      </c>
    </row>
    <row r="789">
      <c r="A789" s="1" t="s">
        <v>2457</v>
      </c>
      <c r="B789" s="1" t="s">
        <v>2458</v>
      </c>
      <c r="C789" s="1" t="s">
        <v>11</v>
      </c>
      <c r="D789" s="1" t="s">
        <v>11</v>
      </c>
      <c r="E789" s="1" t="s">
        <v>11</v>
      </c>
      <c r="F789" s="1" t="s">
        <v>11</v>
      </c>
      <c r="G789" s="1" t="s">
        <v>11</v>
      </c>
      <c r="H789" s="1" t="s">
        <v>11</v>
      </c>
      <c r="I789" s="1" t="s">
        <v>11</v>
      </c>
    </row>
    <row r="790">
      <c r="A790" s="1" t="s">
        <v>2459</v>
      </c>
      <c r="B790" s="1" t="s">
        <v>2460</v>
      </c>
      <c r="C790" s="1" t="s">
        <v>11</v>
      </c>
      <c r="D790" s="1" t="s">
        <v>11</v>
      </c>
      <c r="E790" s="1" t="s">
        <v>11</v>
      </c>
      <c r="F790" s="1" t="s">
        <v>11</v>
      </c>
      <c r="G790" s="1" t="s">
        <v>11</v>
      </c>
      <c r="H790" s="1" t="s">
        <v>11</v>
      </c>
      <c r="I790" s="1" t="s">
        <v>11</v>
      </c>
    </row>
    <row r="791">
      <c r="A791" s="1" t="s">
        <v>2461</v>
      </c>
      <c r="B791" s="1" t="s">
        <v>2462</v>
      </c>
      <c r="C791" s="1" t="s">
        <v>11</v>
      </c>
      <c r="D791" s="1" t="s">
        <v>11</v>
      </c>
      <c r="E791" s="1" t="s">
        <v>11</v>
      </c>
      <c r="F791" s="1" t="s">
        <v>11</v>
      </c>
      <c r="G791" s="1" t="s">
        <v>11</v>
      </c>
      <c r="H791" s="1" t="s">
        <v>11</v>
      </c>
      <c r="I791" s="1" t="s">
        <v>11</v>
      </c>
    </row>
    <row r="792">
      <c r="A792" s="1" t="s">
        <v>2463</v>
      </c>
      <c r="B792" s="1" t="s">
        <v>2464</v>
      </c>
      <c r="C792" s="1" t="s">
        <v>11</v>
      </c>
      <c r="D792" s="1" t="s">
        <v>11</v>
      </c>
      <c r="E792" s="1" t="s">
        <v>11</v>
      </c>
      <c r="F792" s="1" t="s">
        <v>11</v>
      </c>
      <c r="G792" s="1" t="s">
        <v>11</v>
      </c>
      <c r="H792" s="1" t="s">
        <v>11</v>
      </c>
      <c r="I792" s="1" t="s">
        <v>11</v>
      </c>
    </row>
    <row r="793">
      <c r="A793" s="1" t="s">
        <v>2465</v>
      </c>
      <c r="B793" s="1" t="s">
        <v>2466</v>
      </c>
      <c r="C793" s="1" t="s">
        <v>11</v>
      </c>
      <c r="D793" s="1" t="s">
        <v>11</v>
      </c>
      <c r="E793" s="1" t="s">
        <v>11</v>
      </c>
      <c r="F793" s="1" t="s">
        <v>11</v>
      </c>
      <c r="G793" s="1" t="s">
        <v>11</v>
      </c>
      <c r="H793" s="1" t="s">
        <v>11</v>
      </c>
      <c r="I793" s="1" t="s">
        <v>11</v>
      </c>
    </row>
    <row r="794">
      <c r="A794" s="1" t="s">
        <v>2467</v>
      </c>
      <c r="B794" s="1" t="s">
        <v>2468</v>
      </c>
      <c r="C794" s="1" t="s">
        <v>11</v>
      </c>
      <c r="D794" s="1" t="s">
        <v>11</v>
      </c>
      <c r="E794" s="1" t="s">
        <v>11</v>
      </c>
      <c r="F794" s="1" t="s">
        <v>11</v>
      </c>
      <c r="G794" s="1" t="s">
        <v>11</v>
      </c>
      <c r="H794" s="1" t="s">
        <v>11</v>
      </c>
      <c r="I794" s="1" t="s">
        <v>11</v>
      </c>
    </row>
    <row r="795">
      <c r="A795" s="1" t="s">
        <v>2469</v>
      </c>
      <c r="B795" s="1" t="s">
        <v>2470</v>
      </c>
      <c r="C795" s="1" t="s">
        <v>11</v>
      </c>
      <c r="D795" s="1" t="s">
        <v>11</v>
      </c>
      <c r="E795" s="1" t="s">
        <v>11</v>
      </c>
      <c r="F795" s="1" t="s">
        <v>11</v>
      </c>
      <c r="G795" s="1" t="s">
        <v>11</v>
      </c>
      <c r="H795" s="1" t="s">
        <v>11</v>
      </c>
      <c r="I795" s="1" t="s">
        <v>11</v>
      </c>
    </row>
    <row r="796">
      <c r="A796" s="1" t="s">
        <v>2471</v>
      </c>
      <c r="B796" s="1" t="s">
        <v>2472</v>
      </c>
      <c r="C796" s="1" t="s">
        <v>11</v>
      </c>
      <c r="D796" s="1" t="s">
        <v>11</v>
      </c>
      <c r="E796" s="1" t="s">
        <v>11</v>
      </c>
      <c r="F796" s="1" t="s">
        <v>11</v>
      </c>
      <c r="G796" s="1" t="s">
        <v>11</v>
      </c>
      <c r="H796" s="1" t="s">
        <v>11</v>
      </c>
      <c r="I796" s="1" t="s">
        <v>11</v>
      </c>
    </row>
    <row r="797">
      <c r="A797" s="1" t="s">
        <v>2473</v>
      </c>
      <c r="B797" s="1" t="s">
        <v>2474</v>
      </c>
      <c r="C797" s="1" t="s">
        <v>11</v>
      </c>
      <c r="D797" s="1" t="s">
        <v>11</v>
      </c>
      <c r="E797" s="1" t="s">
        <v>11</v>
      </c>
      <c r="F797" s="1" t="s">
        <v>11</v>
      </c>
      <c r="G797" s="1" t="s">
        <v>11</v>
      </c>
      <c r="H797" s="1" t="s">
        <v>11</v>
      </c>
      <c r="I797" s="1" t="s">
        <v>11</v>
      </c>
    </row>
    <row r="798">
      <c r="A798" s="1" t="s">
        <v>2475</v>
      </c>
      <c r="B798" s="1" t="s">
        <v>2476</v>
      </c>
      <c r="C798" s="1" t="s">
        <v>11</v>
      </c>
      <c r="D798" s="1" t="s">
        <v>11</v>
      </c>
      <c r="E798" s="1" t="s">
        <v>11</v>
      </c>
      <c r="F798" s="1" t="s">
        <v>11</v>
      </c>
      <c r="G798" s="1" t="s">
        <v>11</v>
      </c>
      <c r="H798" s="1" t="s">
        <v>11</v>
      </c>
      <c r="I798" s="1" t="s">
        <v>11</v>
      </c>
    </row>
    <row r="799">
      <c r="A799" s="1" t="s">
        <v>2477</v>
      </c>
      <c r="B799" s="1" t="s">
        <v>2478</v>
      </c>
      <c r="C799" s="1" t="s">
        <v>11</v>
      </c>
      <c r="D799" s="1" t="s">
        <v>11</v>
      </c>
      <c r="E799" s="1" t="s">
        <v>11</v>
      </c>
      <c r="F799" s="1" t="s">
        <v>11</v>
      </c>
      <c r="G799" s="1" t="s">
        <v>11</v>
      </c>
      <c r="H799" s="1" t="s">
        <v>11</v>
      </c>
      <c r="I799" s="1" t="s">
        <v>11</v>
      </c>
    </row>
    <row r="800">
      <c r="A800" s="1" t="s">
        <v>2479</v>
      </c>
      <c r="B800" s="1" t="s">
        <v>2480</v>
      </c>
      <c r="C800" s="1" t="s">
        <v>11</v>
      </c>
      <c r="D800" s="1" t="s">
        <v>11</v>
      </c>
      <c r="E800" s="1" t="s">
        <v>11</v>
      </c>
      <c r="F800" s="1" t="s">
        <v>11</v>
      </c>
      <c r="G800" s="1" t="s">
        <v>11</v>
      </c>
      <c r="H800" s="1" t="s">
        <v>11</v>
      </c>
      <c r="I800" s="1" t="s">
        <v>11</v>
      </c>
    </row>
    <row r="801">
      <c r="A801" s="1" t="s">
        <v>2481</v>
      </c>
      <c r="B801" s="1" t="s">
        <v>2482</v>
      </c>
      <c r="C801" s="1" t="s">
        <v>11</v>
      </c>
      <c r="D801" s="1" t="s">
        <v>11</v>
      </c>
      <c r="E801" s="1" t="s">
        <v>11</v>
      </c>
      <c r="F801" s="1" t="s">
        <v>11</v>
      </c>
      <c r="G801" s="1" t="s">
        <v>11</v>
      </c>
      <c r="H801" s="1" t="s">
        <v>11</v>
      </c>
      <c r="I801" s="1" t="s">
        <v>11</v>
      </c>
    </row>
    <row r="802">
      <c r="A802" s="1" t="s">
        <v>2483</v>
      </c>
      <c r="B802" s="1" t="s">
        <v>2484</v>
      </c>
      <c r="C802" s="1" t="s">
        <v>11</v>
      </c>
      <c r="D802" s="1" t="s">
        <v>11</v>
      </c>
      <c r="E802" s="1" t="s">
        <v>11</v>
      </c>
      <c r="F802" s="1" t="s">
        <v>11</v>
      </c>
      <c r="G802" s="1" t="s">
        <v>11</v>
      </c>
      <c r="H802" s="1" t="s">
        <v>11</v>
      </c>
      <c r="I802" s="1" t="s">
        <v>11</v>
      </c>
    </row>
    <row r="803">
      <c r="A803" s="1" t="s">
        <v>2485</v>
      </c>
      <c r="B803" s="1" t="s">
        <v>2486</v>
      </c>
      <c r="C803" s="1" t="s">
        <v>11</v>
      </c>
      <c r="D803" s="1" t="s">
        <v>11</v>
      </c>
      <c r="E803" s="1" t="s">
        <v>11</v>
      </c>
      <c r="F803" s="1" t="s">
        <v>11</v>
      </c>
      <c r="G803" s="1" t="s">
        <v>11</v>
      </c>
      <c r="H803" s="1" t="s">
        <v>11</v>
      </c>
      <c r="I803" s="1" t="s">
        <v>11</v>
      </c>
    </row>
    <row r="804">
      <c r="A804" s="1" t="s">
        <v>2487</v>
      </c>
      <c r="B804" s="1" t="s">
        <v>2488</v>
      </c>
      <c r="C804" s="1" t="s">
        <v>11</v>
      </c>
      <c r="D804" s="1" t="s">
        <v>11</v>
      </c>
      <c r="E804" s="1" t="s">
        <v>11</v>
      </c>
      <c r="F804" s="1" t="s">
        <v>11</v>
      </c>
      <c r="G804" s="1" t="s">
        <v>11</v>
      </c>
      <c r="H804" s="1" t="s">
        <v>11</v>
      </c>
      <c r="I804" s="1" t="s">
        <v>11</v>
      </c>
    </row>
    <row r="805">
      <c r="A805" s="1" t="s">
        <v>2489</v>
      </c>
      <c r="B805" s="1" t="s">
        <v>2490</v>
      </c>
      <c r="C805" s="1" t="s">
        <v>11</v>
      </c>
      <c r="D805" s="1" t="s">
        <v>11</v>
      </c>
      <c r="E805" s="1" t="s">
        <v>11</v>
      </c>
      <c r="F805" s="1" t="s">
        <v>11</v>
      </c>
      <c r="G805" s="1" t="s">
        <v>11</v>
      </c>
      <c r="H805" s="1" t="s">
        <v>11</v>
      </c>
      <c r="I805" s="1" t="s">
        <v>11</v>
      </c>
    </row>
    <row r="806">
      <c r="A806" s="1" t="s">
        <v>2491</v>
      </c>
      <c r="B806" s="1" t="s">
        <v>2492</v>
      </c>
      <c r="C806" s="1" t="s">
        <v>11</v>
      </c>
      <c r="D806" s="1" t="s">
        <v>11</v>
      </c>
      <c r="E806" s="1" t="s">
        <v>11</v>
      </c>
      <c r="F806" s="1" t="s">
        <v>11</v>
      </c>
      <c r="G806" s="1" t="s">
        <v>11</v>
      </c>
      <c r="H806" s="1" t="s">
        <v>11</v>
      </c>
      <c r="I806" s="1" t="s">
        <v>11</v>
      </c>
    </row>
    <row r="807">
      <c r="A807" s="1" t="s">
        <v>2493</v>
      </c>
      <c r="B807" s="1" t="s">
        <v>2494</v>
      </c>
      <c r="C807" s="1" t="s">
        <v>11</v>
      </c>
      <c r="D807" s="1" t="s">
        <v>11</v>
      </c>
      <c r="E807" s="1" t="s">
        <v>11</v>
      </c>
      <c r="F807" s="1" t="s">
        <v>11</v>
      </c>
      <c r="G807" s="1" t="s">
        <v>11</v>
      </c>
      <c r="H807" s="1" t="s">
        <v>11</v>
      </c>
      <c r="I807" s="1" t="s">
        <v>11</v>
      </c>
    </row>
    <row r="808">
      <c r="A808" s="1" t="s">
        <v>2495</v>
      </c>
      <c r="B808" s="1" t="s">
        <v>2496</v>
      </c>
      <c r="C808" s="1" t="s">
        <v>2497</v>
      </c>
      <c r="D808" s="1" t="s">
        <v>2498</v>
      </c>
      <c r="E808" s="1" t="s">
        <v>291</v>
      </c>
      <c r="F808" s="1" t="s">
        <v>2499</v>
      </c>
      <c r="G808" s="1" t="s">
        <v>2500</v>
      </c>
      <c r="H808" s="1" t="s">
        <v>11</v>
      </c>
      <c r="I808" s="1" t="s">
        <v>11</v>
      </c>
    </row>
    <row r="809">
      <c r="A809" s="1" t="s">
        <v>2501</v>
      </c>
      <c r="B809" s="1" t="s">
        <v>2502</v>
      </c>
      <c r="C809" s="1" t="s">
        <v>11</v>
      </c>
      <c r="D809" s="1" t="s">
        <v>11</v>
      </c>
      <c r="E809" s="1" t="s">
        <v>11</v>
      </c>
      <c r="F809" s="1" t="s">
        <v>11</v>
      </c>
      <c r="G809" s="1" t="s">
        <v>11</v>
      </c>
      <c r="H809" s="1" t="s">
        <v>11</v>
      </c>
      <c r="I809" s="1" t="s">
        <v>11</v>
      </c>
    </row>
    <row r="810">
      <c r="A810" s="1" t="s">
        <v>2503</v>
      </c>
      <c r="B810" s="1" t="s">
        <v>2504</v>
      </c>
      <c r="C810" s="1" t="s">
        <v>11</v>
      </c>
      <c r="D810" s="1" t="s">
        <v>11</v>
      </c>
      <c r="E810" s="1" t="s">
        <v>11</v>
      </c>
      <c r="F810" s="1" t="s">
        <v>11</v>
      </c>
      <c r="G810" s="1" t="s">
        <v>11</v>
      </c>
      <c r="H810" s="1" t="s">
        <v>11</v>
      </c>
      <c r="I810" s="1" t="s">
        <v>11</v>
      </c>
    </row>
    <row r="811">
      <c r="A811" s="1" t="s">
        <v>2505</v>
      </c>
      <c r="B811" s="1" t="s">
        <v>2506</v>
      </c>
      <c r="C811" s="1" t="s">
        <v>11</v>
      </c>
      <c r="D811" s="1" t="s">
        <v>11</v>
      </c>
      <c r="E811" s="1" t="s">
        <v>11</v>
      </c>
      <c r="F811" s="1" t="s">
        <v>11</v>
      </c>
      <c r="G811" s="1" t="s">
        <v>11</v>
      </c>
      <c r="H811" s="1" t="s">
        <v>11</v>
      </c>
      <c r="I811" s="1" t="s">
        <v>11</v>
      </c>
    </row>
    <row r="812">
      <c r="A812" s="1" t="s">
        <v>2507</v>
      </c>
      <c r="B812" s="1" t="s">
        <v>2508</v>
      </c>
      <c r="C812" s="1" t="s">
        <v>11</v>
      </c>
      <c r="D812" s="1" t="s">
        <v>11</v>
      </c>
      <c r="E812" s="1" t="s">
        <v>11</v>
      </c>
      <c r="F812" s="1" t="s">
        <v>11</v>
      </c>
      <c r="G812" s="1" t="s">
        <v>11</v>
      </c>
      <c r="H812" s="1" t="s">
        <v>11</v>
      </c>
      <c r="I812" s="1" t="s">
        <v>11</v>
      </c>
    </row>
    <row r="813">
      <c r="A813" s="1" t="s">
        <v>2509</v>
      </c>
      <c r="B813" s="1" t="s">
        <v>2510</v>
      </c>
      <c r="C813" s="1" t="s">
        <v>2511</v>
      </c>
      <c r="D813" s="1" t="s">
        <v>2046</v>
      </c>
      <c r="E813" s="1" t="s">
        <v>2024</v>
      </c>
      <c r="F813" s="1" t="s">
        <v>2512</v>
      </c>
      <c r="G813" s="1" t="s">
        <v>2513</v>
      </c>
      <c r="H813" s="1" t="s">
        <v>11</v>
      </c>
      <c r="I813" s="1" t="s">
        <v>11</v>
      </c>
    </row>
    <row r="814">
      <c r="A814" s="1" t="s">
        <v>2514</v>
      </c>
      <c r="B814" s="1" t="s">
        <v>2515</v>
      </c>
      <c r="C814" s="1" t="s">
        <v>2516</v>
      </c>
      <c r="D814" s="1" t="s">
        <v>2517</v>
      </c>
      <c r="E814" s="1" t="s">
        <v>2518</v>
      </c>
      <c r="F814" s="1" t="s">
        <v>2519</v>
      </c>
      <c r="G814" s="1" t="s">
        <v>2520</v>
      </c>
      <c r="H814" s="1" t="s">
        <v>11</v>
      </c>
      <c r="I814" s="1" t="s">
        <v>11</v>
      </c>
    </row>
    <row r="815">
      <c r="A815" s="1" t="s">
        <v>2521</v>
      </c>
      <c r="B815" s="1" t="s">
        <v>2522</v>
      </c>
      <c r="C815" s="1" t="s">
        <v>11</v>
      </c>
      <c r="D815" s="1" t="s">
        <v>11</v>
      </c>
      <c r="E815" s="1" t="s">
        <v>11</v>
      </c>
      <c r="F815" s="1" t="s">
        <v>11</v>
      </c>
      <c r="G815" s="1" t="s">
        <v>11</v>
      </c>
      <c r="H815" s="1" t="s">
        <v>11</v>
      </c>
      <c r="I815" s="1" t="s">
        <v>11</v>
      </c>
    </row>
    <row r="816">
      <c r="A816" s="1" t="s">
        <v>2523</v>
      </c>
      <c r="B816" s="1" t="s">
        <v>2524</v>
      </c>
      <c r="C816" s="1" t="s">
        <v>11</v>
      </c>
      <c r="D816" s="1" t="s">
        <v>11</v>
      </c>
      <c r="E816" s="1" t="s">
        <v>11</v>
      </c>
      <c r="F816" s="1" t="s">
        <v>11</v>
      </c>
      <c r="G816" s="1" t="s">
        <v>11</v>
      </c>
      <c r="H816" s="1" t="s">
        <v>11</v>
      </c>
      <c r="I816" s="1" t="s">
        <v>11</v>
      </c>
    </row>
    <row r="817">
      <c r="A817" s="1" t="s">
        <v>2525</v>
      </c>
      <c r="B817" s="1" t="s">
        <v>2526</v>
      </c>
      <c r="C817" s="1" t="s">
        <v>11</v>
      </c>
      <c r="D817" s="1" t="s">
        <v>11</v>
      </c>
      <c r="E817" s="1" t="s">
        <v>11</v>
      </c>
      <c r="F817" s="1" t="s">
        <v>11</v>
      </c>
      <c r="G817" s="1" t="s">
        <v>11</v>
      </c>
      <c r="H817" s="1" t="s">
        <v>11</v>
      </c>
      <c r="I817" s="1" t="s">
        <v>11</v>
      </c>
    </row>
    <row r="818">
      <c r="A818" s="1" t="s">
        <v>2527</v>
      </c>
      <c r="B818" s="1" t="s">
        <v>2528</v>
      </c>
      <c r="C818" s="1" t="s">
        <v>11</v>
      </c>
      <c r="D818" s="1" t="s">
        <v>11</v>
      </c>
      <c r="E818" s="1" t="s">
        <v>11</v>
      </c>
      <c r="F818" s="1" t="s">
        <v>11</v>
      </c>
      <c r="G818" s="1" t="s">
        <v>11</v>
      </c>
      <c r="H818" s="1" t="s">
        <v>11</v>
      </c>
      <c r="I818" s="1" t="s">
        <v>11</v>
      </c>
    </row>
    <row r="819">
      <c r="A819" s="1" t="s">
        <v>2529</v>
      </c>
      <c r="B819" s="1" t="s">
        <v>2530</v>
      </c>
      <c r="C819" s="1" t="s">
        <v>11</v>
      </c>
      <c r="D819" s="1" t="s">
        <v>11</v>
      </c>
      <c r="E819" s="1" t="s">
        <v>11</v>
      </c>
      <c r="F819" s="1" t="s">
        <v>11</v>
      </c>
      <c r="G819" s="1" t="s">
        <v>11</v>
      </c>
      <c r="H819" s="1" t="s">
        <v>11</v>
      </c>
      <c r="I819" s="1" t="s">
        <v>11</v>
      </c>
    </row>
    <row r="820">
      <c r="A820" s="1" t="s">
        <v>2531</v>
      </c>
      <c r="B820" s="1" t="s">
        <v>2532</v>
      </c>
      <c r="C820" s="1" t="s">
        <v>2533</v>
      </c>
      <c r="D820" s="1" t="s">
        <v>2534</v>
      </c>
      <c r="E820" s="1" t="s">
        <v>2535</v>
      </c>
      <c r="F820" s="1" t="s">
        <v>2536</v>
      </c>
      <c r="G820" s="1" t="s">
        <v>2537</v>
      </c>
      <c r="H820" s="1" t="s">
        <v>11</v>
      </c>
      <c r="I820" s="1" t="s">
        <v>11</v>
      </c>
    </row>
    <row r="821">
      <c r="A821" s="1" t="s">
        <v>2538</v>
      </c>
      <c r="B821" s="1" t="s">
        <v>2539</v>
      </c>
      <c r="C821" s="1" t="s">
        <v>11</v>
      </c>
      <c r="D821" s="1" t="s">
        <v>11</v>
      </c>
      <c r="E821" s="1" t="s">
        <v>11</v>
      </c>
      <c r="F821" s="1" t="s">
        <v>11</v>
      </c>
      <c r="G821" s="1" t="s">
        <v>11</v>
      </c>
      <c r="H821" s="1" t="s">
        <v>11</v>
      </c>
      <c r="I821" s="1" t="s">
        <v>11</v>
      </c>
    </row>
    <row r="822">
      <c r="A822" s="1" t="s">
        <v>2540</v>
      </c>
      <c r="B822" s="1" t="s">
        <v>2541</v>
      </c>
      <c r="C822" s="1" t="s">
        <v>11</v>
      </c>
      <c r="D822" s="1" t="s">
        <v>11</v>
      </c>
      <c r="E822" s="1" t="s">
        <v>11</v>
      </c>
      <c r="F822" s="1" t="s">
        <v>11</v>
      </c>
      <c r="G822" s="1" t="s">
        <v>11</v>
      </c>
      <c r="H822" s="1" t="s">
        <v>11</v>
      </c>
      <c r="I822" s="1" t="s">
        <v>11</v>
      </c>
    </row>
    <row r="823">
      <c r="A823" s="1" t="s">
        <v>2542</v>
      </c>
      <c r="B823" s="1" t="s">
        <v>2543</v>
      </c>
      <c r="C823" s="1" t="s">
        <v>11</v>
      </c>
      <c r="D823" s="1" t="s">
        <v>11</v>
      </c>
      <c r="E823" s="1" t="s">
        <v>11</v>
      </c>
      <c r="F823" s="1" t="s">
        <v>11</v>
      </c>
      <c r="G823" s="1" t="s">
        <v>11</v>
      </c>
      <c r="H823" s="1" t="s">
        <v>11</v>
      </c>
      <c r="I823" s="1" t="s">
        <v>11</v>
      </c>
    </row>
    <row r="824">
      <c r="A824" s="1" t="s">
        <v>2544</v>
      </c>
      <c r="B824" s="1" t="s">
        <v>2545</v>
      </c>
      <c r="C824" s="1" t="s">
        <v>11</v>
      </c>
      <c r="D824" s="1" t="s">
        <v>11</v>
      </c>
      <c r="E824" s="1" t="s">
        <v>11</v>
      </c>
      <c r="F824" s="1" t="s">
        <v>11</v>
      </c>
      <c r="G824" s="1" t="s">
        <v>11</v>
      </c>
      <c r="H824" s="1" t="s">
        <v>11</v>
      </c>
      <c r="I824" s="1" t="s">
        <v>11</v>
      </c>
    </row>
    <row r="825">
      <c r="A825" s="1" t="s">
        <v>2546</v>
      </c>
      <c r="B825" s="1" t="s">
        <v>2547</v>
      </c>
      <c r="C825" s="1" t="s">
        <v>11</v>
      </c>
      <c r="D825" s="1" t="s">
        <v>11</v>
      </c>
      <c r="E825" s="1" t="s">
        <v>11</v>
      </c>
      <c r="F825" s="1" t="s">
        <v>11</v>
      </c>
      <c r="G825" s="1" t="s">
        <v>11</v>
      </c>
      <c r="H825" s="1" t="s">
        <v>11</v>
      </c>
      <c r="I825" s="1" t="s">
        <v>11</v>
      </c>
    </row>
    <row r="826">
      <c r="A826" s="1" t="s">
        <v>2548</v>
      </c>
      <c r="B826" s="1" t="s">
        <v>2549</v>
      </c>
      <c r="C826" s="1" t="s">
        <v>11</v>
      </c>
      <c r="D826" s="1" t="s">
        <v>11</v>
      </c>
      <c r="E826" s="1" t="s">
        <v>11</v>
      </c>
      <c r="F826" s="1" t="s">
        <v>11</v>
      </c>
      <c r="G826" s="1" t="s">
        <v>11</v>
      </c>
      <c r="H826" s="1" t="s">
        <v>11</v>
      </c>
      <c r="I826" s="1" t="s">
        <v>11</v>
      </c>
    </row>
    <row r="827">
      <c r="A827" s="1" t="s">
        <v>2550</v>
      </c>
      <c r="B827" s="1" t="s">
        <v>2551</v>
      </c>
      <c r="C827" s="1" t="s">
        <v>11</v>
      </c>
      <c r="D827" s="1" t="s">
        <v>11</v>
      </c>
      <c r="E827" s="1" t="s">
        <v>11</v>
      </c>
      <c r="F827" s="1" t="s">
        <v>11</v>
      </c>
      <c r="G827" s="1" t="s">
        <v>11</v>
      </c>
      <c r="H827" s="1" t="s">
        <v>11</v>
      </c>
      <c r="I827" s="1" t="s">
        <v>11</v>
      </c>
    </row>
    <row r="828">
      <c r="A828" s="1" t="s">
        <v>2552</v>
      </c>
      <c r="B828" s="1" t="s">
        <v>2553</v>
      </c>
      <c r="C828" s="1" t="s">
        <v>11</v>
      </c>
      <c r="D828" s="1" t="s">
        <v>11</v>
      </c>
      <c r="E828" s="1" t="s">
        <v>11</v>
      </c>
      <c r="F828" s="1" t="s">
        <v>11</v>
      </c>
      <c r="G828" s="1" t="s">
        <v>11</v>
      </c>
      <c r="H828" s="1" t="s">
        <v>11</v>
      </c>
      <c r="I828" s="1" t="s">
        <v>11</v>
      </c>
    </row>
    <row r="829">
      <c r="A829" s="1" t="s">
        <v>2554</v>
      </c>
      <c r="B829" s="1" t="s">
        <v>2555</v>
      </c>
      <c r="C829" s="1" t="s">
        <v>11</v>
      </c>
      <c r="D829" s="1" t="s">
        <v>11</v>
      </c>
      <c r="E829" s="1" t="s">
        <v>11</v>
      </c>
      <c r="F829" s="1" t="s">
        <v>11</v>
      </c>
      <c r="G829" s="1" t="s">
        <v>11</v>
      </c>
      <c r="H829" s="1" t="s">
        <v>11</v>
      </c>
      <c r="I829" s="1" t="s">
        <v>11</v>
      </c>
    </row>
    <row r="830">
      <c r="A830" s="1" t="s">
        <v>2556</v>
      </c>
      <c r="B830" s="1" t="s">
        <v>2557</v>
      </c>
      <c r="C830" s="1" t="s">
        <v>11</v>
      </c>
      <c r="D830" s="1" t="s">
        <v>11</v>
      </c>
      <c r="E830" s="1" t="s">
        <v>11</v>
      </c>
      <c r="F830" s="1" t="s">
        <v>11</v>
      </c>
      <c r="G830" s="1" t="s">
        <v>11</v>
      </c>
      <c r="H830" s="1" t="s">
        <v>11</v>
      </c>
      <c r="I830" s="1" t="s">
        <v>11</v>
      </c>
    </row>
    <row r="831">
      <c r="A831" s="1" t="s">
        <v>2558</v>
      </c>
      <c r="B831" s="1" t="s">
        <v>2559</v>
      </c>
      <c r="C831" s="1" t="s">
        <v>11</v>
      </c>
      <c r="D831" s="1" t="s">
        <v>11</v>
      </c>
      <c r="E831" s="1" t="s">
        <v>11</v>
      </c>
      <c r="F831" s="1" t="s">
        <v>11</v>
      </c>
      <c r="G831" s="1" t="s">
        <v>11</v>
      </c>
      <c r="H831" s="1" t="s">
        <v>11</v>
      </c>
      <c r="I831" s="1" t="s">
        <v>11</v>
      </c>
    </row>
    <row r="832">
      <c r="A832" s="1" t="s">
        <v>2560</v>
      </c>
      <c r="B832" s="1" t="s">
        <v>2561</v>
      </c>
      <c r="C832" s="1" t="s">
        <v>11</v>
      </c>
      <c r="D832" s="1" t="s">
        <v>11</v>
      </c>
      <c r="E832" s="1" t="s">
        <v>11</v>
      </c>
      <c r="F832" s="1" t="s">
        <v>11</v>
      </c>
      <c r="G832" s="1" t="s">
        <v>11</v>
      </c>
      <c r="H832" s="1" t="s">
        <v>11</v>
      </c>
      <c r="I832" s="1" t="s">
        <v>11</v>
      </c>
    </row>
    <row r="833">
      <c r="A833" s="1" t="s">
        <v>2562</v>
      </c>
      <c r="B833" s="1" t="s">
        <v>2563</v>
      </c>
      <c r="C833" s="1" t="s">
        <v>11</v>
      </c>
      <c r="D833" s="1" t="s">
        <v>11</v>
      </c>
      <c r="E833" s="1" t="s">
        <v>11</v>
      </c>
      <c r="F833" s="1" t="s">
        <v>11</v>
      </c>
      <c r="G833" s="1" t="s">
        <v>11</v>
      </c>
      <c r="H833" s="1" t="s">
        <v>11</v>
      </c>
      <c r="I833" s="1" t="s">
        <v>11</v>
      </c>
    </row>
    <row r="834">
      <c r="A834" s="1" t="s">
        <v>2564</v>
      </c>
      <c r="B834" s="1" t="s">
        <v>2565</v>
      </c>
      <c r="C834" s="1" t="s">
        <v>2566</v>
      </c>
      <c r="D834" s="1" t="s">
        <v>2567</v>
      </c>
      <c r="E834" s="1" t="s">
        <v>2568</v>
      </c>
      <c r="F834" s="1" t="s">
        <v>11</v>
      </c>
      <c r="G834" s="1" t="s">
        <v>2569</v>
      </c>
      <c r="H834" s="1" t="s">
        <v>11</v>
      </c>
      <c r="I834" s="1" t="s">
        <v>11</v>
      </c>
    </row>
    <row r="835">
      <c r="A835" s="1" t="s">
        <v>2570</v>
      </c>
      <c r="B835" s="1" t="s">
        <v>2571</v>
      </c>
      <c r="C835" s="1" t="s">
        <v>11</v>
      </c>
      <c r="D835" s="1" t="s">
        <v>11</v>
      </c>
      <c r="E835" s="1" t="s">
        <v>11</v>
      </c>
      <c r="F835" s="1" t="s">
        <v>11</v>
      </c>
      <c r="G835" s="1" t="s">
        <v>11</v>
      </c>
      <c r="H835" s="1" t="s">
        <v>11</v>
      </c>
      <c r="I835" s="1" t="s">
        <v>11</v>
      </c>
    </row>
    <row r="836">
      <c r="A836" s="1" t="s">
        <v>2572</v>
      </c>
      <c r="B836" s="1" t="s">
        <v>2573</v>
      </c>
      <c r="C836" s="1" t="s">
        <v>11</v>
      </c>
      <c r="D836" s="1" t="s">
        <v>11</v>
      </c>
      <c r="E836" s="1" t="s">
        <v>11</v>
      </c>
      <c r="F836" s="1" t="s">
        <v>11</v>
      </c>
      <c r="G836" s="1" t="s">
        <v>11</v>
      </c>
      <c r="H836" s="1" t="s">
        <v>11</v>
      </c>
      <c r="I836" s="1" t="s">
        <v>11</v>
      </c>
    </row>
    <row r="837">
      <c r="A837" s="1" t="s">
        <v>2574</v>
      </c>
      <c r="B837" s="1" t="s">
        <v>2575</v>
      </c>
      <c r="C837" s="1" t="s">
        <v>11</v>
      </c>
      <c r="D837" s="1" t="s">
        <v>11</v>
      </c>
      <c r="E837" s="1" t="s">
        <v>11</v>
      </c>
      <c r="F837" s="1" t="s">
        <v>11</v>
      </c>
      <c r="G837" s="1" t="s">
        <v>11</v>
      </c>
      <c r="H837" s="1" t="s">
        <v>11</v>
      </c>
      <c r="I837" s="1" t="s">
        <v>11</v>
      </c>
    </row>
    <row r="838">
      <c r="A838" s="1" t="s">
        <v>2576</v>
      </c>
      <c r="B838" s="1" t="s">
        <v>2577</v>
      </c>
      <c r="C838" s="1" t="s">
        <v>11</v>
      </c>
      <c r="D838" s="1" t="s">
        <v>11</v>
      </c>
      <c r="E838" s="1" t="s">
        <v>11</v>
      </c>
      <c r="F838" s="1" t="s">
        <v>11</v>
      </c>
      <c r="G838" s="1" t="s">
        <v>11</v>
      </c>
      <c r="H838" s="1" t="s">
        <v>11</v>
      </c>
      <c r="I838" s="1" t="s">
        <v>11</v>
      </c>
    </row>
    <row r="839">
      <c r="A839" s="1" t="s">
        <v>2578</v>
      </c>
      <c r="B839" s="1" t="s">
        <v>2579</v>
      </c>
      <c r="C839" s="1" t="s">
        <v>11</v>
      </c>
      <c r="D839" s="1" t="s">
        <v>11</v>
      </c>
      <c r="E839" s="1" t="s">
        <v>11</v>
      </c>
      <c r="F839" s="1" t="s">
        <v>11</v>
      </c>
      <c r="G839" s="1" t="s">
        <v>11</v>
      </c>
      <c r="H839" s="1" t="s">
        <v>11</v>
      </c>
      <c r="I839" s="1" t="s">
        <v>11</v>
      </c>
    </row>
    <row r="840">
      <c r="A840" s="1" t="s">
        <v>2580</v>
      </c>
      <c r="B840" s="1" t="s">
        <v>2581</v>
      </c>
      <c r="C840" s="1" t="s">
        <v>11</v>
      </c>
      <c r="D840" s="1" t="s">
        <v>11</v>
      </c>
      <c r="E840" s="1" t="s">
        <v>11</v>
      </c>
      <c r="F840" s="1" t="s">
        <v>11</v>
      </c>
      <c r="G840" s="1" t="s">
        <v>11</v>
      </c>
      <c r="H840" s="1" t="s">
        <v>11</v>
      </c>
      <c r="I840" s="1" t="s">
        <v>11</v>
      </c>
    </row>
    <row r="841">
      <c r="A841" s="1" t="s">
        <v>2582</v>
      </c>
      <c r="B841" s="1" t="s">
        <v>2583</v>
      </c>
      <c r="C841" s="1" t="s">
        <v>11</v>
      </c>
      <c r="D841" s="1" t="s">
        <v>11</v>
      </c>
      <c r="E841" s="1" t="s">
        <v>11</v>
      </c>
      <c r="F841" s="1" t="s">
        <v>11</v>
      </c>
      <c r="G841" s="1" t="s">
        <v>11</v>
      </c>
      <c r="H841" s="1" t="s">
        <v>11</v>
      </c>
      <c r="I841" s="1" t="s">
        <v>11</v>
      </c>
    </row>
    <row r="842">
      <c r="A842" s="1" t="s">
        <v>2584</v>
      </c>
      <c r="B842" s="1" t="s">
        <v>2585</v>
      </c>
      <c r="C842" s="1" t="s">
        <v>11</v>
      </c>
      <c r="D842" s="1" t="s">
        <v>11</v>
      </c>
      <c r="E842" s="1" t="s">
        <v>11</v>
      </c>
      <c r="F842" s="1" t="s">
        <v>11</v>
      </c>
      <c r="G842" s="1" t="s">
        <v>11</v>
      </c>
      <c r="H842" s="1" t="s">
        <v>11</v>
      </c>
      <c r="I842" s="1" t="s">
        <v>11</v>
      </c>
    </row>
    <row r="843">
      <c r="A843" s="1" t="s">
        <v>2586</v>
      </c>
      <c r="B843" s="1" t="s">
        <v>2587</v>
      </c>
      <c r="C843" s="1" t="s">
        <v>11</v>
      </c>
      <c r="D843" s="1" t="s">
        <v>11</v>
      </c>
      <c r="E843" s="1" t="s">
        <v>11</v>
      </c>
      <c r="F843" s="1" t="s">
        <v>11</v>
      </c>
      <c r="G843" s="1" t="s">
        <v>11</v>
      </c>
      <c r="H843" s="1" t="s">
        <v>11</v>
      </c>
      <c r="I843" s="1" t="s">
        <v>11</v>
      </c>
    </row>
    <row r="844">
      <c r="A844" s="1" t="s">
        <v>2588</v>
      </c>
      <c r="B844" s="1" t="s">
        <v>2589</v>
      </c>
      <c r="C844" s="1" t="s">
        <v>11</v>
      </c>
      <c r="D844" s="1" t="s">
        <v>11</v>
      </c>
      <c r="E844" s="1" t="s">
        <v>11</v>
      </c>
      <c r="F844" s="1" t="s">
        <v>11</v>
      </c>
      <c r="G844" s="1" t="s">
        <v>11</v>
      </c>
      <c r="H844" s="1" t="s">
        <v>11</v>
      </c>
      <c r="I844" s="1" t="s">
        <v>11</v>
      </c>
    </row>
    <row r="845">
      <c r="A845" s="1" t="s">
        <v>2590</v>
      </c>
      <c r="B845" s="1" t="s">
        <v>2591</v>
      </c>
      <c r="C845" s="1" t="s">
        <v>11</v>
      </c>
      <c r="D845" s="1" t="s">
        <v>11</v>
      </c>
      <c r="E845" s="1" t="s">
        <v>11</v>
      </c>
      <c r="F845" s="1" t="s">
        <v>11</v>
      </c>
      <c r="G845" s="1" t="s">
        <v>11</v>
      </c>
      <c r="H845" s="1" t="s">
        <v>11</v>
      </c>
      <c r="I845" s="1" t="s">
        <v>11</v>
      </c>
    </row>
    <row r="846">
      <c r="A846" s="1" t="s">
        <v>2592</v>
      </c>
      <c r="B846" s="1" t="s">
        <v>2593</v>
      </c>
      <c r="C846" s="1" t="s">
        <v>11</v>
      </c>
      <c r="D846" s="1" t="s">
        <v>11</v>
      </c>
      <c r="E846" s="1" t="s">
        <v>11</v>
      </c>
      <c r="F846" s="1" t="s">
        <v>11</v>
      </c>
      <c r="G846" s="1" t="s">
        <v>11</v>
      </c>
      <c r="H846" s="1" t="s">
        <v>11</v>
      </c>
      <c r="I846" s="1" t="s">
        <v>11</v>
      </c>
    </row>
    <row r="847">
      <c r="A847" s="1" t="s">
        <v>2594</v>
      </c>
      <c r="B847" s="1" t="s">
        <v>2595</v>
      </c>
      <c r="C847" s="1" t="s">
        <v>2596</v>
      </c>
      <c r="D847" s="1" t="s">
        <v>2597</v>
      </c>
      <c r="E847" s="1" t="s">
        <v>2598</v>
      </c>
      <c r="F847" s="1" t="s">
        <v>2599</v>
      </c>
      <c r="G847" s="1" t="s">
        <v>2600</v>
      </c>
      <c r="H847" s="1" t="s">
        <v>11</v>
      </c>
      <c r="I847" s="1" t="s">
        <v>11</v>
      </c>
    </row>
    <row r="848">
      <c r="A848" s="1" t="s">
        <v>2601</v>
      </c>
      <c r="B848" s="1" t="s">
        <v>2602</v>
      </c>
      <c r="C848" s="1" t="s">
        <v>11</v>
      </c>
      <c r="D848" s="1" t="s">
        <v>11</v>
      </c>
      <c r="E848" s="1" t="s">
        <v>11</v>
      </c>
      <c r="F848" s="1" t="s">
        <v>11</v>
      </c>
      <c r="G848" s="1" t="s">
        <v>11</v>
      </c>
      <c r="H848" s="1" t="s">
        <v>11</v>
      </c>
      <c r="I848" s="1" t="s">
        <v>11</v>
      </c>
    </row>
    <row r="849">
      <c r="A849" s="1" t="s">
        <v>2603</v>
      </c>
      <c r="B849" s="1" t="s">
        <v>2604</v>
      </c>
      <c r="C849" s="1" t="s">
        <v>11</v>
      </c>
      <c r="D849" s="1" t="s">
        <v>11</v>
      </c>
      <c r="E849" s="1" t="s">
        <v>11</v>
      </c>
      <c r="F849" s="1" t="s">
        <v>11</v>
      </c>
      <c r="G849" s="1" t="s">
        <v>11</v>
      </c>
      <c r="H849" s="1" t="s">
        <v>11</v>
      </c>
      <c r="I849" s="1" t="s">
        <v>11</v>
      </c>
    </row>
    <row r="850">
      <c r="A850" s="1" t="s">
        <v>2605</v>
      </c>
      <c r="B850" s="1" t="s">
        <v>2606</v>
      </c>
      <c r="C850" s="1" t="s">
        <v>11</v>
      </c>
      <c r="D850" s="1" t="s">
        <v>11</v>
      </c>
      <c r="E850" s="1" t="s">
        <v>11</v>
      </c>
      <c r="F850" s="1" t="s">
        <v>11</v>
      </c>
      <c r="G850" s="1" t="s">
        <v>11</v>
      </c>
      <c r="H850" s="1" t="s">
        <v>11</v>
      </c>
      <c r="I850" s="1" t="s">
        <v>11</v>
      </c>
    </row>
    <row r="851">
      <c r="A851" s="1" t="s">
        <v>2607</v>
      </c>
      <c r="B851" s="1" t="s">
        <v>2608</v>
      </c>
      <c r="C851" s="1" t="s">
        <v>11</v>
      </c>
      <c r="D851" s="1" t="s">
        <v>11</v>
      </c>
      <c r="E851" s="1" t="s">
        <v>11</v>
      </c>
      <c r="F851" s="1" t="s">
        <v>11</v>
      </c>
      <c r="G851" s="1" t="s">
        <v>11</v>
      </c>
      <c r="H851" s="1" t="s">
        <v>11</v>
      </c>
      <c r="I851" s="1" t="s">
        <v>11</v>
      </c>
    </row>
    <row r="852">
      <c r="A852" s="1" t="s">
        <v>2609</v>
      </c>
      <c r="B852" s="1" t="s">
        <v>2610</v>
      </c>
      <c r="C852" s="1" t="s">
        <v>11</v>
      </c>
      <c r="D852" s="1" t="s">
        <v>11</v>
      </c>
      <c r="E852" s="1" t="s">
        <v>11</v>
      </c>
      <c r="F852" s="1" t="s">
        <v>11</v>
      </c>
      <c r="G852" s="1" t="s">
        <v>11</v>
      </c>
      <c r="H852" s="1" t="s">
        <v>11</v>
      </c>
      <c r="I852" s="1" t="s">
        <v>11</v>
      </c>
    </row>
    <row r="853">
      <c r="A853" s="1" t="s">
        <v>2611</v>
      </c>
      <c r="B853" s="1" t="s">
        <v>2612</v>
      </c>
      <c r="C853" s="1" t="s">
        <v>2613</v>
      </c>
      <c r="D853" s="1" t="s">
        <v>2614</v>
      </c>
      <c r="E853" s="1" t="s">
        <v>2615</v>
      </c>
      <c r="F853" s="1" t="s">
        <v>2616</v>
      </c>
      <c r="G853" s="1" t="s">
        <v>2617</v>
      </c>
      <c r="H853" s="1" t="s">
        <v>11</v>
      </c>
      <c r="I853" s="1" t="s">
        <v>11</v>
      </c>
    </row>
    <row r="854">
      <c r="A854" s="1" t="s">
        <v>2618</v>
      </c>
      <c r="B854" s="1" t="s">
        <v>2619</v>
      </c>
      <c r="C854" s="1" t="s">
        <v>11</v>
      </c>
      <c r="D854" s="1" t="s">
        <v>11</v>
      </c>
      <c r="E854" s="1" t="s">
        <v>11</v>
      </c>
      <c r="F854" s="1" t="s">
        <v>11</v>
      </c>
      <c r="G854" s="1" t="s">
        <v>11</v>
      </c>
      <c r="H854" s="1" t="s">
        <v>11</v>
      </c>
      <c r="I854" s="1" t="s">
        <v>11</v>
      </c>
    </row>
    <row r="855">
      <c r="A855" s="1" t="s">
        <v>2620</v>
      </c>
      <c r="B855" s="1" t="s">
        <v>2621</v>
      </c>
      <c r="C855" s="1" t="s">
        <v>11</v>
      </c>
      <c r="D855" s="1" t="s">
        <v>11</v>
      </c>
      <c r="E855" s="1" t="s">
        <v>11</v>
      </c>
      <c r="F855" s="1" t="s">
        <v>11</v>
      </c>
      <c r="G855" s="1" t="s">
        <v>11</v>
      </c>
      <c r="H855" s="1" t="s">
        <v>11</v>
      </c>
      <c r="I855" s="1" t="s">
        <v>11</v>
      </c>
    </row>
    <row r="856">
      <c r="A856" s="1" t="s">
        <v>2622</v>
      </c>
      <c r="B856" s="1" t="s">
        <v>2623</v>
      </c>
      <c r="C856" s="1" t="s">
        <v>11</v>
      </c>
      <c r="D856" s="1" t="s">
        <v>11</v>
      </c>
      <c r="E856" s="1" t="s">
        <v>11</v>
      </c>
      <c r="F856" s="1" t="s">
        <v>11</v>
      </c>
      <c r="G856" s="1" t="s">
        <v>11</v>
      </c>
      <c r="H856" s="1" t="s">
        <v>11</v>
      </c>
      <c r="I856" s="1" t="s">
        <v>11</v>
      </c>
    </row>
    <row r="857">
      <c r="A857" s="1" t="s">
        <v>2624</v>
      </c>
      <c r="B857" s="1" t="s">
        <v>2625</v>
      </c>
      <c r="C857" s="1" t="s">
        <v>2626</v>
      </c>
      <c r="D857" s="1" t="s">
        <v>2627</v>
      </c>
      <c r="E857" s="1" t="s">
        <v>2628</v>
      </c>
      <c r="F857" s="1" t="s">
        <v>2629</v>
      </c>
      <c r="G857" s="1" t="s">
        <v>2630</v>
      </c>
      <c r="H857" s="1" t="s">
        <v>11</v>
      </c>
      <c r="I857" s="1" t="s">
        <v>11</v>
      </c>
    </row>
    <row r="858">
      <c r="A858" s="1" t="s">
        <v>2631</v>
      </c>
      <c r="B858" s="1" t="s">
        <v>2632</v>
      </c>
      <c r="C858" s="1" t="s">
        <v>11</v>
      </c>
      <c r="D858" s="1" t="s">
        <v>11</v>
      </c>
      <c r="E858" s="1" t="s">
        <v>11</v>
      </c>
      <c r="F858" s="1" t="s">
        <v>11</v>
      </c>
      <c r="G858" s="1" t="s">
        <v>11</v>
      </c>
      <c r="H858" s="1" t="s">
        <v>11</v>
      </c>
      <c r="I858" s="1" t="s">
        <v>11</v>
      </c>
    </row>
    <row r="859">
      <c r="A859" s="1" t="s">
        <v>2633</v>
      </c>
      <c r="B859" s="1" t="s">
        <v>2634</v>
      </c>
      <c r="C859" s="1" t="s">
        <v>2635</v>
      </c>
      <c r="D859" s="1" t="s">
        <v>2636</v>
      </c>
      <c r="E859" s="1" t="s">
        <v>2637</v>
      </c>
      <c r="F859" s="1" t="s">
        <v>2638</v>
      </c>
      <c r="G859" s="1" t="s">
        <v>2639</v>
      </c>
      <c r="H859" s="1" t="s">
        <v>11</v>
      </c>
      <c r="I859" s="1" t="s">
        <v>11</v>
      </c>
    </row>
    <row r="860">
      <c r="A860" s="1" t="s">
        <v>2640</v>
      </c>
      <c r="B860" s="1" t="s">
        <v>2641</v>
      </c>
      <c r="C860" s="1" t="s">
        <v>11</v>
      </c>
      <c r="D860" s="1" t="s">
        <v>11</v>
      </c>
      <c r="E860" s="1" t="s">
        <v>11</v>
      </c>
      <c r="F860" s="1" t="s">
        <v>11</v>
      </c>
      <c r="G860" s="1" t="s">
        <v>11</v>
      </c>
      <c r="H860" s="1" t="s">
        <v>11</v>
      </c>
      <c r="I860" s="1" t="s">
        <v>11</v>
      </c>
    </row>
    <row r="861">
      <c r="A861" s="1" t="s">
        <v>2642</v>
      </c>
      <c r="B861" s="1" t="s">
        <v>2643</v>
      </c>
      <c r="C861" s="1" t="s">
        <v>11</v>
      </c>
      <c r="D861" s="1" t="s">
        <v>11</v>
      </c>
      <c r="E861" s="1" t="s">
        <v>11</v>
      </c>
      <c r="F861" s="1" t="s">
        <v>11</v>
      </c>
      <c r="G861" s="1" t="s">
        <v>11</v>
      </c>
      <c r="H861" s="1" t="s">
        <v>11</v>
      </c>
      <c r="I861" s="1" t="s">
        <v>11</v>
      </c>
    </row>
    <row r="862">
      <c r="A862" s="1" t="s">
        <v>2644</v>
      </c>
      <c r="B862" s="1" t="s">
        <v>2645</v>
      </c>
      <c r="C862" s="1" t="s">
        <v>11</v>
      </c>
      <c r="D862" s="1" t="s">
        <v>11</v>
      </c>
      <c r="E862" s="1" t="s">
        <v>11</v>
      </c>
      <c r="F862" s="1" t="s">
        <v>11</v>
      </c>
      <c r="G862" s="1" t="s">
        <v>11</v>
      </c>
      <c r="H862" s="1" t="s">
        <v>11</v>
      </c>
      <c r="I862" s="1" t="s">
        <v>11</v>
      </c>
    </row>
    <row r="863">
      <c r="A863" s="1" t="s">
        <v>2646</v>
      </c>
      <c r="B863" s="1" t="s">
        <v>2647</v>
      </c>
      <c r="C863" s="1" t="s">
        <v>11</v>
      </c>
      <c r="D863" s="1" t="s">
        <v>11</v>
      </c>
      <c r="E863" s="1" t="s">
        <v>11</v>
      </c>
      <c r="F863" s="1" t="s">
        <v>11</v>
      </c>
      <c r="G863" s="1" t="s">
        <v>11</v>
      </c>
      <c r="H863" s="1" t="s">
        <v>11</v>
      </c>
      <c r="I863" s="1" t="s">
        <v>11</v>
      </c>
    </row>
    <row r="864">
      <c r="A864" s="1" t="s">
        <v>2648</v>
      </c>
      <c r="B864" s="1" t="s">
        <v>2649</v>
      </c>
      <c r="C864" s="1" t="s">
        <v>11</v>
      </c>
      <c r="D864" s="1" t="s">
        <v>11</v>
      </c>
      <c r="E864" s="1" t="s">
        <v>11</v>
      </c>
      <c r="F864" s="1" t="s">
        <v>11</v>
      </c>
      <c r="G864" s="1" t="s">
        <v>11</v>
      </c>
      <c r="H864" s="1" t="s">
        <v>11</v>
      </c>
      <c r="I864" s="1" t="s">
        <v>11</v>
      </c>
    </row>
    <row r="865">
      <c r="A865" s="1" t="s">
        <v>2650</v>
      </c>
      <c r="B865" s="1" t="s">
        <v>2651</v>
      </c>
      <c r="C865" s="1" t="s">
        <v>11</v>
      </c>
      <c r="D865" s="1" t="s">
        <v>11</v>
      </c>
      <c r="E865" s="1" t="s">
        <v>11</v>
      </c>
      <c r="F865" s="1" t="s">
        <v>11</v>
      </c>
      <c r="G865" s="1" t="s">
        <v>11</v>
      </c>
      <c r="H865" s="1" t="s">
        <v>11</v>
      </c>
      <c r="I865" s="1" t="s">
        <v>11</v>
      </c>
    </row>
    <row r="866">
      <c r="A866" s="1" t="s">
        <v>2652</v>
      </c>
      <c r="B866" s="1" t="s">
        <v>2653</v>
      </c>
      <c r="C866" s="1" t="s">
        <v>2654</v>
      </c>
      <c r="D866" s="1" t="s">
        <v>2655</v>
      </c>
      <c r="E866" s="1" t="s">
        <v>2656</v>
      </c>
      <c r="F866" s="1" t="s">
        <v>2657</v>
      </c>
      <c r="G866" s="1" t="s">
        <v>2658</v>
      </c>
      <c r="H866" s="1" t="s">
        <v>11</v>
      </c>
      <c r="I866" s="1" t="s">
        <v>11</v>
      </c>
    </row>
    <row r="867">
      <c r="A867" s="1" t="s">
        <v>2659</v>
      </c>
      <c r="B867" s="1" t="s">
        <v>2660</v>
      </c>
      <c r="C867" s="1" t="s">
        <v>11</v>
      </c>
      <c r="D867" s="1" t="s">
        <v>11</v>
      </c>
      <c r="E867" s="1" t="s">
        <v>11</v>
      </c>
      <c r="F867" s="1" t="s">
        <v>11</v>
      </c>
      <c r="G867" s="1" t="s">
        <v>11</v>
      </c>
      <c r="H867" s="1" t="s">
        <v>11</v>
      </c>
      <c r="I867" s="1" t="s">
        <v>11</v>
      </c>
    </row>
    <row r="868">
      <c r="A868" s="1" t="s">
        <v>2661</v>
      </c>
      <c r="B868" s="1" t="s">
        <v>2662</v>
      </c>
      <c r="C868" s="1" t="s">
        <v>11</v>
      </c>
      <c r="D868" s="1" t="s">
        <v>11</v>
      </c>
      <c r="E868" s="1" t="s">
        <v>11</v>
      </c>
      <c r="F868" s="1" t="s">
        <v>11</v>
      </c>
      <c r="G868" s="1" t="s">
        <v>11</v>
      </c>
      <c r="H868" s="1" t="s">
        <v>11</v>
      </c>
      <c r="I868" s="1" t="s">
        <v>11</v>
      </c>
    </row>
    <row r="869">
      <c r="A869" s="1" t="s">
        <v>2663</v>
      </c>
      <c r="B869" s="1" t="s">
        <v>2664</v>
      </c>
      <c r="C869" s="1" t="s">
        <v>11</v>
      </c>
      <c r="D869" s="1" t="s">
        <v>11</v>
      </c>
      <c r="E869" s="1" t="s">
        <v>11</v>
      </c>
      <c r="F869" s="1" t="s">
        <v>11</v>
      </c>
      <c r="G869" s="1" t="s">
        <v>11</v>
      </c>
      <c r="H869" s="1" t="s">
        <v>11</v>
      </c>
      <c r="I869" s="1" t="s">
        <v>11</v>
      </c>
    </row>
    <row r="870">
      <c r="A870" s="1" t="s">
        <v>2665</v>
      </c>
      <c r="B870" s="1" t="s">
        <v>2666</v>
      </c>
      <c r="C870" s="1" t="s">
        <v>11</v>
      </c>
      <c r="D870" s="1" t="s">
        <v>11</v>
      </c>
      <c r="E870" s="1" t="s">
        <v>11</v>
      </c>
      <c r="F870" s="1" t="s">
        <v>11</v>
      </c>
      <c r="G870" s="1" t="s">
        <v>11</v>
      </c>
      <c r="H870" s="1" t="s">
        <v>11</v>
      </c>
      <c r="I870" s="1" t="s">
        <v>11</v>
      </c>
    </row>
    <row r="871">
      <c r="A871" s="1" t="s">
        <v>2667</v>
      </c>
      <c r="B871" s="1" t="s">
        <v>2668</v>
      </c>
      <c r="C871" s="1" t="s">
        <v>11</v>
      </c>
      <c r="D871" s="1" t="s">
        <v>11</v>
      </c>
      <c r="E871" s="1" t="s">
        <v>11</v>
      </c>
      <c r="F871" s="1" t="s">
        <v>11</v>
      </c>
      <c r="G871" s="1" t="s">
        <v>11</v>
      </c>
      <c r="H871" s="1" t="s">
        <v>11</v>
      </c>
      <c r="I871" s="1" t="s">
        <v>11</v>
      </c>
    </row>
    <row r="872">
      <c r="A872" s="1" t="s">
        <v>2669</v>
      </c>
      <c r="B872" s="1" t="s">
        <v>2670</v>
      </c>
      <c r="C872" s="1" t="s">
        <v>11</v>
      </c>
      <c r="D872" s="1" t="s">
        <v>11</v>
      </c>
      <c r="E872" s="1" t="s">
        <v>11</v>
      </c>
      <c r="F872" s="1" t="s">
        <v>11</v>
      </c>
      <c r="G872" s="1" t="s">
        <v>11</v>
      </c>
      <c r="H872" s="1" t="s">
        <v>11</v>
      </c>
      <c r="I872" s="1" t="s">
        <v>11</v>
      </c>
    </row>
    <row r="873">
      <c r="A873" s="1" t="s">
        <v>2671</v>
      </c>
      <c r="B873" s="1" t="s">
        <v>2672</v>
      </c>
      <c r="C873" s="1" t="s">
        <v>11</v>
      </c>
      <c r="D873" s="1" t="s">
        <v>11</v>
      </c>
      <c r="E873" s="1" t="s">
        <v>11</v>
      </c>
      <c r="F873" s="1" t="s">
        <v>11</v>
      </c>
      <c r="G873" s="1" t="s">
        <v>11</v>
      </c>
      <c r="H873" s="1" t="s">
        <v>11</v>
      </c>
      <c r="I873" s="1" t="s">
        <v>11</v>
      </c>
    </row>
    <row r="874">
      <c r="A874" s="1" t="s">
        <v>2673</v>
      </c>
      <c r="B874" s="1" t="s">
        <v>2674</v>
      </c>
      <c r="C874" s="1" t="s">
        <v>11</v>
      </c>
      <c r="D874" s="1" t="s">
        <v>11</v>
      </c>
      <c r="E874" s="1" t="s">
        <v>11</v>
      </c>
      <c r="F874" s="1" t="s">
        <v>11</v>
      </c>
      <c r="G874" s="1" t="s">
        <v>11</v>
      </c>
      <c r="H874" s="1" t="s">
        <v>11</v>
      </c>
      <c r="I874" s="1" t="s">
        <v>11</v>
      </c>
    </row>
    <row r="875">
      <c r="A875" s="1" t="s">
        <v>2675</v>
      </c>
      <c r="B875" s="1" t="s">
        <v>2676</v>
      </c>
      <c r="C875" s="1" t="s">
        <v>2677</v>
      </c>
      <c r="D875" s="1" t="s">
        <v>2678</v>
      </c>
      <c r="E875" s="1" t="s">
        <v>1085</v>
      </c>
      <c r="F875" s="1" t="s">
        <v>2679</v>
      </c>
      <c r="G875" s="1" t="s">
        <v>2680</v>
      </c>
      <c r="H875" s="1" t="s">
        <v>11</v>
      </c>
      <c r="I875" s="1" t="s">
        <v>11</v>
      </c>
    </row>
    <row r="876">
      <c r="A876" s="1" t="s">
        <v>2681</v>
      </c>
      <c r="B876" s="1" t="s">
        <v>2682</v>
      </c>
      <c r="C876" s="1" t="s">
        <v>11</v>
      </c>
      <c r="D876" s="1" t="s">
        <v>11</v>
      </c>
      <c r="E876" s="1" t="s">
        <v>11</v>
      </c>
      <c r="F876" s="1" t="s">
        <v>11</v>
      </c>
      <c r="G876" s="1" t="s">
        <v>11</v>
      </c>
      <c r="H876" s="1" t="s">
        <v>11</v>
      </c>
      <c r="I876" s="1" t="s">
        <v>11</v>
      </c>
    </row>
    <row r="877">
      <c r="A877" s="1" t="s">
        <v>2683</v>
      </c>
      <c r="B877" s="1" t="s">
        <v>2684</v>
      </c>
      <c r="C877" s="1" t="s">
        <v>11</v>
      </c>
      <c r="D877" s="1" t="s">
        <v>11</v>
      </c>
      <c r="E877" s="1" t="s">
        <v>11</v>
      </c>
      <c r="F877" s="1" t="s">
        <v>11</v>
      </c>
      <c r="G877" s="1" t="s">
        <v>11</v>
      </c>
      <c r="H877" s="1" t="s">
        <v>11</v>
      </c>
      <c r="I877" s="1" t="s">
        <v>11</v>
      </c>
    </row>
    <row r="878">
      <c r="A878" s="1" t="s">
        <v>2685</v>
      </c>
      <c r="B878" s="1" t="s">
        <v>2686</v>
      </c>
      <c r="C878" s="1" t="s">
        <v>11</v>
      </c>
      <c r="D878" s="1" t="s">
        <v>11</v>
      </c>
      <c r="E878" s="1" t="s">
        <v>11</v>
      </c>
      <c r="F878" s="1" t="s">
        <v>11</v>
      </c>
      <c r="G878" s="1" t="s">
        <v>11</v>
      </c>
      <c r="H878" s="1" t="s">
        <v>11</v>
      </c>
      <c r="I878" s="1" t="s">
        <v>11</v>
      </c>
    </row>
    <row r="879">
      <c r="A879" s="1" t="s">
        <v>2687</v>
      </c>
      <c r="B879" s="1" t="s">
        <v>2688</v>
      </c>
      <c r="C879" s="1" t="s">
        <v>11</v>
      </c>
      <c r="D879" s="1" t="s">
        <v>11</v>
      </c>
      <c r="E879" s="1" t="s">
        <v>11</v>
      </c>
      <c r="F879" s="1" t="s">
        <v>11</v>
      </c>
      <c r="G879" s="1" t="s">
        <v>11</v>
      </c>
      <c r="H879" s="1" t="s">
        <v>11</v>
      </c>
      <c r="I879" s="1" t="s">
        <v>11</v>
      </c>
    </row>
    <row r="880">
      <c r="A880" s="1" t="s">
        <v>2689</v>
      </c>
      <c r="B880" s="1" t="s">
        <v>2690</v>
      </c>
      <c r="C880" s="1" t="s">
        <v>11</v>
      </c>
      <c r="D880" s="1" t="s">
        <v>11</v>
      </c>
      <c r="E880" s="1" t="s">
        <v>11</v>
      </c>
      <c r="F880" s="1" t="s">
        <v>11</v>
      </c>
      <c r="G880" s="1" t="s">
        <v>11</v>
      </c>
      <c r="H880" s="1" t="s">
        <v>11</v>
      </c>
      <c r="I880" s="1" t="s">
        <v>11</v>
      </c>
    </row>
    <row r="881">
      <c r="A881" s="1" t="s">
        <v>2691</v>
      </c>
      <c r="B881" s="1" t="s">
        <v>2692</v>
      </c>
      <c r="C881" s="1" t="s">
        <v>11</v>
      </c>
      <c r="D881" s="1" t="s">
        <v>11</v>
      </c>
      <c r="E881" s="1" t="s">
        <v>11</v>
      </c>
      <c r="F881" s="1" t="s">
        <v>11</v>
      </c>
      <c r="G881" s="1" t="s">
        <v>11</v>
      </c>
      <c r="H881" s="1" t="s">
        <v>11</v>
      </c>
      <c r="I881" s="1" t="s">
        <v>11</v>
      </c>
    </row>
    <row r="882">
      <c r="A882" s="1" t="s">
        <v>2693</v>
      </c>
      <c r="B882" s="1" t="s">
        <v>2694</v>
      </c>
      <c r="C882" s="1" t="s">
        <v>11</v>
      </c>
      <c r="D882" s="1" t="s">
        <v>11</v>
      </c>
      <c r="E882" s="1" t="s">
        <v>11</v>
      </c>
      <c r="F882" s="1" t="s">
        <v>11</v>
      </c>
      <c r="G882" s="1" t="s">
        <v>11</v>
      </c>
      <c r="H882" s="1" t="s">
        <v>11</v>
      </c>
      <c r="I882" s="1" t="s">
        <v>11</v>
      </c>
    </row>
    <row r="883">
      <c r="A883" s="1" t="s">
        <v>2695</v>
      </c>
      <c r="B883" s="1" t="s">
        <v>2696</v>
      </c>
      <c r="C883" s="1" t="s">
        <v>11</v>
      </c>
      <c r="D883" s="1" t="s">
        <v>11</v>
      </c>
      <c r="E883" s="1" t="s">
        <v>11</v>
      </c>
      <c r="F883" s="1" t="s">
        <v>11</v>
      </c>
      <c r="G883" s="1" t="s">
        <v>11</v>
      </c>
      <c r="H883" s="1" t="s">
        <v>11</v>
      </c>
      <c r="I883" s="1" t="s">
        <v>11</v>
      </c>
    </row>
    <row r="884">
      <c r="A884" s="1" t="s">
        <v>2697</v>
      </c>
      <c r="B884" s="1" t="s">
        <v>2698</v>
      </c>
      <c r="C884" s="1" t="s">
        <v>11</v>
      </c>
      <c r="D884" s="1" t="s">
        <v>11</v>
      </c>
      <c r="E884" s="1" t="s">
        <v>11</v>
      </c>
      <c r="F884" s="1" t="s">
        <v>11</v>
      </c>
      <c r="G884" s="1" t="s">
        <v>11</v>
      </c>
      <c r="H884" s="1" t="s">
        <v>11</v>
      </c>
      <c r="I884" s="1" t="s">
        <v>11</v>
      </c>
    </row>
    <row r="885">
      <c r="A885" s="1" t="s">
        <v>2699</v>
      </c>
      <c r="B885" s="1" t="s">
        <v>2700</v>
      </c>
      <c r="C885" s="1" t="s">
        <v>11</v>
      </c>
      <c r="D885" s="1" t="s">
        <v>11</v>
      </c>
      <c r="E885" s="1" t="s">
        <v>11</v>
      </c>
      <c r="F885" s="1" t="s">
        <v>11</v>
      </c>
      <c r="G885" s="1" t="s">
        <v>11</v>
      </c>
      <c r="H885" s="1" t="s">
        <v>11</v>
      </c>
      <c r="I885" s="1" t="s">
        <v>11</v>
      </c>
    </row>
    <row r="886">
      <c r="A886" s="1" t="s">
        <v>2701</v>
      </c>
      <c r="B886" s="1" t="s">
        <v>2702</v>
      </c>
      <c r="C886" s="1" t="s">
        <v>11</v>
      </c>
      <c r="D886" s="1" t="s">
        <v>11</v>
      </c>
      <c r="E886" s="1" t="s">
        <v>11</v>
      </c>
      <c r="F886" s="1" t="s">
        <v>11</v>
      </c>
      <c r="G886" s="1" t="s">
        <v>11</v>
      </c>
      <c r="H886" s="1" t="s">
        <v>11</v>
      </c>
      <c r="I886" s="1" t="s">
        <v>11</v>
      </c>
    </row>
    <row r="887">
      <c r="A887" s="1" t="s">
        <v>2703</v>
      </c>
      <c r="B887" s="1" t="s">
        <v>2704</v>
      </c>
      <c r="C887" s="1" t="s">
        <v>11</v>
      </c>
      <c r="D887" s="1" t="s">
        <v>11</v>
      </c>
      <c r="E887" s="1" t="s">
        <v>11</v>
      </c>
      <c r="F887" s="1" t="s">
        <v>11</v>
      </c>
      <c r="G887" s="1" t="s">
        <v>11</v>
      </c>
      <c r="H887" s="1" t="s">
        <v>11</v>
      </c>
      <c r="I887" s="1" t="s">
        <v>11</v>
      </c>
    </row>
    <row r="888">
      <c r="A888" s="1" t="s">
        <v>2705</v>
      </c>
      <c r="B888" s="1" t="s">
        <v>2706</v>
      </c>
      <c r="C888" s="1" t="s">
        <v>11</v>
      </c>
      <c r="D888" s="1" t="s">
        <v>11</v>
      </c>
      <c r="E888" s="1" t="s">
        <v>11</v>
      </c>
      <c r="F888" s="1" t="s">
        <v>11</v>
      </c>
      <c r="G888" s="1" t="s">
        <v>11</v>
      </c>
      <c r="H888" s="1" t="s">
        <v>11</v>
      </c>
      <c r="I888" s="1" t="s">
        <v>11</v>
      </c>
    </row>
    <row r="889">
      <c r="A889" s="1" t="s">
        <v>2707</v>
      </c>
      <c r="B889" s="1" t="s">
        <v>2708</v>
      </c>
      <c r="C889" s="1" t="s">
        <v>11</v>
      </c>
      <c r="D889" s="1" t="s">
        <v>11</v>
      </c>
      <c r="E889" s="1" t="s">
        <v>11</v>
      </c>
      <c r="F889" s="1" t="s">
        <v>11</v>
      </c>
      <c r="G889" s="1" t="s">
        <v>11</v>
      </c>
      <c r="H889" s="1" t="s">
        <v>11</v>
      </c>
      <c r="I889" s="1" t="s">
        <v>11</v>
      </c>
    </row>
    <row r="890">
      <c r="A890" s="1" t="s">
        <v>2709</v>
      </c>
      <c r="B890" s="1" t="s">
        <v>2710</v>
      </c>
      <c r="C890" s="1" t="s">
        <v>2711</v>
      </c>
      <c r="D890" s="1" t="s">
        <v>2712</v>
      </c>
      <c r="E890" s="1" t="s">
        <v>2713</v>
      </c>
      <c r="F890" s="1" t="s">
        <v>2714</v>
      </c>
      <c r="G890" s="1" t="s">
        <v>2715</v>
      </c>
      <c r="H890" s="1" t="s">
        <v>11</v>
      </c>
      <c r="I890" s="1" t="s">
        <v>11</v>
      </c>
    </row>
    <row r="891">
      <c r="A891" s="1" t="s">
        <v>2716</v>
      </c>
      <c r="B891" s="1" t="s">
        <v>2717</v>
      </c>
      <c r="C891" s="1" t="s">
        <v>11</v>
      </c>
      <c r="D891" s="1" t="s">
        <v>11</v>
      </c>
      <c r="E891" s="1" t="s">
        <v>11</v>
      </c>
      <c r="F891" s="1" t="s">
        <v>11</v>
      </c>
      <c r="G891" s="1" t="s">
        <v>11</v>
      </c>
      <c r="H891" s="1" t="s">
        <v>11</v>
      </c>
      <c r="I891" s="1" t="s">
        <v>11</v>
      </c>
    </row>
    <row r="892">
      <c r="A892" s="1" t="s">
        <v>2718</v>
      </c>
      <c r="B892" s="1" t="s">
        <v>2719</v>
      </c>
      <c r="C892" s="1" t="s">
        <v>11</v>
      </c>
      <c r="D892" s="1" t="s">
        <v>11</v>
      </c>
      <c r="E892" s="1" t="s">
        <v>11</v>
      </c>
      <c r="F892" s="1" t="s">
        <v>11</v>
      </c>
      <c r="G892" s="1" t="s">
        <v>11</v>
      </c>
      <c r="H892" s="1" t="s">
        <v>11</v>
      </c>
      <c r="I892" s="1" t="s">
        <v>11</v>
      </c>
    </row>
    <row r="893">
      <c r="A893" s="1" t="s">
        <v>2720</v>
      </c>
      <c r="B893" s="1" t="s">
        <v>2721</v>
      </c>
      <c r="C893" s="1" t="s">
        <v>11</v>
      </c>
      <c r="D893" s="1" t="s">
        <v>11</v>
      </c>
      <c r="E893" s="1" t="s">
        <v>11</v>
      </c>
      <c r="F893" s="1" t="s">
        <v>11</v>
      </c>
      <c r="G893" s="1" t="s">
        <v>11</v>
      </c>
      <c r="H893" s="1" t="s">
        <v>11</v>
      </c>
      <c r="I893" s="1" t="s">
        <v>11</v>
      </c>
    </row>
    <row r="894">
      <c r="A894" s="1" t="s">
        <v>2722</v>
      </c>
      <c r="B894" s="1" t="s">
        <v>2723</v>
      </c>
      <c r="C894" s="1" t="s">
        <v>2724</v>
      </c>
      <c r="D894" s="1" t="s">
        <v>2725</v>
      </c>
      <c r="E894" s="1" t="s">
        <v>2726</v>
      </c>
      <c r="F894" s="1" t="s">
        <v>2727</v>
      </c>
      <c r="G894" s="1" t="s">
        <v>2728</v>
      </c>
      <c r="H894" s="1" t="s">
        <v>11</v>
      </c>
      <c r="I894" s="1" t="s">
        <v>11</v>
      </c>
    </row>
    <row r="895">
      <c r="A895" s="1" t="s">
        <v>2729</v>
      </c>
      <c r="B895" s="1" t="s">
        <v>2730</v>
      </c>
      <c r="C895" s="1" t="s">
        <v>2731</v>
      </c>
      <c r="D895" s="1" t="s">
        <v>2732</v>
      </c>
      <c r="E895" s="1" t="s">
        <v>2111</v>
      </c>
      <c r="F895" s="1" t="s">
        <v>2733</v>
      </c>
      <c r="G895" s="1" t="s">
        <v>2734</v>
      </c>
      <c r="H895" s="1" t="s">
        <v>11</v>
      </c>
      <c r="I895" s="1" t="s">
        <v>11</v>
      </c>
    </row>
    <row r="896">
      <c r="A896" s="1" t="s">
        <v>2735</v>
      </c>
      <c r="B896" s="1" t="s">
        <v>2736</v>
      </c>
      <c r="C896" s="1" t="s">
        <v>11</v>
      </c>
      <c r="D896" s="1" t="s">
        <v>11</v>
      </c>
      <c r="E896" s="1" t="s">
        <v>11</v>
      </c>
      <c r="F896" s="1" t="s">
        <v>11</v>
      </c>
      <c r="G896" s="1" t="s">
        <v>11</v>
      </c>
      <c r="H896" s="1" t="s">
        <v>11</v>
      </c>
      <c r="I896" s="1" t="s">
        <v>11</v>
      </c>
    </row>
    <row r="897">
      <c r="A897" s="1" t="s">
        <v>2737</v>
      </c>
      <c r="B897" s="1" t="s">
        <v>2738</v>
      </c>
      <c r="C897" s="1" t="s">
        <v>11</v>
      </c>
      <c r="D897" s="1" t="s">
        <v>11</v>
      </c>
      <c r="E897" s="1" t="s">
        <v>11</v>
      </c>
      <c r="F897" s="1" t="s">
        <v>11</v>
      </c>
      <c r="G897" s="1" t="s">
        <v>11</v>
      </c>
      <c r="H897" s="1" t="s">
        <v>11</v>
      </c>
      <c r="I897" s="1" t="s">
        <v>11</v>
      </c>
    </row>
    <row r="898">
      <c r="A898" s="1" t="s">
        <v>2739</v>
      </c>
      <c r="B898" s="1" t="s">
        <v>2740</v>
      </c>
      <c r="C898" s="1" t="s">
        <v>11</v>
      </c>
      <c r="D898" s="1" t="s">
        <v>11</v>
      </c>
      <c r="E898" s="1" t="s">
        <v>11</v>
      </c>
      <c r="F898" s="1" t="s">
        <v>11</v>
      </c>
      <c r="G898" s="1" t="s">
        <v>11</v>
      </c>
      <c r="H898" s="1" t="s">
        <v>11</v>
      </c>
      <c r="I898" s="1" t="s">
        <v>11</v>
      </c>
    </row>
    <row r="899">
      <c r="A899" s="1" t="s">
        <v>2741</v>
      </c>
      <c r="B899" s="1" t="s">
        <v>2742</v>
      </c>
      <c r="C899" s="1" t="s">
        <v>2743</v>
      </c>
      <c r="D899" s="1" t="s">
        <v>2744</v>
      </c>
      <c r="E899" s="1" t="s">
        <v>2745</v>
      </c>
      <c r="F899" s="1" t="s">
        <v>2746</v>
      </c>
      <c r="G899" s="1" t="s">
        <v>2747</v>
      </c>
      <c r="H899" s="1" t="s">
        <v>11</v>
      </c>
      <c r="I899" s="1" t="s">
        <v>11</v>
      </c>
    </row>
    <row r="900">
      <c r="A900" s="1" t="s">
        <v>2748</v>
      </c>
      <c r="B900" s="1" t="s">
        <v>2749</v>
      </c>
      <c r="C900" s="1" t="s">
        <v>11</v>
      </c>
      <c r="D900" s="1" t="s">
        <v>11</v>
      </c>
      <c r="E900" s="1" t="s">
        <v>11</v>
      </c>
      <c r="F900" s="1" t="s">
        <v>11</v>
      </c>
      <c r="G900" s="1" t="s">
        <v>11</v>
      </c>
      <c r="H900" s="1" t="s">
        <v>11</v>
      </c>
      <c r="I900" s="1" t="s">
        <v>11</v>
      </c>
    </row>
    <row r="901">
      <c r="A901" s="1" t="s">
        <v>2750</v>
      </c>
      <c r="B901" s="1" t="s">
        <v>2751</v>
      </c>
      <c r="C901" s="1" t="s">
        <v>11</v>
      </c>
      <c r="D901" s="1" t="s">
        <v>11</v>
      </c>
      <c r="E901" s="1" t="s">
        <v>11</v>
      </c>
      <c r="F901" s="1" t="s">
        <v>11</v>
      </c>
      <c r="G901" s="1" t="s">
        <v>11</v>
      </c>
      <c r="H901" s="1" t="s">
        <v>11</v>
      </c>
      <c r="I901" s="1" t="s">
        <v>11</v>
      </c>
    </row>
    <row r="902">
      <c r="A902" s="1" t="s">
        <v>2752</v>
      </c>
      <c r="B902" s="1" t="s">
        <v>2753</v>
      </c>
      <c r="C902" s="1" t="s">
        <v>11</v>
      </c>
      <c r="D902" s="1" t="s">
        <v>11</v>
      </c>
      <c r="E902" s="1" t="s">
        <v>11</v>
      </c>
      <c r="F902" s="1" t="s">
        <v>11</v>
      </c>
      <c r="G902" s="1" t="s">
        <v>11</v>
      </c>
      <c r="H902" s="1" t="s">
        <v>11</v>
      </c>
      <c r="I902" s="1" t="s">
        <v>11</v>
      </c>
    </row>
    <row r="903">
      <c r="A903" s="1" t="s">
        <v>2754</v>
      </c>
      <c r="B903" s="1" t="s">
        <v>2755</v>
      </c>
      <c r="C903" s="1" t="s">
        <v>11</v>
      </c>
      <c r="D903" s="1" t="s">
        <v>11</v>
      </c>
      <c r="E903" s="1" t="s">
        <v>11</v>
      </c>
      <c r="F903" s="1" t="s">
        <v>11</v>
      </c>
      <c r="G903" s="1" t="s">
        <v>11</v>
      </c>
      <c r="H903" s="1" t="s">
        <v>11</v>
      </c>
      <c r="I903" s="1" t="s">
        <v>11</v>
      </c>
    </row>
    <row r="904">
      <c r="A904" s="1" t="s">
        <v>2756</v>
      </c>
      <c r="B904" s="1" t="s">
        <v>2757</v>
      </c>
      <c r="C904" s="1" t="s">
        <v>2758</v>
      </c>
      <c r="D904" s="1" t="s">
        <v>2759</v>
      </c>
      <c r="E904" s="1" t="s">
        <v>1085</v>
      </c>
      <c r="F904" s="1" t="s">
        <v>2760</v>
      </c>
      <c r="G904" s="1" t="s">
        <v>2761</v>
      </c>
      <c r="H904" s="1" t="s">
        <v>11</v>
      </c>
      <c r="I904" s="1" t="s">
        <v>11</v>
      </c>
    </row>
    <row r="905">
      <c r="A905" s="1" t="s">
        <v>2762</v>
      </c>
      <c r="B905" s="1" t="s">
        <v>2763</v>
      </c>
      <c r="C905" s="1" t="s">
        <v>11</v>
      </c>
      <c r="D905" s="1" t="s">
        <v>11</v>
      </c>
      <c r="E905" s="1" t="s">
        <v>11</v>
      </c>
      <c r="F905" s="1" t="s">
        <v>11</v>
      </c>
      <c r="G905" s="1" t="s">
        <v>11</v>
      </c>
      <c r="H905" s="1" t="s">
        <v>11</v>
      </c>
      <c r="I905" s="1" t="s">
        <v>11</v>
      </c>
    </row>
    <row r="906">
      <c r="A906" s="1" t="s">
        <v>2764</v>
      </c>
      <c r="B906" s="1" t="s">
        <v>2765</v>
      </c>
      <c r="C906" s="1" t="s">
        <v>11</v>
      </c>
      <c r="D906" s="1" t="s">
        <v>11</v>
      </c>
      <c r="E906" s="1" t="s">
        <v>11</v>
      </c>
      <c r="F906" s="1" t="s">
        <v>11</v>
      </c>
      <c r="G906" s="1" t="s">
        <v>11</v>
      </c>
      <c r="H906" s="1" t="s">
        <v>11</v>
      </c>
      <c r="I906" s="1" t="s">
        <v>11</v>
      </c>
    </row>
    <row r="907">
      <c r="A907" s="1" t="s">
        <v>2766</v>
      </c>
      <c r="B907" s="1" t="s">
        <v>2767</v>
      </c>
      <c r="C907" s="1" t="s">
        <v>11</v>
      </c>
      <c r="D907" s="1" t="s">
        <v>11</v>
      </c>
      <c r="E907" s="1" t="s">
        <v>11</v>
      </c>
      <c r="F907" s="1" t="s">
        <v>11</v>
      </c>
      <c r="G907" s="1" t="s">
        <v>11</v>
      </c>
      <c r="H907" s="1" t="s">
        <v>11</v>
      </c>
      <c r="I907" s="1" t="s">
        <v>11</v>
      </c>
    </row>
    <row r="908">
      <c r="A908" s="1" t="s">
        <v>2768</v>
      </c>
      <c r="B908" s="1" t="s">
        <v>2769</v>
      </c>
      <c r="C908" s="1" t="s">
        <v>11</v>
      </c>
      <c r="D908" s="1" t="s">
        <v>11</v>
      </c>
      <c r="E908" s="1" t="s">
        <v>11</v>
      </c>
      <c r="F908" s="1" t="s">
        <v>11</v>
      </c>
      <c r="G908" s="1" t="s">
        <v>11</v>
      </c>
      <c r="H908" s="1" t="s">
        <v>11</v>
      </c>
      <c r="I908" s="1" t="s">
        <v>11</v>
      </c>
    </row>
    <row r="909">
      <c r="A909" s="1" t="s">
        <v>2770</v>
      </c>
      <c r="B909" s="1" t="s">
        <v>2771</v>
      </c>
      <c r="C909" s="1" t="s">
        <v>11</v>
      </c>
      <c r="D909" s="1" t="s">
        <v>11</v>
      </c>
      <c r="E909" s="1" t="s">
        <v>11</v>
      </c>
      <c r="F909" s="1" t="s">
        <v>11</v>
      </c>
      <c r="G909" s="1" t="s">
        <v>11</v>
      </c>
      <c r="H909" s="1" t="s">
        <v>11</v>
      </c>
      <c r="I909" s="1" t="s">
        <v>11</v>
      </c>
    </row>
    <row r="910">
      <c r="A910" s="1" t="s">
        <v>2772</v>
      </c>
      <c r="B910" s="1" t="s">
        <v>2773</v>
      </c>
      <c r="C910" s="1" t="s">
        <v>2774</v>
      </c>
      <c r="D910" s="1" t="s">
        <v>2775</v>
      </c>
      <c r="E910" s="1" t="s">
        <v>2776</v>
      </c>
      <c r="F910" s="1" t="s">
        <v>2777</v>
      </c>
      <c r="G910" s="1" t="s">
        <v>2778</v>
      </c>
      <c r="H910" s="1" t="s">
        <v>11</v>
      </c>
      <c r="I910" s="1" t="s">
        <v>11</v>
      </c>
    </row>
    <row r="911">
      <c r="A911" s="1" t="s">
        <v>2779</v>
      </c>
      <c r="B911" s="1" t="s">
        <v>2780</v>
      </c>
      <c r="C911" s="1" t="s">
        <v>11</v>
      </c>
      <c r="D911" s="1" t="s">
        <v>11</v>
      </c>
      <c r="E911" s="1" t="s">
        <v>11</v>
      </c>
      <c r="F911" s="1" t="s">
        <v>11</v>
      </c>
      <c r="G911" s="1" t="s">
        <v>11</v>
      </c>
      <c r="H911" s="1" t="s">
        <v>11</v>
      </c>
      <c r="I911" s="1" t="s">
        <v>11</v>
      </c>
    </row>
    <row r="912">
      <c r="A912" s="1" t="s">
        <v>2781</v>
      </c>
      <c r="B912" s="1" t="s">
        <v>2782</v>
      </c>
      <c r="C912" s="1" t="s">
        <v>11</v>
      </c>
      <c r="D912" s="1" t="s">
        <v>11</v>
      </c>
      <c r="E912" s="1" t="s">
        <v>11</v>
      </c>
      <c r="F912" s="1" t="s">
        <v>11</v>
      </c>
      <c r="G912" s="1" t="s">
        <v>11</v>
      </c>
      <c r="H912" s="1" t="s">
        <v>11</v>
      </c>
      <c r="I912" s="1" t="s">
        <v>11</v>
      </c>
    </row>
    <row r="913">
      <c r="A913" s="1" t="s">
        <v>2783</v>
      </c>
      <c r="B913" s="1" t="s">
        <v>2784</v>
      </c>
      <c r="C913" s="1" t="s">
        <v>2785</v>
      </c>
      <c r="D913" s="1" t="s">
        <v>2786</v>
      </c>
      <c r="E913" s="1" t="s">
        <v>2787</v>
      </c>
      <c r="F913" s="1" t="s">
        <v>11</v>
      </c>
      <c r="G913" s="1" t="s">
        <v>2788</v>
      </c>
      <c r="H913" s="1" t="s">
        <v>11</v>
      </c>
      <c r="I913" s="1" t="s">
        <v>11</v>
      </c>
    </row>
    <row r="914">
      <c r="A914" s="1" t="s">
        <v>2789</v>
      </c>
      <c r="B914" s="1" t="s">
        <v>2790</v>
      </c>
      <c r="C914" s="1" t="s">
        <v>2791</v>
      </c>
      <c r="D914" s="1" t="s">
        <v>2792</v>
      </c>
      <c r="E914" s="1" t="s">
        <v>2793</v>
      </c>
      <c r="F914" s="1" t="s">
        <v>2794</v>
      </c>
      <c r="G914" s="1" t="s">
        <v>2795</v>
      </c>
      <c r="H914" s="1" t="s">
        <v>11</v>
      </c>
      <c r="I914" s="1" t="s">
        <v>11</v>
      </c>
    </row>
    <row r="915">
      <c r="A915" s="1" t="s">
        <v>2796</v>
      </c>
      <c r="B915" s="1" t="s">
        <v>2797</v>
      </c>
      <c r="C915" s="1" t="s">
        <v>11</v>
      </c>
      <c r="D915" s="1" t="s">
        <v>11</v>
      </c>
      <c r="E915" s="1" t="s">
        <v>11</v>
      </c>
      <c r="F915" s="1" t="s">
        <v>11</v>
      </c>
      <c r="G915" s="1" t="s">
        <v>11</v>
      </c>
      <c r="H915" s="1" t="s">
        <v>11</v>
      </c>
      <c r="I915" s="1" t="s">
        <v>11</v>
      </c>
    </row>
    <row r="916">
      <c r="A916" s="1" t="s">
        <v>2798</v>
      </c>
      <c r="B916" s="1" t="s">
        <v>2799</v>
      </c>
      <c r="C916" s="1" t="s">
        <v>11</v>
      </c>
      <c r="D916" s="1" t="s">
        <v>11</v>
      </c>
      <c r="E916" s="1" t="s">
        <v>11</v>
      </c>
      <c r="F916" s="1" t="s">
        <v>11</v>
      </c>
      <c r="G916" s="1" t="s">
        <v>11</v>
      </c>
      <c r="H916" s="1" t="s">
        <v>11</v>
      </c>
      <c r="I916" s="1" t="s">
        <v>11</v>
      </c>
    </row>
    <row r="917">
      <c r="A917" s="1" t="s">
        <v>2800</v>
      </c>
      <c r="B917" s="1" t="s">
        <v>2801</v>
      </c>
      <c r="C917" s="1" t="s">
        <v>11</v>
      </c>
      <c r="D917" s="1" t="s">
        <v>11</v>
      </c>
      <c r="E917" s="1" t="s">
        <v>11</v>
      </c>
      <c r="F917" s="1" t="s">
        <v>11</v>
      </c>
      <c r="G917" s="1" t="s">
        <v>11</v>
      </c>
      <c r="H917" s="1" t="s">
        <v>11</v>
      </c>
      <c r="I917" s="1" t="s">
        <v>11</v>
      </c>
    </row>
    <row r="918">
      <c r="A918" s="1" t="s">
        <v>2802</v>
      </c>
      <c r="B918" s="1" t="s">
        <v>2803</v>
      </c>
      <c r="C918" s="1" t="s">
        <v>11</v>
      </c>
      <c r="D918" s="1" t="s">
        <v>11</v>
      </c>
      <c r="E918" s="1" t="s">
        <v>11</v>
      </c>
      <c r="F918" s="1" t="s">
        <v>11</v>
      </c>
      <c r="G918" s="1" t="s">
        <v>11</v>
      </c>
      <c r="H918" s="1" t="s">
        <v>11</v>
      </c>
      <c r="I918" s="1" t="s">
        <v>11</v>
      </c>
    </row>
    <row r="919">
      <c r="A919" s="1" t="s">
        <v>2804</v>
      </c>
      <c r="B919" s="1" t="s">
        <v>2805</v>
      </c>
      <c r="C919" s="1" t="s">
        <v>11</v>
      </c>
      <c r="D919" s="1" t="s">
        <v>11</v>
      </c>
      <c r="E919" s="1" t="s">
        <v>11</v>
      </c>
      <c r="F919" s="1" t="s">
        <v>11</v>
      </c>
      <c r="G919" s="1" t="s">
        <v>11</v>
      </c>
      <c r="H919" s="1" t="s">
        <v>11</v>
      </c>
      <c r="I919" s="1" t="s">
        <v>11</v>
      </c>
    </row>
    <row r="920">
      <c r="A920" s="1" t="s">
        <v>2806</v>
      </c>
      <c r="B920" s="1" t="s">
        <v>2807</v>
      </c>
      <c r="C920" s="1" t="s">
        <v>11</v>
      </c>
      <c r="D920" s="1" t="s">
        <v>11</v>
      </c>
      <c r="E920" s="1" t="s">
        <v>11</v>
      </c>
      <c r="F920" s="1" t="s">
        <v>11</v>
      </c>
      <c r="G920" s="1" t="s">
        <v>11</v>
      </c>
      <c r="H920" s="1" t="s">
        <v>11</v>
      </c>
      <c r="I920" s="1" t="s">
        <v>11</v>
      </c>
    </row>
    <row r="921">
      <c r="A921" s="1" t="s">
        <v>2808</v>
      </c>
      <c r="B921" s="1" t="s">
        <v>2809</v>
      </c>
      <c r="C921" s="1" t="s">
        <v>11</v>
      </c>
      <c r="D921" s="1" t="s">
        <v>11</v>
      </c>
      <c r="E921" s="1" t="s">
        <v>11</v>
      </c>
      <c r="F921" s="1" t="s">
        <v>11</v>
      </c>
      <c r="G921" s="1" t="s">
        <v>11</v>
      </c>
      <c r="H921" s="1" t="s">
        <v>11</v>
      </c>
      <c r="I921" s="1" t="s">
        <v>11</v>
      </c>
    </row>
    <row r="922">
      <c r="A922" s="1" t="s">
        <v>2810</v>
      </c>
      <c r="B922" s="1" t="s">
        <v>2811</v>
      </c>
      <c r="C922" s="1" t="s">
        <v>11</v>
      </c>
      <c r="D922" s="1" t="s">
        <v>11</v>
      </c>
      <c r="E922" s="1" t="s">
        <v>11</v>
      </c>
      <c r="F922" s="1" t="s">
        <v>11</v>
      </c>
      <c r="G922" s="1" t="s">
        <v>11</v>
      </c>
      <c r="H922" s="1" t="s">
        <v>11</v>
      </c>
      <c r="I922" s="1" t="s">
        <v>11</v>
      </c>
    </row>
    <row r="923">
      <c r="A923" s="1" t="s">
        <v>2812</v>
      </c>
      <c r="B923" s="1" t="s">
        <v>2813</v>
      </c>
      <c r="C923" s="1" t="s">
        <v>11</v>
      </c>
      <c r="D923" s="1" t="s">
        <v>11</v>
      </c>
      <c r="E923" s="1" t="s">
        <v>11</v>
      </c>
      <c r="F923" s="1" t="s">
        <v>11</v>
      </c>
      <c r="G923" s="1" t="s">
        <v>11</v>
      </c>
      <c r="H923" s="1" t="s">
        <v>11</v>
      </c>
      <c r="I923" s="1" t="s">
        <v>11</v>
      </c>
    </row>
    <row r="924">
      <c r="A924" s="1" t="s">
        <v>2814</v>
      </c>
      <c r="B924" s="1" t="s">
        <v>2815</v>
      </c>
      <c r="C924" s="1" t="s">
        <v>11</v>
      </c>
      <c r="D924" s="1" t="s">
        <v>11</v>
      </c>
      <c r="E924" s="1" t="s">
        <v>11</v>
      </c>
      <c r="F924" s="1" t="s">
        <v>11</v>
      </c>
      <c r="G924" s="1" t="s">
        <v>11</v>
      </c>
      <c r="H924" s="1" t="s">
        <v>11</v>
      </c>
      <c r="I924" s="1" t="s">
        <v>11</v>
      </c>
    </row>
    <row r="925">
      <c r="A925" s="1" t="s">
        <v>2816</v>
      </c>
      <c r="B925" s="1" t="s">
        <v>2817</v>
      </c>
      <c r="C925" s="1" t="s">
        <v>11</v>
      </c>
      <c r="D925" s="1" t="s">
        <v>11</v>
      </c>
      <c r="E925" s="1" t="s">
        <v>11</v>
      </c>
      <c r="F925" s="1" t="s">
        <v>11</v>
      </c>
      <c r="G925" s="1" t="s">
        <v>11</v>
      </c>
      <c r="H925" s="1" t="s">
        <v>11</v>
      </c>
      <c r="I925" s="1" t="s">
        <v>11</v>
      </c>
    </row>
    <row r="926">
      <c r="A926" s="1" t="s">
        <v>2818</v>
      </c>
      <c r="B926" s="1" t="s">
        <v>2819</v>
      </c>
      <c r="C926" s="1" t="s">
        <v>11</v>
      </c>
      <c r="D926" s="1" t="s">
        <v>11</v>
      </c>
      <c r="E926" s="1" t="s">
        <v>11</v>
      </c>
      <c r="F926" s="1" t="s">
        <v>11</v>
      </c>
      <c r="G926" s="1" t="s">
        <v>11</v>
      </c>
      <c r="H926" s="1" t="s">
        <v>11</v>
      </c>
      <c r="I926" s="1" t="s">
        <v>11</v>
      </c>
    </row>
    <row r="927">
      <c r="A927" s="1" t="s">
        <v>2820</v>
      </c>
      <c r="B927" s="1" t="s">
        <v>2821</v>
      </c>
      <c r="C927" s="1" t="s">
        <v>11</v>
      </c>
      <c r="D927" s="1" t="s">
        <v>11</v>
      </c>
      <c r="E927" s="1" t="s">
        <v>11</v>
      </c>
      <c r="F927" s="1" t="s">
        <v>11</v>
      </c>
      <c r="G927" s="1" t="s">
        <v>11</v>
      </c>
      <c r="H927" s="1" t="s">
        <v>11</v>
      </c>
      <c r="I927" s="1" t="s">
        <v>11</v>
      </c>
    </row>
    <row r="928">
      <c r="A928" s="1" t="s">
        <v>2822</v>
      </c>
      <c r="B928" s="1" t="s">
        <v>2823</v>
      </c>
      <c r="C928" s="1" t="s">
        <v>11</v>
      </c>
      <c r="D928" s="1" t="s">
        <v>11</v>
      </c>
      <c r="E928" s="1" t="s">
        <v>11</v>
      </c>
      <c r="F928" s="1" t="s">
        <v>11</v>
      </c>
      <c r="G928" s="1" t="s">
        <v>11</v>
      </c>
      <c r="H928" s="1" t="s">
        <v>11</v>
      </c>
      <c r="I928" s="1" t="s">
        <v>11</v>
      </c>
    </row>
    <row r="929">
      <c r="A929" s="1" t="s">
        <v>2824</v>
      </c>
      <c r="B929" s="1" t="s">
        <v>2825</v>
      </c>
      <c r="C929" s="1" t="s">
        <v>11</v>
      </c>
      <c r="D929" s="1" t="s">
        <v>11</v>
      </c>
      <c r="E929" s="1" t="s">
        <v>11</v>
      </c>
      <c r="F929" s="1" t="s">
        <v>11</v>
      </c>
      <c r="G929" s="1" t="s">
        <v>11</v>
      </c>
      <c r="H929" s="1" t="s">
        <v>11</v>
      </c>
      <c r="I929" s="1" t="s">
        <v>11</v>
      </c>
    </row>
    <row r="930">
      <c r="A930" s="1" t="s">
        <v>2826</v>
      </c>
      <c r="B930" s="1" t="s">
        <v>2827</v>
      </c>
      <c r="C930" s="1" t="s">
        <v>2828</v>
      </c>
      <c r="D930" s="1" t="s">
        <v>2829</v>
      </c>
      <c r="E930" s="1" t="s">
        <v>1431</v>
      </c>
      <c r="F930" s="1" t="s">
        <v>2830</v>
      </c>
      <c r="G930" s="1" t="s">
        <v>2831</v>
      </c>
      <c r="H930" s="1" t="s">
        <v>11</v>
      </c>
      <c r="I930" s="1" t="s">
        <v>11</v>
      </c>
    </row>
    <row r="931">
      <c r="A931" s="1" t="s">
        <v>2832</v>
      </c>
      <c r="B931" s="1" t="s">
        <v>2833</v>
      </c>
      <c r="C931" s="1" t="s">
        <v>11</v>
      </c>
      <c r="D931" s="1" t="s">
        <v>11</v>
      </c>
      <c r="E931" s="1" t="s">
        <v>11</v>
      </c>
      <c r="F931" s="1" t="s">
        <v>11</v>
      </c>
      <c r="G931" s="1" t="s">
        <v>11</v>
      </c>
      <c r="H931" s="1" t="s">
        <v>11</v>
      </c>
      <c r="I931" s="1" t="s">
        <v>11</v>
      </c>
    </row>
    <row r="932">
      <c r="A932" s="1" t="s">
        <v>2834</v>
      </c>
      <c r="B932" s="1" t="s">
        <v>2835</v>
      </c>
      <c r="C932" s="1" t="s">
        <v>11</v>
      </c>
      <c r="D932" s="1" t="s">
        <v>11</v>
      </c>
      <c r="E932" s="1" t="s">
        <v>11</v>
      </c>
      <c r="F932" s="1" t="s">
        <v>11</v>
      </c>
      <c r="G932" s="1" t="s">
        <v>11</v>
      </c>
      <c r="H932" s="1" t="s">
        <v>11</v>
      </c>
      <c r="I932" s="1" t="s">
        <v>11</v>
      </c>
    </row>
    <row r="933">
      <c r="A933" s="1" t="s">
        <v>2836</v>
      </c>
      <c r="B933" s="1" t="s">
        <v>2837</v>
      </c>
      <c r="C933" s="1" t="s">
        <v>11</v>
      </c>
      <c r="D933" s="1" t="s">
        <v>11</v>
      </c>
      <c r="E933" s="1" t="s">
        <v>11</v>
      </c>
      <c r="F933" s="1" t="s">
        <v>11</v>
      </c>
      <c r="G933" s="1" t="s">
        <v>11</v>
      </c>
      <c r="H933" s="1" t="s">
        <v>11</v>
      </c>
      <c r="I933" s="1" t="s">
        <v>11</v>
      </c>
    </row>
    <row r="934">
      <c r="A934" s="1" t="s">
        <v>2838</v>
      </c>
      <c r="B934" s="1" t="s">
        <v>2839</v>
      </c>
      <c r="C934" s="1" t="s">
        <v>11</v>
      </c>
      <c r="D934" s="1" t="s">
        <v>11</v>
      </c>
      <c r="E934" s="1" t="s">
        <v>11</v>
      </c>
      <c r="F934" s="1" t="s">
        <v>11</v>
      </c>
      <c r="G934" s="1" t="s">
        <v>11</v>
      </c>
      <c r="H934" s="1" t="s">
        <v>11</v>
      </c>
      <c r="I934" s="1" t="s">
        <v>11</v>
      </c>
    </row>
    <row r="935">
      <c r="A935" s="1" t="s">
        <v>2840</v>
      </c>
      <c r="B935" s="1" t="s">
        <v>2841</v>
      </c>
      <c r="C935" s="1" t="s">
        <v>11</v>
      </c>
      <c r="D935" s="1" t="s">
        <v>11</v>
      </c>
      <c r="E935" s="1" t="s">
        <v>11</v>
      </c>
      <c r="F935" s="1" t="s">
        <v>11</v>
      </c>
      <c r="G935" s="1" t="s">
        <v>11</v>
      </c>
      <c r="H935" s="1" t="s">
        <v>11</v>
      </c>
      <c r="I935" s="1" t="s">
        <v>11</v>
      </c>
    </row>
    <row r="936">
      <c r="A936" s="1" t="s">
        <v>2842</v>
      </c>
      <c r="B936" s="1" t="s">
        <v>2843</v>
      </c>
      <c r="C936" s="1" t="s">
        <v>11</v>
      </c>
      <c r="D936" s="1" t="s">
        <v>11</v>
      </c>
      <c r="E936" s="1" t="s">
        <v>11</v>
      </c>
      <c r="F936" s="1" t="s">
        <v>11</v>
      </c>
      <c r="G936" s="1" t="s">
        <v>11</v>
      </c>
      <c r="H936" s="1" t="s">
        <v>11</v>
      </c>
      <c r="I936" s="1" t="s">
        <v>11</v>
      </c>
    </row>
    <row r="937">
      <c r="A937" s="1" t="s">
        <v>2844</v>
      </c>
      <c r="B937" s="1" t="s">
        <v>2845</v>
      </c>
      <c r="C937" s="1" t="s">
        <v>11</v>
      </c>
      <c r="D937" s="1" t="s">
        <v>11</v>
      </c>
      <c r="E937" s="1" t="s">
        <v>11</v>
      </c>
      <c r="F937" s="1" t="s">
        <v>11</v>
      </c>
      <c r="G937" s="1" t="s">
        <v>11</v>
      </c>
      <c r="H937" s="1" t="s">
        <v>11</v>
      </c>
      <c r="I937" s="1" t="s">
        <v>11</v>
      </c>
    </row>
    <row r="938">
      <c r="A938" s="1" t="s">
        <v>2846</v>
      </c>
      <c r="B938" s="1" t="s">
        <v>2847</v>
      </c>
      <c r="C938" s="1" t="s">
        <v>11</v>
      </c>
      <c r="D938" s="1" t="s">
        <v>11</v>
      </c>
      <c r="E938" s="1" t="s">
        <v>11</v>
      </c>
      <c r="F938" s="1" t="s">
        <v>11</v>
      </c>
      <c r="G938" s="1" t="s">
        <v>11</v>
      </c>
      <c r="H938" s="1" t="s">
        <v>11</v>
      </c>
      <c r="I938" s="1" t="s">
        <v>11</v>
      </c>
    </row>
    <row r="939">
      <c r="A939" s="1" t="s">
        <v>2848</v>
      </c>
      <c r="B939" s="1" t="s">
        <v>2849</v>
      </c>
      <c r="C939" s="1" t="s">
        <v>2850</v>
      </c>
      <c r="D939" s="1" t="s">
        <v>2851</v>
      </c>
      <c r="E939" s="1" t="s">
        <v>291</v>
      </c>
      <c r="F939" s="1" t="s">
        <v>2852</v>
      </c>
      <c r="G939" s="1" t="s">
        <v>2853</v>
      </c>
      <c r="H939" s="1" t="s">
        <v>11</v>
      </c>
      <c r="I939" s="1" t="s">
        <v>11</v>
      </c>
    </row>
    <row r="940">
      <c r="A940" s="1" t="s">
        <v>2854</v>
      </c>
      <c r="B940" s="1" t="s">
        <v>2855</v>
      </c>
      <c r="C940" s="1" t="s">
        <v>11</v>
      </c>
      <c r="D940" s="1" t="s">
        <v>11</v>
      </c>
      <c r="E940" s="1" t="s">
        <v>11</v>
      </c>
      <c r="F940" s="1" t="s">
        <v>11</v>
      </c>
      <c r="G940" s="1" t="s">
        <v>11</v>
      </c>
      <c r="H940" s="1" t="s">
        <v>11</v>
      </c>
      <c r="I940" s="1" t="s">
        <v>11</v>
      </c>
    </row>
    <row r="941">
      <c r="A941" s="1" t="s">
        <v>2856</v>
      </c>
      <c r="B941" s="1" t="s">
        <v>2857</v>
      </c>
      <c r="C941" s="1" t="s">
        <v>11</v>
      </c>
      <c r="D941" s="1" t="s">
        <v>11</v>
      </c>
      <c r="E941" s="1" t="s">
        <v>11</v>
      </c>
      <c r="F941" s="1" t="s">
        <v>11</v>
      </c>
      <c r="G941" s="1" t="s">
        <v>11</v>
      </c>
      <c r="H941" s="1" t="s">
        <v>11</v>
      </c>
      <c r="I941" s="1" t="s">
        <v>11</v>
      </c>
    </row>
    <row r="942">
      <c r="A942" s="1" t="s">
        <v>2858</v>
      </c>
      <c r="B942" s="1" t="s">
        <v>2859</v>
      </c>
      <c r="C942" s="1" t="s">
        <v>11</v>
      </c>
      <c r="D942" s="1" t="s">
        <v>11</v>
      </c>
      <c r="E942" s="1" t="s">
        <v>11</v>
      </c>
      <c r="F942" s="1" t="s">
        <v>11</v>
      </c>
      <c r="G942" s="1" t="s">
        <v>11</v>
      </c>
      <c r="H942" s="1" t="s">
        <v>11</v>
      </c>
      <c r="I942" s="1" t="s">
        <v>11</v>
      </c>
    </row>
    <row r="943">
      <c r="A943" s="1" t="s">
        <v>2860</v>
      </c>
      <c r="B943" s="1" t="s">
        <v>2861</v>
      </c>
      <c r="C943" s="1" t="s">
        <v>11</v>
      </c>
      <c r="D943" s="1" t="s">
        <v>11</v>
      </c>
      <c r="E943" s="1" t="s">
        <v>11</v>
      </c>
      <c r="F943" s="1" t="s">
        <v>11</v>
      </c>
      <c r="G943" s="1" t="s">
        <v>11</v>
      </c>
      <c r="H943" s="1" t="s">
        <v>11</v>
      </c>
      <c r="I943" s="1" t="s">
        <v>11</v>
      </c>
    </row>
    <row r="944">
      <c r="A944" s="1" t="s">
        <v>2862</v>
      </c>
      <c r="B944" s="1" t="s">
        <v>2863</v>
      </c>
      <c r="C944" s="1" t="s">
        <v>11</v>
      </c>
      <c r="D944" s="1" t="s">
        <v>11</v>
      </c>
      <c r="E944" s="1" t="s">
        <v>11</v>
      </c>
      <c r="F944" s="1" t="s">
        <v>11</v>
      </c>
      <c r="G944" s="1" t="s">
        <v>11</v>
      </c>
      <c r="H944" s="1" t="s">
        <v>11</v>
      </c>
      <c r="I944" s="1" t="s">
        <v>11</v>
      </c>
    </row>
    <row r="945">
      <c r="A945" s="1" t="s">
        <v>2864</v>
      </c>
      <c r="B945" s="1" t="s">
        <v>2865</v>
      </c>
      <c r="C945" s="1" t="s">
        <v>11</v>
      </c>
      <c r="D945" s="1" t="s">
        <v>11</v>
      </c>
      <c r="E945" s="1" t="s">
        <v>11</v>
      </c>
      <c r="F945" s="1" t="s">
        <v>11</v>
      </c>
      <c r="G945" s="1" t="s">
        <v>11</v>
      </c>
      <c r="H945" s="1" t="s">
        <v>11</v>
      </c>
      <c r="I945" s="1" t="s">
        <v>11</v>
      </c>
    </row>
    <row r="946">
      <c r="A946" s="3" t="s">
        <v>2866</v>
      </c>
      <c r="B946" s="1" t="s">
        <v>2867</v>
      </c>
      <c r="C946" s="1" t="s">
        <v>2868</v>
      </c>
      <c r="D946" s="1" t="s">
        <v>2869</v>
      </c>
      <c r="E946" s="1" t="s">
        <v>1541</v>
      </c>
      <c r="F946" s="1" t="s">
        <v>2870</v>
      </c>
      <c r="G946" s="1" t="s">
        <v>2871</v>
      </c>
      <c r="H946" s="1" t="s">
        <v>11</v>
      </c>
      <c r="I946" s="1" t="s">
        <v>11</v>
      </c>
    </row>
    <row r="947">
      <c r="A947" s="1" t="s">
        <v>2872</v>
      </c>
      <c r="B947" s="1" t="s">
        <v>2873</v>
      </c>
      <c r="C947" s="1" t="s">
        <v>11</v>
      </c>
      <c r="D947" s="1" t="s">
        <v>11</v>
      </c>
      <c r="E947" s="1" t="s">
        <v>11</v>
      </c>
      <c r="F947" s="1" t="s">
        <v>11</v>
      </c>
      <c r="G947" s="1" t="s">
        <v>11</v>
      </c>
      <c r="H947" s="1" t="s">
        <v>11</v>
      </c>
      <c r="I947" s="1" t="s">
        <v>11</v>
      </c>
    </row>
    <row r="948">
      <c r="A948" s="1" t="s">
        <v>2874</v>
      </c>
      <c r="B948" s="1" t="s">
        <v>2875</v>
      </c>
      <c r="C948" s="1" t="s">
        <v>11</v>
      </c>
      <c r="D948" s="1" t="s">
        <v>11</v>
      </c>
      <c r="E948" s="1" t="s">
        <v>11</v>
      </c>
      <c r="F948" s="1" t="s">
        <v>11</v>
      </c>
      <c r="G948" s="1" t="s">
        <v>11</v>
      </c>
      <c r="H948" s="1" t="s">
        <v>11</v>
      </c>
      <c r="I948" s="1" t="s">
        <v>11</v>
      </c>
    </row>
    <row r="949">
      <c r="A949" s="1" t="s">
        <v>2876</v>
      </c>
      <c r="B949" s="1" t="s">
        <v>2877</v>
      </c>
      <c r="C949" s="1" t="s">
        <v>11</v>
      </c>
      <c r="D949" s="1" t="s">
        <v>11</v>
      </c>
      <c r="E949" s="1" t="s">
        <v>11</v>
      </c>
      <c r="F949" s="1" t="s">
        <v>11</v>
      </c>
      <c r="G949" s="1" t="s">
        <v>11</v>
      </c>
      <c r="H949" s="1" t="s">
        <v>11</v>
      </c>
      <c r="I949" s="1" t="s">
        <v>11</v>
      </c>
    </row>
    <row r="950">
      <c r="A950" s="1" t="s">
        <v>2878</v>
      </c>
      <c r="B950" s="1" t="s">
        <v>2879</v>
      </c>
      <c r="C950" s="1" t="s">
        <v>11</v>
      </c>
      <c r="D950" s="1" t="s">
        <v>11</v>
      </c>
      <c r="E950" s="1" t="s">
        <v>11</v>
      </c>
      <c r="F950" s="1" t="s">
        <v>11</v>
      </c>
      <c r="G950" s="1" t="s">
        <v>11</v>
      </c>
      <c r="H950" s="1" t="s">
        <v>11</v>
      </c>
      <c r="I950" s="1" t="s">
        <v>11</v>
      </c>
    </row>
    <row r="951">
      <c r="A951" s="1" t="s">
        <v>2880</v>
      </c>
      <c r="B951" s="1" t="s">
        <v>2881</v>
      </c>
      <c r="C951" s="1" t="s">
        <v>2882</v>
      </c>
      <c r="D951" s="1" t="s">
        <v>2883</v>
      </c>
      <c r="E951" s="1" t="s">
        <v>2884</v>
      </c>
      <c r="F951" s="1" t="s">
        <v>2885</v>
      </c>
      <c r="G951" s="1" t="s">
        <v>2886</v>
      </c>
      <c r="H951" s="1" t="s">
        <v>11</v>
      </c>
      <c r="I951" s="1" t="s">
        <v>11</v>
      </c>
    </row>
    <row r="952">
      <c r="A952" s="1" t="s">
        <v>2887</v>
      </c>
      <c r="B952" s="1" t="s">
        <v>2888</v>
      </c>
      <c r="C952" s="1" t="s">
        <v>11</v>
      </c>
      <c r="D952" s="1" t="s">
        <v>11</v>
      </c>
      <c r="E952" s="1" t="s">
        <v>11</v>
      </c>
      <c r="F952" s="1" t="s">
        <v>11</v>
      </c>
      <c r="G952" s="1" t="s">
        <v>11</v>
      </c>
      <c r="H952" s="1" t="s">
        <v>11</v>
      </c>
      <c r="I952" s="1" t="s">
        <v>11</v>
      </c>
    </row>
    <row r="953">
      <c r="A953" s="1" t="s">
        <v>2889</v>
      </c>
      <c r="B953" s="1" t="s">
        <v>2890</v>
      </c>
      <c r="C953" s="1" t="s">
        <v>242</v>
      </c>
      <c r="D953" s="1" t="s">
        <v>243</v>
      </c>
      <c r="E953" s="1" t="s">
        <v>244</v>
      </c>
      <c r="F953" s="1" t="s">
        <v>245</v>
      </c>
      <c r="G953" s="1" t="s">
        <v>246</v>
      </c>
      <c r="H953" s="1" t="s">
        <v>11</v>
      </c>
      <c r="I953" s="1" t="s">
        <v>11</v>
      </c>
    </row>
    <row r="954">
      <c r="A954" s="1" t="s">
        <v>2891</v>
      </c>
      <c r="B954" s="1" t="s">
        <v>2892</v>
      </c>
      <c r="C954" s="1" t="s">
        <v>11</v>
      </c>
      <c r="D954" s="1" t="s">
        <v>11</v>
      </c>
      <c r="E954" s="1" t="s">
        <v>11</v>
      </c>
      <c r="F954" s="1" t="s">
        <v>11</v>
      </c>
      <c r="G954" s="1" t="s">
        <v>11</v>
      </c>
      <c r="H954" s="1" t="s">
        <v>11</v>
      </c>
      <c r="I954" s="1" t="s">
        <v>11</v>
      </c>
    </row>
    <row r="955">
      <c r="A955" s="1" t="s">
        <v>2893</v>
      </c>
      <c r="B955" s="1" t="s">
        <v>2894</v>
      </c>
      <c r="C955" s="1" t="s">
        <v>11</v>
      </c>
      <c r="D955" s="1" t="s">
        <v>11</v>
      </c>
      <c r="E955" s="1" t="s">
        <v>11</v>
      </c>
      <c r="F955" s="1" t="s">
        <v>11</v>
      </c>
      <c r="G955" s="1" t="s">
        <v>11</v>
      </c>
      <c r="H955" s="1" t="s">
        <v>11</v>
      </c>
      <c r="I955" s="1" t="s">
        <v>11</v>
      </c>
    </row>
    <row r="956">
      <c r="A956" s="1" t="s">
        <v>2895</v>
      </c>
      <c r="B956" s="1" t="s">
        <v>2896</v>
      </c>
      <c r="C956" s="1" t="s">
        <v>11</v>
      </c>
      <c r="D956" s="1" t="s">
        <v>11</v>
      </c>
      <c r="E956" s="1" t="s">
        <v>11</v>
      </c>
      <c r="F956" s="1" t="s">
        <v>11</v>
      </c>
      <c r="G956" s="1" t="s">
        <v>11</v>
      </c>
      <c r="H956" s="1" t="s">
        <v>11</v>
      </c>
      <c r="I956" s="1" t="s">
        <v>11</v>
      </c>
    </row>
    <row r="957">
      <c r="A957" s="1" t="s">
        <v>2897</v>
      </c>
      <c r="B957" s="1" t="s">
        <v>2898</v>
      </c>
      <c r="C957" s="1" t="s">
        <v>11</v>
      </c>
      <c r="D957" s="1" t="s">
        <v>11</v>
      </c>
      <c r="E957" s="1" t="s">
        <v>11</v>
      </c>
      <c r="F957" s="1" t="s">
        <v>11</v>
      </c>
      <c r="G957" s="1" t="s">
        <v>11</v>
      </c>
      <c r="H957" s="1" t="s">
        <v>11</v>
      </c>
      <c r="I957" s="1" t="s">
        <v>11</v>
      </c>
    </row>
    <row r="958">
      <c r="A958" s="1" t="s">
        <v>2899</v>
      </c>
      <c r="B958" s="1" t="s">
        <v>2900</v>
      </c>
      <c r="C958" s="1" t="s">
        <v>11</v>
      </c>
      <c r="D958" s="1" t="s">
        <v>11</v>
      </c>
      <c r="E958" s="1" t="s">
        <v>11</v>
      </c>
      <c r="F958" s="1" t="s">
        <v>11</v>
      </c>
      <c r="G958" s="1" t="s">
        <v>11</v>
      </c>
      <c r="H958" s="1" t="s">
        <v>11</v>
      </c>
      <c r="I958" s="1" t="s">
        <v>11</v>
      </c>
    </row>
    <row r="959">
      <c r="A959" s="1" t="s">
        <v>2901</v>
      </c>
      <c r="B959" s="1" t="s">
        <v>2902</v>
      </c>
      <c r="C959" s="1" t="s">
        <v>11</v>
      </c>
      <c r="D959" s="1" t="s">
        <v>11</v>
      </c>
      <c r="E959" s="1" t="s">
        <v>11</v>
      </c>
      <c r="F959" s="1" t="s">
        <v>11</v>
      </c>
      <c r="G959" s="1" t="s">
        <v>11</v>
      </c>
      <c r="H959" s="1" t="s">
        <v>11</v>
      </c>
      <c r="I959" s="1" t="s">
        <v>11</v>
      </c>
    </row>
    <row r="960">
      <c r="A960" s="1" t="s">
        <v>2903</v>
      </c>
      <c r="B960" s="1" t="s">
        <v>2904</v>
      </c>
      <c r="C960" s="1" t="s">
        <v>2905</v>
      </c>
      <c r="D960" s="1" t="s">
        <v>2906</v>
      </c>
      <c r="E960" s="1" t="s">
        <v>2907</v>
      </c>
      <c r="F960" s="1" t="s">
        <v>2908</v>
      </c>
      <c r="G960" s="1" t="s">
        <v>2909</v>
      </c>
      <c r="H960" s="1" t="s">
        <v>11</v>
      </c>
      <c r="I960" s="1" t="s">
        <v>11</v>
      </c>
    </row>
    <row r="961">
      <c r="A961" s="1" t="s">
        <v>2910</v>
      </c>
      <c r="B961" s="1" t="s">
        <v>2911</v>
      </c>
      <c r="C961" s="1" t="s">
        <v>11</v>
      </c>
      <c r="D961" s="1" t="s">
        <v>11</v>
      </c>
      <c r="E961" s="1" t="s">
        <v>11</v>
      </c>
      <c r="F961" s="1" t="s">
        <v>11</v>
      </c>
      <c r="G961" s="1" t="s">
        <v>11</v>
      </c>
      <c r="H961" s="1" t="s">
        <v>11</v>
      </c>
      <c r="I961" s="1" t="s">
        <v>11</v>
      </c>
    </row>
    <row r="962">
      <c r="A962" s="1" t="s">
        <v>2912</v>
      </c>
      <c r="B962" s="1" t="s">
        <v>2913</v>
      </c>
      <c r="C962" s="1" t="s">
        <v>2914</v>
      </c>
      <c r="D962" s="1" t="s">
        <v>2915</v>
      </c>
      <c r="E962" s="1" t="s">
        <v>1357</v>
      </c>
      <c r="F962" s="1" t="s">
        <v>2916</v>
      </c>
      <c r="G962" s="1" t="s">
        <v>2917</v>
      </c>
      <c r="H962" s="1" t="s">
        <v>11</v>
      </c>
      <c r="I962" s="1" t="s">
        <v>11</v>
      </c>
    </row>
    <row r="963">
      <c r="A963" s="1" t="s">
        <v>2918</v>
      </c>
      <c r="B963" s="1" t="s">
        <v>2919</v>
      </c>
      <c r="C963" s="1" t="s">
        <v>11</v>
      </c>
      <c r="D963" s="1" t="s">
        <v>11</v>
      </c>
      <c r="E963" s="1" t="s">
        <v>11</v>
      </c>
      <c r="F963" s="1" t="s">
        <v>11</v>
      </c>
      <c r="G963" s="1" t="s">
        <v>11</v>
      </c>
      <c r="H963" s="1" t="s">
        <v>11</v>
      </c>
      <c r="I963" s="1" t="s">
        <v>11</v>
      </c>
    </row>
    <row r="964">
      <c r="A964" s="1" t="s">
        <v>2920</v>
      </c>
      <c r="B964" s="1" t="s">
        <v>2921</v>
      </c>
      <c r="C964" s="1" t="s">
        <v>2922</v>
      </c>
      <c r="D964" s="1" t="s">
        <v>2923</v>
      </c>
      <c r="E964" s="1" t="s">
        <v>291</v>
      </c>
      <c r="F964" s="1" t="s">
        <v>2924</v>
      </c>
      <c r="G964" s="1" t="s">
        <v>2925</v>
      </c>
      <c r="H964" s="1" t="s">
        <v>11</v>
      </c>
      <c r="I964" s="1" t="s">
        <v>11</v>
      </c>
    </row>
    <row r="965">
      <c r="A965" s="1" t="s">
        <v>2926</v>
      </c>
      <c r="B965" s="1" t="s">
        <v>2927</v>
      </c>
      <c r="C965" s="1" t="s">
        <v>11</v>
      </c>
      <c r="D965" s="1" t="s">
        <v>11</v>
      </c>
      <c r="E965" s="1" t="s">
        <v>11</v>
      </c>
      <c r="F965" s="1" t="s">
        <v>11</v>
      </c>
      <c r="G965" s="1" t="s">
        <v>11</v>
      </c>
      <c r="H965" s="1" t="s">
        <v>11</v>
      </c>
      <c r="I965" s="1" t="s">
        <v>11</v>
      </c>
    </row>
    <row r="966">
      <c r="A966" s="1" t="s">
        <v>2928</v>
      </c>
      <c r="B966" s="1" t="s">
        <v>2929</v>
      </c>
      <c r="C966" s="1" t="s">
        <v>11</v>
      </c>
      <c r="D966" s="1" t="s">
        <v>11</v>
      </c>
      <c r="E966" s="1" t="s">
        <v>11</v>
      </c>
      <c r="F966" s="1" t="s">
        <v>11</v>
      </c>
      <c r="G966" s="1" t="s">
        <v>11</v>
      </c>
      <c r="H966" s="1" t="s">
        <v>11</v>
      </c>
      <c r="I966" s="1" t="s">
        <v>11</v>
      </c>
    </row>
    <row r="967">
      <c r="A967" s="1" t="s">
        <v>2930</v>
      </c>
      <c r="B967" s="1" t="s">
        <v>2931</v>
      </c>
      <c r="C967" s="1" t="s">
        <v>11</v>
      </c>
      <c r="D967" s="1" t="s">
        <v>11</v>
      </c>
      <c r="E967" s="1" t="s">
        <v>11</v>
      </c>
      <c r="F967" s="1" t="s">
        <v>11</v>
      </c>
      <c r="G967" s="1" t="s">
        <v>11</v>
      </c>
      <c r="H967" s="1" t="s">
        <v>11</v>
      </c>
      <c r="I967" s="1" t="s">
        <v>11</v>
      </c>
    </row>
    <row r="968">
      <c r="A968" s="1" t="s">
        <v>2932</v>
      </c>
      <c r="B968" s="1" t="s">
        <v>2933</v>
      </c>
      <c r="C968" s="1" t="s">
        <v>11</v>
      </c>
      <c r="D968" s="1" t="s">
        <v>11</v>
      </c>
      <c r="E968" s="1" t="s">
        <v>11</v>
      </c>
      <c r="F968" s="1" t="s">
        <v>11</v>
      </c>
      <c r="G968" s="1" t="s">
        <v>11</v>
      </c>
      <c r="H968" s="1" t="s">
        <v>11</v>
      </c>
      <c r="I968" s="1" t="s">
        <v>11</v>
      </c>
    </row>
    <row r="969">
      <c r="A969" s="3" t="s">
        <v>2866</v>
      </c>
      <c r="B969" s="1" t="s">
        <v>2934</v>
      </c>
      <c r="C969" s="1" t="s">
        <v>2868</v>
      </c>
      <c r="D969" s="1" t="s">
        <v>2869</v>
      </c>
      <c r="E969" s="1" t="s">
        <v>1541</v>
      </c>
      <c r="F969" s="1" t="s">
        <v>2870</v>
      </c>
      <c r="G969" s="1" t="s">
        <v>2871</v>
      </c>
      <c r="H969" s="1" t="s">
        <v>11</v>
      </c>
      <c r="I969" s="1" t="s">
        <v>11</v>
      </c>
    </row>
    <row r="970">
      <c r="A970" s="1" t="s">
        <v>2935</v>
      </c>
      <c r="B970" s="1" t="s">
        <v>2936</v>
      </c>
      <c r="C970" s="1" t="s">
        <v>11</v>
      </c>
      <c r="D970" s="1" t="s">
        <v>11</v>
      </c>
      <c r="E970" s="1" t="s">
        <v>11</v>
      </c>
      <c r="F970" s="1" t="s">
        <v>11</v>
      </c>
      <c r="G970" s="1" t="s">
        <v>11</v>
      </c>
      <c r="H970" s="1" t="s">
        <v>11</v>
      </c>
      <c r="I970" s="1" t="s">
        <v>11</v>
      </c>
    </row>
    <row r="971">
      <c r="A971" s="1" t="s">
        <v>2937</v>
      </c>
      <c r="B971" s="1" t="s">
        <v>2938</v>
      </c>
      <c r="C971" s="1" t="s">
        <v>11</v>
      </c>
      <c r="D971" s="1" t="s">
        <v>11</v>
      </c>
      <c r="E971" s="1" t="s">
        <v>11</v>
      </c>
      <c r="F971" s="1" t="s">
        <v>11</v>
      </c>
      <c r="G971" s="1" t="s">
        <v>11</v>
      </c>
      <c r="H971" s="1" t="s">
        <v>11</v>
      </c>
      <c r="I971" s="1" t="s">
        <v>11</v>
      </c>
    </row>
    <row r="972">
      <c r="A972" s="1" t="s">
        <v>2939</v>
      </c>
      <c r="B972" s="1" t="s">
        <v>2940</v>
      </c>
      <c r="C972" s="1" t="s">
        <v>11</v>
      </c>
      <c r="D972" s="1" t="s">
        <v>11</v>
      </c>
      <c r="E972" s="1" t="s">
        <v>11</v>
      </c>
      <c r="F972" s="1" t="s">
        <v>11</v>
      </c>
      <c r="G972" s="1" t="s">
        <v>11</v>
      </c>
      <c r="H972" s="1" t="s">
        <v>11</v>
      </c>
      <c r="I972" s="1" t="s">
        <v>11</v>
      </c>
    </row>
    <row r="973">
      <c r="A973" s="1" t="s">
        <v>2941</v>
      </c>
      <c r="B973" s="1" t="s">
        <v>2942</v>
      </c>
      <c r="C973" s="1" t="s">
        <v>11</v>
      </c>
      <c r="D973" s="1" t="s">
        <v>11</v>
      </c>
      <c r="E973" s="1" t="s">
        <v>11</v>
      </c>
      <c r="F973" s="1" t="s">
        <v>11</v>
      </c>
      <c r="G973" s="1" t="s">
        <v>11</v>
      </c>
      <c r="H973" s="1" t="s">
        <v>11</v>
      </c>
      <c r="I973" s="1" t="s">
        <v>11</v>
      </c>
    </row>
    <row r="974">
      <c r="A974" s="1" t="s">
        <v>2943</v>
      </c>
      <c r="B974" s="1" t="s">
        <v>2944</v>
      </c>
      <c r="C974" s="1" t="s">
        <v>11</v>
      </c>
      <c r="D974" s="1" t="s">
        <v>11</v>
      </c>
      <c r="E974" s="1" t="s">
        <v>11</v>
      </c>
      <c r="F974" s="1" t="s">
        <v>11</v>
      </c>
      <c r="G974" s="1" t="s">
        <v>11</v>
      </c>
      <c r="H974" s="1" t="s">
        <v>11</v>
      </c>
      <c r="I974" s="1" t="s">
        <v>11</v>
      </c>
    </row>
    <row r="975">
      <c r="A975" s="1" t="s">
        <v>2945</v>
      </c>
      <c r="B975" s="1" t="s">
        <v>2946</v>
      </c>
      <c r="C975" s="1" t="s">
        <v>11</v>
      </c>
      <c r="D975" s="1" t="s">
        <v>11</v>
      </c>
      <c r="E975" s="1" t="s">
        <v>11</v>
      </c>
      <c r="F975" s="1" t="s">
        <v>11</v>
      </c>
      <c r="G975" s="1" t="s">
        <v>11</v>
      </c>
      <c r="H975" s="1" t="s">
        <v>11</v>
      </c>
      <c r="I975" s="1" t="s">
        <v>11</v>
      </c>
    </row>
    <row r="976">
      <c r="A976" s="1" t="s">
        <v>2947</v>
      </c>
      <c r="B976" s="1" t="s">
        <v>2948</v>
      </c>
      <c r="C976" s="1" t="s">
        <v>11</v>
      </c>
      <c r="D976" s="1" t="s">
        <v>11</v>
      </c>
      <c r="E976" s="1" t="s">
        <v>11</v>
      </c>
      <c r="F976" s="1" t="s">
        <v>11</v>
      </c>
      <c r="G976" s="1" t="s">
        <v>11</v>
      </c>
      <c r="H976" s="1" t="s">
        <v>11</v>
      </c>
      <c r="I976" s="1" t="s">
        <v>11</v>
      </c>
    </row>
    <row r="977">
      <c r="A977" s="1" t="s">
        <v>2949</v>
      </c>
      <c r="B977" s="1" t="s">
        <v>2950</v>
      </c>
      <c r="C977" s="1" t="s">
        <v>11</v>
      </c>
      <c r="D977" s="1" t="s">
        <v>11</v>
      </c>
      <c r="E977" s="1" t="s">
        <v>11</v>
      </c>
      <c r="F977" s="1" t="s">
        <v>11</v>
      </c>
      <c r="G977" s="1" t="s">
        <v>11</v>
      </c>
      <c r="H977" s="1" t="s">
        <v>11</v>
      </c>
      <c r="I977" s="1" t="s">
        <v>11</v>
      </c>
    </row>
    <row r="978">
      <c r="A978" s="1" t="s">
        <v>2951</v>
      </c>
      <c r="B978" s="1" t="s">
        <v>2952</v>
      </c>
      <c r="C978" s="1" t="s">
        <v>11</v>
      </c>
      <c r="D978" s="1" t="s">
        <v>11</v>
      </c>
      <c r="E978" s="1" t="s">
        <v>11</v>
      </c>
      <c r="F978" s="1" t="s">
        <v>11</v>
      </c>
      <c r="G978" s="1" t="s">
        <v>11</v>
      </c>
      <c r="H978" s="1" t="s">
        <v>11</v>
      </c>
      <c r="I978" s="1" t="s">
        <v>11</v>
      </c>
    </row>
    <row r="979">
      <c r="A979" s="1" t="s">
        <v>2953</v>
      </c>
      <c r="B979" s="1" t="s">
        <v>2954</v>
      </c>
      <c r="C979" s="1" t="s">
        <v>2955</v>
      </c>
      <c r="D979" s="1" t="s">
        <v>2956</v>
      </c>
      <c r="E979" s="1" t="s">
        <v>291</v>
      </c>
      <c r="F979" s="1" t="s">
        <v>2957</v>
      </c>
      <c r="G979" s="1" t="s">
        <v>2958</v>
      </c>
      <c r="H979" s="1" t="s">
        <v>11</v>
      </c>
      <c r="I979" s="1" t="s">
        <v>11</v>
      </c>
    </row>
    <row r="980">
      <c r="A980" s="1" t="s">
        <v>2959</v>
      </c>
      <c r="B980" s="1" t="s">
        <v>2960</v>
      </c>
      <c r="C980" s="1" t="s">
        <v>11</v>
      </c>
      <c r="D980" s="1" t="s">
        <v>11</v>
      </c>
      <c r="E980" s="1" t="s">
        <v>11</v>
      </c>
      <c r="F980" s="1" t="s">
        <v>11</v>
      </c>
      <c r="G980" s="1" t="s">
        <v>11</v>
      </c>
      <c r="H980" s="1" t="s">
        <v>11</v>
      </c>
      <c r="I980" s="1" t="s">
        <v>11</v>
      </c>
    </row>
    <row r="981">
      <c r="A981" s="1" t="s">
        <v>2961</v>
      </c>
      <c r="B981" s="1" t="s">
        <v>2962</v>
      </c>
      <c r="C981" s="1" t="s">
        <v>11</v>
      </c>
      <c r="D981" s="1" t="s">
        <v>11</v>
      </c>
      <c r="E981" s="1" t="s">
        <v>11</v>
      </c>
      <c r="F981" s="1" t="s">
        <v>11</v>
      </c>
      <c r="G981" s="1" t="s">
        <v>11</v>
      </c>
      <c r="H981" s="1" t="s">
        <v>11</v>
      </c>
      <c r="I981" s="1" t="s">
        <v>11</v>
      </c>
    </row>
    <row r="982">
      <c r="A982" s="1" t="s">
        <v>2963</v>
      </c>
      <c r="B982" s="1" t="s">
        <v>2964</v>
      </c>
      <c r="C982" s="1" t="s">
        <v>11</v>
      </c>
      <c r="D982" s="1" t="s">
        <v>11</v>
      </c>
      <c r="E982" s="1" t="s">
        <v>11</v>
      </c>
      <c r="F982" s="1" t="s">
        <v>11</v>
      </c>
      <c r="G982" s="1" t="s">
        <v>11</v>
      </c>
      <c r="H982" s="1" t="s">
        <v>11</v>
      </c>
      <c r="I982" s="1" t="s">
        <v>11</v>
      </c>
    </row>
    <row r="983">
      <c r="A983" s="1" t="s">
        <v>2965</v>
      </c>
      <c r="B983" s="1" t="s">
        <v>2966</v>
      </c>
      <c r="C983" s="1" t="s">
        <v>11</v>
      </c>
      <c r="D983" s="1" t="s">
        <v>11</v>
      </c>
      <c r="E983" s="1" t="s">
        <v>11</v>
      </c>
      <c r="F983" s="1" t="s">
        <v>11</v>
      </c>
      <c r="G983" s="1" t="s">
        <v>11</v>
      </c>
      <c r="H983" s="1" t="s">
        <v>11</v>
      </c>
      <c r="I983" s="1" t="s">
        <v>11</v>
      </c>
    </row>
    <row r="984">
      <c r="A984" s="1" t="s">
        <v>2967</v>
      </c>
      <c r="B984" s="1" t="s">
        <v>2968</v>
      </c>
      <c r="C984" s="1" t="s">
        <v>2969</v>
      </c>
      <c r="D984" s="1" t="s">
        <v>2970</v>
      </c>
      <c r="E984" s="1" t="s">
        <v>1587</v>
      </c>
      <c r="F984" s="1" t="s">
        <v>2971</v>
      </c>
      <c r="G984" s="1" t="s">
        <v>2972</v>
      </c>
      <c r="H984" s="1" t="s">
        <v>11</v>
      </c>
      <c r="I984" s="1" t="s">
        <v>11</v>
      </c>
    </row>
    <row r="985">
      <c r="A985" s="1" t="s">
        <v>2973</v>
      </c>
      <c r="B985" s="1" t="s">
        <v>2974</v>
      </c>
      <c r="C985" s="1" t="s">
        <v>11</v>
      </c>
      <c r="D985" s="1" t="s">
        <v>11</v>
      </c>
      <c r="E985" s="1" t="s">
        <v>11</v>
      </c>
      <c r="F985" s="1" t="s">
        <v>11</v>
      </c>
      <c r="G985" s="1" t="s">
        <v>11</v>
      </c>
      <c r="H985" s="1" t="s">
        <v>11</v>
      </c>
      <c r="I985" s="1" t="s">
        <v>11</v>
      </c>
    </row>
    <row r="986">
      <c r="A986" s="1" t="s">
        <v>2975</v>
      </c>
      <c r="B986" s="1" t="s">
        <v>2976</v>
      </c>
      <c r="C986" s="1" t="s">
        <v>11</v>
      </c>
      <c r="D986" s="1" t="s">
        <v>11</v>
      </c>
      <c r="E986" s="1" t="s">
        <v>11</v>
      </c>
      <c r="F986" s="1" t="s">
        <v>11</v>
      </c>
      <c r="G986" s="1" t="s">
        <v>11</v>
      </c>
      <c r="H986" s="1" t="s">
        <v>11</v>
      </c>
      <c r="I986" s="1" t="s">
        <v>11</v>
      </c>
    </row>
    <row r="987">
      <c r="A987" s="1" t="s">
        <v>2977</v>
      </c>
      <c r="B987" s="1" t="s">
        <v>2978</v>
      </c>
      <c r="C987" s="1" t="s">
        <v>11</v>
      </c>
      <c r="D987" s="1" t="s">
        <v>11</v>
      </c>
      <c r="E987" s="1" t="s">
        <v>11</v>
      </c>
      <c r="F987" s="1" t="s">
        <v>11</v>
      </c>
      <c r="G987" s="1" t="s">
        <v>11</v>
      </c>
      <c r="H987" s="1" t="s">
        <v>11</v>
      </c>
      <c r="I987" s="1" t="s">
        <v>11</v>
      </c>
    </row>
    <row r="988">
      <c r="A988" s="1" t="s">
        <v>2979</v>
      </c>
      <c r="B988" s="1" t="s">
        <v>2980</v>
      </c>
      <c r="C988" s="1" t="s">
        <v>11</v>
      </c>
      <c r="D988" s="1" t="s">
        <v>11</v>
      </c>
      <c r="E988" s="1" t="s">
        <v>11</v>
      </c>
      <c r="F988" s="1" t="s">
        <v>11</v>
      </c>
      <c r="G988" s="1" t="s">
        <v>11</v>
      </c>
      <c r="H988" s="1" t="s">
        <v>11</v>
      </c>
      <c r="I988" s="1" t="s">
        <v>11</v>
      </c>
    </row>
    <row r="989">
      <c r="A989" s="1" t="s">
        <v>2981</v>
      </c>
      <c r="B989" s="1" t="s">
        <v>2982</v>
      </c>
      <c r="C989" s="1" t="s">
        <v>11</v>
      </c>
      <c r="D989" s="1" t="s">
        <v>11</v>
      </c>
      <c r="E989" s="1" t="s">
        <v>11</v>
      </c>
      <c r="F989" s="1" t="s">
        <v>11</v>
      </c>
      <c r="G989" s="1" t="s">
        <v>11</v>
      </c>
      <c r="H989" s="1" t="s">
        <v>11</v>
      </c>
      <c r="I989" s="1" t="s">
        <v>11</v>
      </c>
    </row>
    <row r="990">
      <c r="A990" s="1" t="s">
        <v>2983</v>
      </c>
      <c r="B990" s="1" t="s">
        <v>2984</v>
      </c>
      <c r="C990" s="1" t="s">
        <v>11</v>
      </c>
      <c r="D990" s="1" t="s">
        <v>11</v>
      </c>
      <c r="E990" s="1" t="s">
        <v>11</v>
      </c>
      <c r="F990" s="1" t="s">
        <v>11</v>
      </c>
      <c r="G990" s="1" t="s">
        <v>11</v>
      </c>
      <c r="H990" s="1" t="s">
        <v>11</v>
      </c>
      <c r="I990" s="1" t="s">
        <v>11</v>
      </c>
    </row>
    <row r="991">
      <c r="A991" s="1" t="s">
        <v>2985</v>
      </c>
      <c r="B991" s="1" t="s">
        <v>2986</v>
      </c>
      <c r="C991" s="1" t="s">
        <v>11</v>
      </c>
      <c r="D991" s="1" t="s">
        <v>11</v>
      </c>
      <c r="E991" s="1" t="s">
        <v>11</v>
      </c>
      <c r="F991" s="1" t="s">
        <v>11</v>
      </c>
      <c r="G991" s="1" t="s">
        <v>11</v>
      </c>
      <c r="H991" s="1" t="s">
        <v>11</v>
      </c>
      <c r="I991" s="1" t="s">
        <v>11</v>
      </c>
    </row>
    <row r="992">
      <c r="A992" s="1" t="s">
        <v>2987</v>
      </c>
      <c r="B992" s="1" t="s">
        <v>2988</v>
      </c>
      <c r="C992" s="1" t="s">
        <v>11</v>
      </c>
      <c r="D992" s="1" t="s">
        <v>11</v>
      </c>
      <c r="E992" s="1" t="s">
        <v>11</v>
      </c>
      <c r="F992" s="1" t="s">
        <v>11</v>
      </c>
      <c r="G992" s="1" t="s">
        <v>11</v>
      </c>
      <c r="H992" s="1" t="s">
        <v>11</v>
      </c>
      <c r="I992" s="1" t="s">
        <v>11</v>
      </c>
    </row>
    <row r="993">
      <c r="A993" s="3" t="s">
        <v>2989</v>
      </c>
      <c r="B993" s="1" t="s">
        <v>2990</v>
      </c>
      <c r="C993" s="1" t="s">
        <v>11</v>
      </c>
      <c r="D993" s="1" t="s">
        <v>11</v>
      </c>
      <c r="E993" s="1" t="s">
        <v>11</v>
      </c>
      <c r="F993" s="1" t="s">
        <v>11</v>
      </c>
      <c r="G993" s="1" t="s">
        <v>11</v>
      </c>
      <c r="H993" s="1" t="s">
        <v>11</v>
      </c>
      <c r="I993" s="1" t="s">
        <v>11</v>
      </c>
    </row>
    <row r="994">
      <c r="A994" s="1" t="s">
        <v>2991</v>
      </c>
      <c r="B994" s="1" t="s">
        <v>2992</v>
      </c>
      <c r="C994" s="1" t="s">
        <v>11</v>
      </c>
      <c r="D994" s="1" t="s">
        <v>11</v>
      </c>
      <c r="E994" s="1" t="s">
        <v>11</v>
      </c>
      <c r="F994" s="1" t="s">
        <v>11</v>
      </c>
      <c r="G994" s="1" t="s">
        <v>11</v>
      </c>
      <c r="H994" s="1" t="s">
        <v>11</v>
      </c>
      <c r="I994" s="1" t="s">
        <v>11</v>
      </c>
    </row>
    <row r="995">
      <c r="A995" s="1" t="s">
        <v>2993</v>
      </c>
      <c r="B995" s="1" t="s">
        <v>2994</v>
      </c>
      <c r="C995" s="1" t="s">
        <v>11</v>
      </c>
      <c r="D995" s="1" t="s">
        <v>11</v>
      </c>
      <c r="E995" s="1" t="s">
        <v>11</v>
      </c>
      <c r="F995" s="1" t="s">
        <v>11</v>
      </c>
      <c r="G995" s="1" t="s">
        <v>11</v>
      </c>
      <c r="H995" s="1" t="s">
        <v>11</v>
      </c>
      <c r="I995" s="1" t="s">
        <v>11</v>
      </c>
    </row>
    <row r="996">
      <c r="A996" s="1" t="s">
        <v>2995</v>
      </c>
      <c r="B996" s="1" t="s">
        <v>2996</v>
      </c>
      <c r="C996" s="1" t="s">
        <v>11</v>
      </c>
      <c r="D996" s="1" t="s">
        <v>11</v>
      </c>
      <c r="E996" s="1" t="s">
        <v>11</v>
      </c>
      <c r="F996" s="1" t="s">
        <v>11</v>
      </c>
      <c r="G996" s="1" t="s">
        <v>11</v>
      </c>
      <c r="H996" s="1" t="s">
        <v>11</v>
      </c>
      <c r="I996" s="1" t="s">
        <v>11</v>
      </c>
    </row>
    <row r="997">
      <c r="A997" s="1" t="s">
        <v>2997</v>
      </c>
      <c r="B997" s="1" t="s">
        <v>2998</v>
      </c>
      <c r="C997" s="1" t="s">
        <v>2999</v>
      </c>
      <c r="D997" s="1" t="s">
        <v>3000</v>
      </c>
      <c r="E997" s="1" t="s">
        <v>3001</v>
      </c>
      <c r="F997" s="1" t="s">
        <v>3002</v>
      </c>
      <c r="G997" s="1" t="s">
        <v>3003</v>
      </c>
      <c r="H997" s="1" t="s">
        <v>11</v>
      </c>
      <c r="I997" s="1" t="s">
        <v>11</v>
      </c>
    </row>
    <row r="998">
      <c r="A998" s="1" t="s">
        <v>3004</v>
      </c>
      <c r="B998" s="1" t="s">
        <v>3005</v>
      </c>
      <c r="C998" s="1" t="s">
        <v>3006</v>
      </c>
      <c r="D998" s="1" t="s">
        <v>3007</v>
      </c>
      <c r="E998" s="1" t="s">
        <v>3008</v>
      </c>
      <c r="F998" s="1" t="s">
        <v>3009</v>
      </c>
      <c r="G998" s="1" t="s">
        <v>3010</v>
      </c>
      <c r="H998" s="1" t="s">
        <v>11</v>
      </c>
      <c r="I998" s="1" t="s">
        <v>11</v>
      </c>
    </row>
    <row r="999">
      <c r="A999" s="1" t="s">
        <v>3011</v>
      </c>
      <c r="B999" s="1" t="s">
        <v>3012</v>
      </c>
      <c r="C999" s="1" t="s">
        <v>11</v>
      </c>
      <c r="D999" s="1" t="s">
        <v>11</v>
      </c>
      <c r="E999" s="1" t="s">
        <v>11</v>
      </c>
      <c r="F999" s="1" t="s">
        <v>11</v>
      </c>
      <c r="G999" s="1" t="s">
        <v>11</v>
      </c>
      <c r="H999" s="1" t="s">
        <v>11</v>
      </c>
      <c r="I999" s="1" t="s">
        <v>11</v>
      </c>
    </row>
    <row r="1000">
      <c r="A1000" s="1" t="s">
        <v>3013</v>
      </c>
      <c r="B1000" s="1" t="s">
        <v>3014</v>
      </c>
      <c r="C1000" s="1" t="s">
        <v>11</v>
      </c>
      <c r="D1000" s="1" t="s">
        <v>11</v>
      </c>
      <c r="E1000" s="1" t="s">
        <v>11</v>
      </c>
      <c r="F1000" s="1" t="s">
        <v>11</v>
      </c>
      <c r="G1000" s="1" t="s">
        <v>11</v>
      </c>
      <c r="H1000" s="1" t="s">
        <v>11</v>
      </c>
      <c r="I1000" s="1" t="s">
        <v>11</v>
      </c>
    </row>
    <row r="1001">
      <c r="A1001" s="1" t="s">
        <v>3015</v>
      </c>
      <c r="B1001" s="1" t="s">
        <v>3016</v>
      </c>
      <c r="C1001" s="1" t="s">
        <v>11</v>
      </c>
      <c r="D1001" s="1" t="s">
        <v>11</v>
      </c>
      <c r="E1001" s="1" t="s">
        <v>11</v>
      </c>
      <c r="F1001" s="1" t="s">
        <v>11</v>
      </c>
      <c r="G1001" s="1" t="s">
        <v>11</v>
      </c>
      <c r="H1001" s="1" t="s">
        <v>11</v>
      </c>
      <c r="I1001" s="1" t="s">
        <v>11</v>
      </c>
    </row>
    <row r="1002">
      <c r="A1002" s="1" t="s">
        <v>3017</v>
      </c>
      <c r="B1002" s="1" t="s">
        <v>3018</v>
      </c>
      <c r="C1002" s="1" t="s">
        <v>11</v>
      </c>
      <c r="D1002" s="1" t="s">
        <v>11</v>
      </c>
      <c r="E1002" s="1" t="s">
        <v>11</v>
      </c>
      <c r="F1002" s="1" t="s">
        <v>11</v>
      </c>
      <c r="G1002" s="1" t="s">
        <v>11</v>
      </c>
      <c r="H1002" s="1" t="s">
        <v>11</v>
      </c>
      <c r="I1002" s="1" t="s">
        <v>11</v>
      </c>
    </row>
    <row r="1003">
      <c r="A1003" s="1" t="s">
        <v>3019</v>
      </c>
      <c r="B1003" s="1" t="s">
        <v>3020</v>
      </c>
      <c r="C1003" s="1" t="s">
        <v>11</v>
      </c>
      <c r="D1003" s="1" t="s">
        <v>11</v>
      </c>
      <c r="E1003" s="1" t="s">
        <v>11</v>
      </c>
      <c r="F1003" s="1" t="s">
        <v>11</v>
      </c>
      <c r="G1003" s="1" t="s">
        <v>11</v>
      </c>
      <c r="H1003" s="1" t="s">
        <v>11</v>
      </c>
      <c r="I1003" s="1" t="s">
        <v>11</v>
      </c>
    </row>
    <row r="1004">
      <c r="A1004" s="1" t="s">
        <v>3021</v>
      </c>
      <c r="B1004" s="1" t="s">
        <v>3022</v>
      </c>
      <c r="C1004" s="1" t="s">
        <v>11</v>
      </c>
      <c r="D1004" s="1" t="s">
        <v>11</v>
      </c>
      <c r="E1004" s="1" t="s">
        <v>11</v>
      </c>
      <c r="F1004" s="1" t="s">
        <v>11</v>
      </c>
      <c r="G1004" s="1" t="s">
        <v>11</v>
      </c>
      <c r="H1004" s="1" t="s">
        <v>11</v>
      </c>
      <c r="I1004" s="1" t="s">
        <v>11</v>
      </c>
    </row>
    <row r="1005">
      <c r="A1005" s="1" t="s">
        <v>3023</v>
      </c>
      <c r="B1005" s="1" t="s">
        <v>3024</v>
      </c>
      <c r="C1005" s="1" t="s">
        <v>11</v>
      </c>
      <c r="D1005" s="1" t="s">
        <v>11</v>
      </c>
      <c r="E1005" s="1" t="s">
        <v>11</v>
      </c>
      <c r="F1005" s="1" t="s">
        <v>11</v>
      </c>
      <c r="G1005" s="1" t="s">
        <v>11</v>
      </c>
      <c r="H1005" s="1" t="s">
        <v>11</v>
      </c>
      <c r="I1005" s="1" t="s">
        <v>11</v>
      </c>
    </row>
    <row r="1006">
      <c r="A1006" s="1" t="s">
        <v>3025</v>
      </c>
      <c r="B1006" s="1" t="s">
        <v>3026</v>
      </c>
      <c r="C1006" s="1" t="s">
        <v>3027</v>
      </c>
      <c r="D1006" s="1" t="s">
        <v>3028</v>
      </c>
      <c r="E1006" s="1" t="s">
        <v>1357</v>
      </c>
      <c r="F1006" s="1" t="s">
        <v>3029</v>
      </c>
      <c r="G1006" s="1" t="s">
        <v>3030</v>
      </c>
      <c r="H1006" s="1" t="s">
        <v>11</v>
      </c>
      <c r="I1006" s="1" t="s">
        <v>11</v>
      </c>
    </row>
    <row r="1007">
      <c r="A1007" s="1" t="s">
        <v>3031</v>
      </c>
      <c r="B1007" s="1" t="s">
        <v>3032</v>
      </c>
      <c r="C1007" s="1" t="s">
        <v>11</v>
      </c>
      <c r="D1007" s="1" t="s">
        <v>11</v>
      </c>
      <c r="E1007" s="1" t="s">
        <v>11</v>
      </c>
      <c r="F1007" s="1" t="s">
        <v>11</v>
      </c>
      <c r="G1007" s="1" t="s">
        <v>11</v>
      </c>
      <c r="H1007" s="1" t="s">
        <v>11</v>
      </c>
      <c r="I1007" s="1" t="s">
        <v>11</v>
      </c>
    </row>
    <row r="1008">
      <c r="A1008" s="1" t="s">
        <v>3033</v>
      </c>
      <c r="B1008" s="1" t="s">
        <v>3034</v>
      </c>
      <c r="C1008" s="1" t="s">
        <v>11</v>
      </c>
      <c r="D1008" s="1" t="s">
        <v>11</v>
      </c>
      <c r="E1008" s="1" t="s">
        <v>11</v>
      </c>
      <c r="F1008" s="1" t="s">
        <v>11</v>
      </c>
      <c r="G1008" s="1" t="s">
        <v>11</v>
      </c>
      <c r="H1008" s="1" t="s">
        <v>11</v>
      </c>
      <c r="I1008" s="1" t="s">
        <v>11</v>
      </c>
    </row>
    <row r="1009">
      <c r="A1009" s="1" t="s">
        <v>3035</v>
      </c>
      <c r="B1009" s="1" t="s">
        <v>3036</v>
      </c>
      <c r="C1009" s="1" t="s">
        <v>11</v>
      </c>
      <c r="D1009" s="1" t="s">
        <v>11</v>
      </c>
      <c r="E1009" s="1" t="s">
        <v>11</v>
      </c>
      <c r="F1009" s="1" t="s">
        <v>11</v>
      </c>
      <c r="G1009" s="1" t="s">
        <v>11</v>
      </c>
      <c r="H1009" s="1" t="s">
        <v>11</v>
      </c>
      <c r="I1009" s="1" t="s">
        <v>11</v>
      </c>
    </row>
    <row r="1010">
      <c r="A1010" s="1" t="s">
        <v>3037</v>
      </c>
      <c r="B1010" s="1" t="s">
        <v>3038</v>
      </c>
      <c r="C1010" s="1" t="s">
        <v>11</v>
      </c>
      <c r="D1010" s="1" t="s">
        <v>11</v>
      </c>
      <c r="E1010" s="1" t="s">
        <v>11</v>
      </c>
      <c r="F1010" s="1" t="s">
        <v>11</v>
      </c>
      <c r="G1010" s="1" t="s">
        <v>11</v>
      </c>
      <c r="H1010" s="1" t="s">
        <v>11</v>
      </c>
      <c r="I1010" s="1" t="s">
        <v>11</v>
      </c>
    </row>
    <row r="1011">
      <c r="A1011" s="1" t="s">
        <v>3039</v>
      </c>
      <c r="B1011" s="1" t="s">
        <v>3040</v>
      </c>
      <c r="C1011" s="1" t="s">
        <v>11</v>
      </c>
      <c r="D1011" s="1" t="s">
        <v>11</v>
      </c>
      <c r="E1011" s="1" t="s">
        <v>11</v>
      </c>
      <c r="F1011" s="1" t="s">
        <v>11</v>
      </c>
      <c r="G1011" s="1" t="s">
        <v>11</v>
      </c>
      <c r="H1011" s="1" t="s">
        <v>11</v>
      </c>
      <c r="I1011" s="1" t="s">
        <v>11</v>
      </c>
    </row>
    <row r="1012">
      <c r="A1012" s="1" t="s">
        <v>3041</v>
      </c>
      <c r="B1012" s="1" t="s">
        <v>3042</v>
      </c>
      <c r="C1012" s="1" t="s">
        <v>11</v>
      </c>
      <c r="D1012" s="1" t="s">
        <v>11</v>
      </c>
      <c r="E1012" s="1" t="s">
        <v>11</v>
      </c>
      <c r="F1012" s="1" t="s">
        <v>11</v>
      </c>
      <c r="G1012" s="1" t="s">
        <v>11</v>
      </c>
      <c r="H1012" s="1" t="s">
        <v>11</v>
      </c>
      <c r="I1012" s="1" t="s">
        <v>11</v>
      </c>
    </row>
    <row r="1013">
      <c r="A1013" s="1" t="s">
        <v>3043</v>
      </c>
      <c r="B1013" s="1" t="s">
        <v>3044</v>
      </c>
      <c r="C1013" s="1" t="s">
        <v>11</v>
      </c>
      <c r="D1013" s="1" t="s">
        <v>11</v>
      </c>
      <c r="E1013" s="1" t="s">
        <v>11</v>
      </c>
      <c r="F1013" s="1" t="s">
        <v>11</v>
      </c>
      <c r="G1013" s="1" t="s">
        <v>11</v>
      </c>
      <c r="H1013" s="1" t="s">
        <v>11</v>
      </c>
      <c r="I1013" s="1" t="s">
        <v>11</v>
      </c>
    </row>
    <row r="1014">
      <c r="A1014" s="1" t="s">
        <v>3045</v>
      </c>
      <c r="B1014" s="1" t="s">
        <v>3046</v>
      </c>
      <c r="C1014" s="1" t="s">
        <v>11</v>
      </c>
      <c r="D1014" s="1" t="s">
        <v>11</v>
      </c>
      <c r="E1014" s="1" t="s">
        <v>11</v>
      </c>
      <c r="F1014" s="1" t="s">
        <v>11</v>
      </c>
      <c r="G1014" s="1" t="s">
        <v>11</v>
      </c>
      <c r="H1014" s="1" t="s">
        <v>11</v>
      </c>
      <c r="I1014" s="1" t="s">
        <v>11</v>
      </c>
    </row>
    <row r="1015">
      <c r="A1015" s="1" t="s">
        <v>3047</v>
      </c>
      <c r="B1015" s="1" t="s">
        <v>3048</v>
      </c>
      <c r="C1015" s="1" t="s">
        <v>11</v>
      </c>
      <c r="D1015" s="1" t="s">
        <v>11</v>
      </c>
      <c r="E1015" s="1" t="s">
        <v>11</v>
      </c>
      <c r="F1015" s="1" t="s">
        <v>11</v>
      </c>
      <c r="G1015" s="1" t="s">
        <v>11</v>
      </c>
      <c r="H1015" s="1" t="s">
        <v>11</v>
      </c>
      <c r="I1015" s="1" t="s">
        <v>11</v>
      </c>
    </row>
    <row r="1016">
      <c r="A1016" s="1" t="s">
        <v>3049</v>
      </c>
      <c r="B1016" s="1" t="s">
        <v>3050</v>
      </c>
      <c r="C1016" s="1" t="s">
        <v>11</v>
      </c>
      <c r="D1016" s="1" t="s">
        <v>11</v>
      </c>
      <c r="E1016" s="1" t="s">
        <v>11</v>
      </c>
      <c r="F1016" s="1" t="s">
        <v>11</v>
      </c>
      <c r="G1016" s="1" t="s">
        <v>11</v>
      </c>
      <c r="H1016" s="1" t="s">
        <v>11</v>
      </c>
      <c r="I1016" s="1" t="s">
        <v>11</v>
      </c>
    </row>
    <row r="1017">
      <c r="A1017" s="1" t="s">
        <v>3051</v>
      </c>
      <c r="B1017" s="1" t="s">
        <v>3052</v>
      </c>
      <c r="C1017" s="1" t="s">
        <v>11</v>
      </c>
      <c r="D1017" s="1" t="s">
        <v>11</v>
      </c>
      <c r="E1017" s="1" t="s">
        <v>11</v>
      </c>
      <c r="F1017" s="1" t="s">
        <v>11</v>
      </c>
      <c r="G1017" s="1" t="s">
        <v>11</v>
      </c>
      <c r="H1017" s="1" t="s">
        <v>11</v>
      </c>
      <c r="I1017" s="1" t="s">
        <v>11</v>
      </c>
    </row>
    <row r="1018">
      <c r="A1018" s="1" t="s">
        <v>3053</v>
      </c>
      <c r="B1018" s="1" t="s">
        <v>3054</v>
      </c>
      <c r="C1018" s="1" t="s">
        <v>11</v>
      </c>
      <c r="D1018" s="1" t="s">
        <v>11</v>
      </c>
      <c r="E1018" s="1" t="s">
        <v>11</v>
      </c>
      <c r="F1018" s="1" t="s">
        <v>11</v>
      </c>
      <c r="G1018" s="1" t="s">
        <v>11</v>
      </c>
      <c r="H1018" s="1" t="s">
        <v>11</v>
      </c>
      <c r="I1018" s="1" t="s">
        <v>11</v>
      </c>
    </row>
    <row r="1019">
      <c r="A1019" s="1" t="s">
        <v>3055</v>
      </c>
      <c r="B1019" s="1" t="s">
        <v>3056</v>
      </c>
      <c r="C1019" s="1" t="s">
        <v>11</v>
      </c>
      <c r="D1019" s="1" t="s">
        <v>11</v>
      </c>
      <c r="E1019" s="1" t="s">
        <v>11</v>
      </c>
      <c r="F1019" s="1" t="s">
        <v>11</v>
      </c>
      <c r="G1019" s="1" t="s">
        <v>11</v>
      </c>
      <c r="H1019" s="1" t="s">
        <v>11</v>
      </c>
      <c r="I1019" s="1" t="s">
        <v>11</v>
      </c>
    </row>
    <row r="1020">
      <c r="A1020" s="1" t="s">
        <v>3057</v>
      </c>
      <c r="B1020" s="1" t="s">
        <v>3058</v>
      </c>
      <c r="C1020" s="1" t="s">
        <v>11</v>
      </c>
      <c r="D1020" s="1" t="s">
        <v>11</v>
      </c>
      <c r="E1020" s="1" t="s">
        <v>11</v>
      </c>
      <c r="F1020" s="1" t="s">
        <v>11</v>
      </c>
      <c r="G1020" s="1" t="s">
        <v>11</v>
      </c>
      <c r="H1020" s="1" t="s">
        <v>11</v>
      </c>
      <c r="I1020" s="1" t="s">
        <v>11</v>
      </c>
    </row>
    <row r="1021">
      <c r="A1021" s="1" t="s">
        <v>3059</v>
      </c>
      <c r="B1021" s="1" t="s">
        <v>3060</v>
      </c>
      <c r="C1021" s="1" t="s">
        <v>3061</v>
      </c>
      <c r="D1021" s="1" t="s">
        <v>3062</v>
      </c>
      <c r="E1021" s="1" t="s">
        <v>3063</v>
      </c>
      <c r="F1021" s="1" t="s">
        <v>3064</v>
      </c>
      <c r="G1021" s="1" t="s">
        <v>3065</v>
      </c>
      <c r="H1021" s="1" t="s">
        <v>11</v>
      </c>
      <c r="I1021" s="1" t="s">
        <v>11</v>
      </c>
    </row>
    <row r="1022">
      <c r="A1022" s="1" t="s">
        <v>3066</v>
      </c>
      <c r="B1022" s="1" t="s">
        <v>3067</v>
      </c>
      <c r="C1022" s="1" t="s">
        <v>11</v>
      </c>
      <c r="D1022" s="1" t="s">
        <v>11</v>
      </c>
      <c r="E1022" s="1" t="s">
        <v>11</v>
      </c>
      <c r="F1022" s="1" t="s">
        <v>11</v>
      </c>
      <c r="G1022" s="1" t="s">
        <v>11</v>
      </c>
      <c r="H1022" s="1" t="s">
        <v>11</v>
      </c>
      <c r="I1022" s="1" t="s">
        <v>11</v>
      </c>
    </row>
    <row r="1023">
      <c r="A1023" s="1" t="s">
        <v>3068</v>
      </c>
      <c r="B1023" s="1" t="s">
        <v>3069</v>
      </c>
      <c r="C1023" s="1" t="s">
        <v>11</v>
      </c>
      <c r="D1023" s="1" t="s">
        <v>11</v>
      </c>
      <c r="E1023" s="1" t="s">
        <v>11</v>
      </c>
      <c r="F1023" s="1" t="s">
        <v>11</v>
      </c>
      <c r="G1023" s="1" t="s">
        <v>11</v>
      </c>
      <c r="H1023" s="1" t="s">
        <v>11</v>
      </c>
      <c r="I1023" s="1" t="s">
        <v>11</v>
      </c>
    </row>
    <row r="1024">
      <c r="A1024" s="1" t="s">
        <v>3070</v>
      </c>
      <c r="B1024" s="1" t="s">
        <v>3071</v>
      </c>
      <c r="C1024" s="1" t="s">
        <v>11</v>
      </c>
      <c r="D1024" s="1" t="s">
        <v>11</v>
      </c>
      <c r="E1024" s="1" t="s">
        <v>11</v>
      </c>
      <c r="F1024" s="1" t="s">
        <v>11</v>
      </c>
      <c r="G1024" s="1" t="s">
        <v>11</v>
      </c>
      <c r="H1024" s="1" t="s">
        <v>11</v>
      </c>
      <c r="I1024" s="1" t="s">
        <v>11</v>
      </c>
    </row>
    <row r="1025">
      <c r="A1025" s="1" t="s">
        <v>3072</v>
      </c>
      <c r="B1025" s="1" t="s">
        <v>3073</v>
      </c>
      <c r="C1025" s="1" t="s">
        <v>11</v>
      </c>
      <c r="D1025" s="1" t="s">
        <v>11</v>
      </c>
      <c r="E1025" s="1" t="s">
        <v>11</v>
      </c>
      <c r="F1025" s="1" t="s">
        <v>11</v>
      </c>
      <c r="G1025" s="1" t="s">
        <v>11</v>
      </c>
      <c r="H1025" s="1" t="s">
        <v>11</v>
      </c>
      <c r="I1025" s="1" t="s">
        <v>11</v>
      </c>
    </row>
    <row r="1026">
      <c r="A1026" s="1" t="s">
        <v>3074</v>
      </c>
      <c r="B1026" s="1" t="s">
        <v>3075</v>
      </c>
      <c r="C1026" s="1" t="s">
        <v>11</v>
      </c>
      <c r="D1026" s="1" t="s">
        <v>11</v>
      </c>
      <c r="E1026" s="1" t="s">
        <v>11</v>
      </c>
      <c r="F1026" s="1" t="s">
        <v>11</v>
      </c>
      <c r="G1026" s="1" t="s">
        <v>11</v>
      </c>
      <c r="H1026" s="1" t="s">
        <v>11</v>
      </c>
      <c r="I1026" s="1" t="s">
        <v>11</v>
      </c>
    </row>
    <row r="1027">
      <c r="A1027" s="1" t="s">
        <v>3076</v>
      </c>
      <c r="B1027" s="1" t="s">
        <v>3077</v>
      </c>
      <c r="C1027" s="1" t="s">
        <v>3078</v>
      </c>
      <c r="D1027" s="1" t="s">
        <v>3079</v>
      </c>
      <c r="E1027" s="1" t="s">
        <v>1541</v>
      </c>
      <c r="F1027" s="1" t="s">
        <v>3080</v>
      </c>
      <c r="G1027" s="1" t="s">
        <v>3081</v>
      </c>
      <c r="H1027" s="1" t="s">
        <v>11</v>
      </c>
      <c r="I1027" s="1" t="s">
        <v>11</v>
      </c>
    </row>
    <row r="1028">
      <c r="A1028" s="1" t="s">
        <v>3082</v>
      </c>
      <c r="B1028" s="1" t="s">
        <v>3083</v>
      </c>
      <c r="C1028" s="1" t="s">
        <v>242</v>
      </c>
      <c r="D1028" s="1" t="s">
        <v>243</v>
      </c>
      <c r="E1028" s="1" t="s">
        <v>244</v>
      </c>
      <c r="F1028" s="1" t="s">
        <v>245</v>
      </c>
      <c r="G1028" s="1" t="s">
        <v>246</v>
      </c>
      <c r="H1028" s="1" t="s">
        <v>11</v>
      </c>
      <c r="I1028" s="1" t="s">
        <v>11</v>
      </c>
    </row>
    <row r="1029">
      <c r="A1029" s="1" t="s">
        <v>3084</v>
      </c>
      <c r="B1029" s="1" t="s">
        <v>3085</v>
      </c>
      <c r="C1029" s="1" t="s">
        <v>11</v>
      </c>
      <c r="D1029" s="1" t="s">
        <v>11</v>
      </c>
      <c r="E1029" s="1" t="s">
        <v>11</v>
      </c>
      <c r="F1029" s="1" t="s">
        <v>11</v>
      </c>
      <c r="G1029" s="1" t="s">
        <v>11</v>
      </c>
      <c r="H1029" s="1" t="s">
        <v>11</v>
      </c>
      <c r="I1029" s="1" t="s">
        <v>11</v>
      </c>
    </row>
    <row r="1030">
      <c r="A1030" s="1" t="s">
        <v>3086</v>
      </c>
      <c r="B1030" s="1" t="s">
        <v>3087</v>
      </c>
      <c r="C1030" s="1" t="s">
        <v>11</v>
      </c>
      <c r="D1030" s="1" t="s">
        <v>11</v>
      </c>
      <c r="E1030" s="1" t="s">
        <v>11</v>
      </c>
      <c r="F1030" s="1" t="s">
        <v>11</v>
      </c>
      <c r="G1030" s="1" t="s">
        <v>11</v>
      </c>
      <c r="H1030" s="1" t="s">
        <v>11</v>
      </c>
      <c r="I1030" s="1" t="s">
        <v>11</v>
      </c>
    </row>
    <row r="1031">
      <c r="A1031" s="1" t="s">
        <v>3088</v>
      </c>
      <c r="B1031" s="1" t="s">
        <v>3089</v>
      </c>
      <c r="C1031" s="1" t="s">
        <v>3090</v>
      </c>
      <c r="D1031" s="1" t="s">
        <v>3091</v>
      </c>
      <c r="E1031" s="1" t="s">
        <v>3063</v>
      </c>
      <c r="F1031" s="1" t="s">
        <v>3092</v>
      </c>
      <c r="G1031" s="1" t="s">
        <v>3093</v>
      </c>
      <c r="H1031" s="1" t="s">
        <v>11</v>
      </c>
      <c r="I1031" s="1" t="s">
        <v>11</v>
      </c>
    </row>
    <row r="1032">
      <c r="A1032" s="1" t="s">
        <v>3094</v>
      </c>
      <c r="B1032" s="1" t="s">
        <v>3095</v>
      </c>
      <c r="C1032" s="1" t="s">
        <v>3096</v>
      </c>
      <c r="D1032" s="1" t="s">
        <v>3097</v>
      </c>
      <c r="E1032" s="1" t="s">
        <v>1907</v>
      </c>
      <c r="F1032" s="1" t="s">
        <v>3098</v>
      </c>
      <c r="G1032" s="1" t="s">
        <v>3099</v>
      </c>
      <c r="H1032" s="1" t="s">
        <v>11</v>
      </c>
      <c r="I1032" s="1" t="s">
        <v>11</v>
      </c>
    </row>
    <row r="1033">
      <c r="A1033" s="1" t="s">
        <v>3100</v>
      </c>
      <c r="B1033" s="1" t="s">
        <v>3101</v>
      </c>
      <c r="C1033" s="1" t="s">
        <v>3102</v>
      </c>
      <c r="D1033" s="1" t="s">
        <v>3103</v>
      </c>
      <c r="E1033" s="1" t="s">
        <v>1513</v>
      </c>
      <c r="F1033" s="1" t="s">
        <v>3104</v>
      </c>
      <c r="G1033" s="1" t="s">
        <v>3105</v>
      </c>
      <c r="H1033" s="1" t="s">
        <v>11</v>
      </c>
      <c r="I1033" s="1" t="s">
        <v>11</v>
      </c>
    </row>
    <row r="1034">
      <c r="A1034" s="1" t="s">
        <v>3106</v>
      </c>
      <c r="B1034" s="1" t="s">
        <v>3107</v>
      </c>
      <c r="C1034" s="1" t="s">
        <v>11</v>
      </c>
      <c r="D1034" s="1" t="s">
        <v>11</v>
      </c>
      <c r="E1034" s="1" t="s">
        <v>11</v>
      </c>
      <c r="F1034" s="1" t="s">
        <v>11</v>
      </c>
      <c r="G1034" s="1" t="s">
        <v>11</v>
      </c>
      <c r="H1034" s="1" t="s">
        <v>11</v>
      </c>
      <c r="I1034" s="1" t="s">
        <v>11</v>
      </c>
    </row>
    <row r="1035">
      <c r="A1035" s="1" t="s">
        <v>3108</v>
      </c>
      <c r="B1035" s="1" t="s">
        <v>3109</v>
      </c>
      <c r="C1035" s="1" t="s">
        <v>11</v>
      </c>
      <c r="D1035" s="1" t="s">
        <v>11</v>
      </c>
      <c r="E1035" s="1" t="s">
        <v>11</v>
      </c>
      <c r="F1035" s="1" t="s">
        <v>11</v>
      </c>
      <c r="G1035" s="1" t="s">
        <v>11</v>
      </c>
      <c r="H1035" s="1" t="s">
        <v>11</v>
      </c>
      <c r="I1035" s="1" t="s">
        <v>11</v>
      </c>
    </row>
    <row r="1036">
      <c r="A1036" s="1" t="s">
        <v>3110</v>
      </c>
      <c r="B1036" s="1" t="s">
        <v>3111</v>
      </c>
      <c r="C1036" s="1" t="s">
        <v>11</v>
      </c>
      <c r="D1036" s="1" t="s">
        <v>11</v>
      </c>
      <c r="E1036" s="1" t="s">
        <v>11</v>
      </c>
      <c r="F1036" s="1" t="s">
        <v>11</v>
      </c>
      <c r="G1036" s="1" t="s">
        <v>11</v>
      </c>
      <c r="H1036" s="1" t="s">
        <v>11</v>
      </c>
      <c r="I1036" s="1" t="s">
        <v>11</v>
      </c>
    </row>
    <row r="1037">
      <c r="A1037" s="1" t="s">
        <v>3112</v>
      </c>
      <c r="B1037" s="1" t="s">
        <v>3113</v>
      </c>
      <c r="C1037" s="1" t="s">
        <v>11</v>
      </c>
      <c r="D1037" s="1" t="s">
        <v>11</v>
      </c>
      <c r="E1037" s="1" t="s">
        <v>11</v>
      </c>
      <c r="F1037" s="1" t="s">
        <v>11</v>
      </c>
      <c r="G1037" s="1" t="s">
        <v>11</v>
      </c>
      <c r="H1037" s="1" t="s">
        <v>11</v>
      </c>
      <c r="I1037" s="1" t="s">
        <v>11</v>
      </c>
    </row>
    <row r="1038">
      <c r="A1038" s="1" t="s">
        <v>3114</v>
      </c>
      <c r="B1038" s="1" t="s">
        <v>3115</v>
      </c>
      <c r="C1038" s="1" t="s">
        <v>11</v>
      </c>
      <c r="D1038" s="1" t="s">
        <v>11</v>
      </c>
      <c r="E1038" s="1" t="s">
        <v>11</v>
      </c>
      <c r="F1038" s="1" t="s">
        <v>11</v>
      </c>
      <c r="G1038" s="1" t="s">
        <v>11</v>
      </c>
      <c r="H1038" s="1" t="s">
        <v>11</v>
      </c>
      <c r="I1038" s="1" t="s">
        <v>11</v>
      </c>
    </row>
    <row r="1039">
      <c r="A1039" s="1" t="s">
        <v>3116</v>
      </c>
      <c r="B1039" s="1" t="s">
        <v>3117</v>
      </c>
      <c r="C1039" s="1" t="s">
        <v>11</v>
      </c>
      <c r="D1039" s="1" t="s">
        <v>11</v>
      </c>
      <c r="E1039" s="1" t="s">
        <v>11</v>
      </c>
      <c r="F1039" s="1" t="s">
        <v>11</v>
      </c>
      <c r="G1039" s="1" t="s">
        <v>11</v>
      </c>
      <c r="H1039" s="1" t="s">
        <v>11</v>
      </c>
      <c r="I1039" s="1" t="s">
        <v>11</v>
      </c>
    </row>
    <row r="1040">
      <c r="A1040" s="1" t="s">
        <v>3118</v>
      </c>
      <c r="B1040" s="1" t="s">
        <v>3119</v>
      </c>
      <c r="C1040" s="1" t="s">
        <v>11</v>
      </c>
      <c r="D1040" s="1" t="s">
        <v>11</v>
      </c>
      <c r="E1040" s="1" t="s">
        <v>11</v>
      </c>
      <c r="F1040" s="1" t="s">
        <v>11</v>
      </c>
      <c r="G1040" s="1" t="s">
        <v>11</v>
      </c>
      <c r="H1040" s="1" t="s">
        <v>11</v>
      </c>
      <c r="I1040" s="1" t="s">
        <v>11</v>
      </c>
    </row>
    <row r="1041">
      <c r="A1041" s="1" t="s">
        <v>3120</v>
      </c>
      <c r="B1041" s="1" t="s">
        <v>3121</v>
      </c>
      <c r="C1041" s="1" t="s">
        <v>242</v>
      </c>
      <c r="D1041" s="1" t="s">
        <v>243</v>
      </c>
      <c r="E1041" s="1" t="s">
        <v>244</v>
      </c>
      <c r="F1041" s="1" t="s">
        <v>245</v>
      </c>
      <c r="G1041" s="1" t="s">
        <v>246</v>
      </c>
      <c r="H1041" s="1" t="s">
        <v>11</v>
      </c>
      <c r="I1041" s="1" t="s">
        <v>11</v>
      </c>
    </row>
    <row r="1042">
      <c r="A1042" s="1" t="s">
        <v>3122</v>
      </c>
      <c r="B1042" s="1" t="s">
        <v>3123</v>
      </c>
      <c r="C1042" s="1" t="s">
        <v>11</v>
      </c>
      <c r="D1042" s="1" t="s">
        <v>11</v>
      </c>
      <c r="E1042" s="1" t="s">
        <v>11</v>
      </c>
      <c r="F1042" s="1" t="s">
        <v>11</v>
      </c>
      <c r="G1042" s="1" t="s">
        <v>11</v>
      </c>
      <c r="H1042" s="1" t="s">
        <v>11</v>
      </c>
      <c r="I1042" s="1" t="s">
        <v>11</v>
      </c>
    </row>
    <row r="1043">
      <c r="A1043" s="1" t="s">
        <v>3124</v>
      </c>
      <c r="B1043" s="1" t="s">
        <v>3125</v>
      </c>
      <c r="C1043" s="1" t="s">
        <v>11</v>
      </c>
      <c r="D1043" s="1" t="s">
        <v>11</v>
      </c>
      <c r="E1043" s="1" t="s">
        <v>11</v>
      </c>
      <c r="F1043" s="1" t="s">
        <v>11</v>
      </c>
      <c r="G1043" s="1" t="s">
        <v>11</v>
      </c>
      <c r="H1043" s="1" t="s">
        <v>11</v>
      </c>
      <c r="I1043" s="1" t="s">
        <v>11</v>
      </c>
    </row>
    <row r="1044">
      <c r="A1044" s="1" t="s">
        <v>3126</v>
      </c>
      <c r="B1044" s="1" t="s">
        <v>3127</v>
      </c>
      <c r="C1044" s="1" t="s">
        <v>3128</v>
      </c>
      <c r="D1044" s="1" t="s">
        <v>11</v>
      </c>
      <c r="E1044" s="1" t="s">
        <v>1370</v>
      </c>
      <c r="F1044" s="1" t="s">
        <v>3129</v>
      </c>
      <c r="G1044" s="1" t="s">
        <v>3130</v>
      </c>
      <c r="H1044" s="1" t="s">
        <v>11</v>
      </c>
      <c r="I1044" s="1" t="s">
        <v>11</v>
      </c>
    </row>
    <row r="1045">
      <c r="A1045" s="1" t="s">
        <v>3131</v>
      </c>
      <c r="B1045" s="1" t="s">
        <v>3132</v>
      </c>
      <c r="C1045" s="1" t="s">
        <v>3133</v>
      </c>
      <c r="D1045" s="1" t="s">
        <v>3134</v>
      </c>
      <c r="E1045" s="1" t="s">
        <v>3135</v>
      </c>
      <c r="F1045" s="1" t="s">
        <v>3136</v>
      </c>
      <c r="G1045" s="1" t="s">
        <v>3137</v>
      </c>
      <c r="H1045" s="1" t="s">
        <v>11</v>
      </c>
      <c r="I1045" s="1" t="s">
        <v>11</v>
      </c>
    </row>
    <row r="1046">
      <c r="A1046" s="1" t="s">
        <v>3138</v>
      </c>
      <c r="B1046" s="1" t="s">
        <v>3139</v>
      </c>
      <c r="C1046" s="1" t="s">
        <v>11</v>
      </c>
      <c r="D1046" s="1" t="s">
        <v>11</v>
      </c>
      <c r="E1046" s="1" t="s">
        <v>11</v>
      </c>
      <c r="F1046" s="1" t="s">
        <v>11</v>
      </c>
      <c r="G1046" s="1" t="s">
        <v>11</v>
      </c>
      <c r="H1046" s="1" t="s">
        <v>11</v>
      </c>
      <c r="I1046" s="1" t="s">
        <v>11</v>
      </c>
    </row>
    <row r="1047">
      <c r="A1047" s="1" t="s">
        <v>3140</v>
      </c>
      <c r="B1047" s="1" t="s">
        <v>3141</v>
      </c>
      <c r="C1047" s="1" t="s">
        <v>11</v>
      </c>
      <c r="D1047" s="1" t="s">
        <v>11</v>
      </c>
      <c r="E1047" s="1" t="s">
        <v>11</v>
      </c>
      <c r="F1047" s="1" t="s">
        <v>11</v>
      </c>
      <c r="G1047" s="1" t="s">
        <v>11</v>
      </c>
      <c r="H1047" s="1" t="s">
        <v>11</v>
      </c>
      <c r="I1047" s="1" t="s">
        <v>11</v>
      </c>
    </row>
    <row r="1048">
      <c r="A1048" s="1" t="s">
        <v>3142</v>
      </c>
      <c r="B1048" s="1" t="s">
        <v>3143</v>
      </c>
      <c r="C1048" s="1" t="s">
        <v>11</v>
      </c>
      <c r="D1048" s="1" t="s">
        <v>11</v>
      </c>
      <c r="E1048" s="1" t="s">
        <v>11</v>
      </c>
      <c r="F1048" s="1" t="s">
        <v>11</v>
      </c>
      <c r="G1048" s="1" t="s">
        <v>11</v>
      </c>
      <c r="H1048" s="1" t="s">
        <v>11</v>
      </c>
      <c r="I1048" s="1" t="s">
        <v>11</v>
      </c>
    </row>
    <row r="1049">
      <c r="A1049" s="1" t="s">
        <v>3144</v>
      </c>
      <c r="B1049" s="1" t="s">
        <v>3145</v>
      </c>
      <c r="C1049" s="1" t="s">
        <v>11</v>
      </c>
      <c r="D1049" s="1" t="s">
        <v>11</v>
      </c>
      <c r="E1049" s="1" t="s">
        <v>11</v>
      </c>
      <c r="F1049" s="1" t="s">
        <v>11</v>
      </c>
      <c r="G1049" s="1" t="s">
        <v>11</v>
      </c>
      <c r="H1049" s="1" t="s">
        <v>11</v>
      </c>
      <c r="I1049" s="1" t="s">
        <v>11</v>
      </c>
    </row>
    <row r="1050">
      <c r="A1050" s="1" t="s">
        <v>3146</v>
      </c>
      <c r="B1050" s="1" t="s">
        <v>3147</v>
      </c>
      <c r="C1050" s="1" t="s">
        <v>11</v>
      </c>
      <c r="D1050" s="1" t="s">
        <v>11</v>
      </c>
      <c r="E1050" s="1" t="s">
        <v>11</v>
      </c>
      <c r="F1050" s="1" t="s">
        <v>11</v>
      </c>
      <c r="G1050" s="1" t="s">
        <v>11</v>
      </c>
      <c r="H1050" s="1" t="s">
        <v>11</v>
      </c>
      <c r="I1050" s="1" t="s">
        <v>11</v>
      </c>
    </row>
    <row r="1051">
      <c r="A1051" s="1" t="s">
        <v>3148</v>
      </c>
      <c r="B1051" s="1" t="s">
        <v>3149</v>
      </c>
      <c r="C1051" s="1" t="s">
        <v>11</v>
      </c>
      <c r="D1051" s="1" t="s">
        <v>11</v>
      </c>
      <c r="E1051" s="1" t="s">
        <v>11</v>
      </c>
      <c r="F1051" s="1" t="s">
        <v>11</v>
      </c>
      <c r="G1051" s="1" t="s">
        <v>11</v>
      </c>
      <c r="H1051" s="1" t="s">
        <v>11</v>
      </c>
      <c r="I1051" s="1" t="s">
        <v>11</v>
      </c>
    </row>
    <row r="1052">
      <c r="A1052" s="1" t="s">
        <v>3150</v>
      </c>
      <c r="B1052" s="1" t="s">
        <v>3151</v>
      </c>
      <c r="C1052" s="1" t="s">
        <v>3152</v>
      </c>
      <c r="D1052" s="1" t="s">
        <v>3153</v>
      </c>
      <c r="E1052" s="1" t="s">
        <v>2024</v>
      </c>
      <c r="F1052" s="1" t="s">
        <v>3154</v>
      </c>
      <c r="G1052" s="1" t="s">
        <v>3155</v>
      </c>
      <c r="H1052" s="1" t="s">
        <v>11</v>
      </c>
      <c r="I1052" s="1" t="s">
        <v>11</v>
      </c>
    </row>
    <row r="1053">
      <c r="A1053" s="1" t="s">
        <v>3156</v>
      </c>
      <c r="B1053" s="1" t="s">
        <v>3157</v>
      </c>
      <c r="C1053" s="1" t="s">
        <v>11</v>
      </c>
      <c r="D1053" s="1" t="s">
        <v>11</v>
      </c>
      <c r="E1053" s="1" t="s">
        <v>11</v>
      </c>
      <c r="F1053" s="1" t="s">
        <v>11</v>
      </c>
      <c r="G1053" s="1" t="s">
        <v>11</v>
      </c>
      <c r="H1053" s="1" t="s">
        <v>11</v>
      </c>
      <c r="I1053" s="1" t="s">
        <v>11</v>
      </c>
    </row>
    <row r="1054">
      <c r="A1054" s="1" t="s">
        <v>3158</v>
      </c>
      <c r="B1054" s="1" t="s">
        <v>3159</v>
      </c>
      <c r="C1054" s="1" t="s">
        <v>11</v>
      </c>
      <c r="D1054" s="1" t="s">
        <v>11</v>
      </c>
      <c r="E1054" s="1" t="s">
        <v>11</v>
      </c>
      <c r="F1054" s="1" t="s">
        <v>11</v>
      </c>
      <c r="G1054" s="1" t="s">
        <v>11</v>
      </c>
      <c r="H1054" s="1" t="s">
        <v>11</v>
      </c>
      <c r="I1054" s="1" t="s">
        <v>11</v>
      </c>
    </row>
    <row r="1055">
      <c r="A1055" s="1" t="s">
        <v>3160</v>
      </c>
      <c r="B1055" s="1" t="s">
        <v>3161</v>
      </c>
      <c r="C1055" s="1" t="s">
        <v>11</v>
      </c>
      <c r="D1055" s="1" t="s">
        <v>11</v>
      </c>
      <c r="E1055" s="1" t="s">
        <v>11</v>
      </c>
      <c r="F1055" s="1" t="s">
        <v>11</v>
      </c>
      <c r="G1055" s="1" t="s">
        <v>11</v>
      </c>
      <c r="H1055" s="1" t="s">
        <v>11</v>
      </c>
      <c r="I1055" s="1" t="s">
        <v>11</v>
      </c>
    </row>
    <row r="1056">
      <c r="A1056" s="1" t="s">
        <v>3162</v>
      </c>
      <c r="B1056" s="1" t="s">
        <v>3163</v>
      </c>
      <c r="C1056" s="1" t="s">
        <v>11</v>
      </c>
      <c r="D1056" s="1" t="s">
        <v>11</v>
      </c>
      <c r="E1056" s="1" t="s">
        <v>11</v>
      </c>
      <c r="F1056" s="1" t="s">
        <v>11</v>
      </c>
      <c r="G1056" s="1" t="s">
        <v>11</v>
      </c>
      <c r="H1056" s="1" t="s">
        <v>11</v>
      </c>
      <c r="I1056" s="1" t="s">
        <v>11</v>
      </c>
    </row>
    <row r="1057">
      <c r="A1057" s="1" t="s">
        <v>3164</v>
      </c>
      <c r="B1057" s="1" t="s">
        <v>3165</v>
      </c>
      <c r="C1057" s="1" t="s">
        <v>11</v>
      </c>
      <c r="D1057" s="1" t="s">
        <v>11</v>
      </c>
      <c r="E1057" s="1" t="s">
        <v>11</v>
      </c>
      <c r="F1057" s="1" t="s">
        <v>11</v>
      </c>
      <c r="G1057" s="1" t="s">
        <v>11</v>
      </c>
      <c r="H1057" s="1" t="s">
        <v>11</v>
      </c>
      <c r="I1057" s="1" t="s">
        <v>11</v>
      </c>
    </row>
    <row r="1058">
      <c r="A1058" s="1" t="s">
        <v>3166</v>
      </c>
      <c r="B1058" s="1" t="s">
        <v>3167</v>
      </c>
      <c r="C1058" s="1" t="s">
        <v>11</v>
      </c>
      <c r="D1058" s="1" t="s">
        <v>11</v>
      </c>
      <c r="E1058" s="1" t="s">
        <v>11</v>
      </c>
      <c r="F1058" s="1" t="s">
        <v>11</v>
      </c>
      <c r="G1058" s="1" t="s">
        <v>11</v>
      </c>
      <c r="H1058" s="1" t="s">
        <v>11</v>
      </c>
      <c r="I1058" s="1" t="s">
        <v>11</v>
      </c>
    </row>
    <row r="1059">
      <c r="A1059" s="1" t="s">
        <v>3168</v>
      </c>
      <c r="B1059" s="1" t="s">
        <v>3169</v>
      </c>
      <c r="C1059" s="1" t="s">
        <v>11</v>
      </c>
      <c r="D1059" s="1" t="s">
        <v>11</v>
      </c>
      <c r="E1059" s="1" t="s">
        <v>11</v>
      </c>
      <c r="F1059" s="1" t="s">
        <v>11</v>
      </c>
      <c r="G1059" s="1" t="s">
        <v>11</v>
      </c>
      <c r="H1059" s="1" t="s">
        <v>11</v>
      </c>
      <c r="I1059" s="1" t="s">
        <v>11</v>
      </c>
    </row>
    <row r="1060">
      <c r="A1060" s="1" t="s">
        <v>3170</v>
      </c>
      <c r="B1060" s="1" t="s">
        <v>3171</v>
      </c>
      <c r="C1060" s="1" t="s">
        <v>11</v>
      </c>
      <c r="D1060" s="1" t="s">
        <v>11</v>
      </c>
      <c r="E1060" s="1" t="s">
        <v>11</v>
      </c>
      <c r="F1060" s="1" t="s">
        <v>11</v>
      </c>
      <c r="G1060" s="1" t="s">
        <v>11</v>
      </c>
      <c r="H1060" s="1" t="s">
        <v>11</v>
      </c>
      <c r="I1060" s="1" t="s">
        <v>11</v>
      </c>
    </row>
    <row r="1061">
      <c r="A1061" s="1" t="s">
        <v>3172</v>
      </c>
      <c r="B1061" s="1" t="s">
        <v>3173</v>
      </c>
      <c r="C1061" s="1" t="s">
        <v>11</v>
      </c>
      <c r="D1061" s="1" t="s">
        <v>11</v>
      </c>
      <c r="E1061" s="1" t="s">
        <v>11</v>
      </c>
      <c r="F1061" s="1" t="s">
        <v>11</v>
      </c>
      <c r="G1061" s="1" t="s">
        <v>11</v>
      </c>
      <c r="H1061" s="1" t="s">
        <v>11</v>
      </c>
      <c r="I1061" s="1" t="s">
        <v>11</v>
      </c>
    </row>
    <row r="1062">
      <c r="A1062" s="1" t="s">
        <v>3174</v>
      </c>
      <c r="B1062" s="1" t="s">
        <v>3175</v>
      </c>
      <c r="C1062" s="1" t="s">
        <v>11</v>
      </c>
      <c r="D1062" s="1" t="s">
        <v>11</v>
      </c>
      <c r="E1062" s="1" t="s">
        <v>11</v>
      </c>
      <c r="F1062" s="1" t="s">
        <v>11</v>
      </c>
      <c r="G1062" s="1" t="s">
        <v>11</v>
      </c>
      <c r="H1062" s="1" t="s">
        <v>11</v>
      </c>
      <c r="I1062" s="1" t="s">
        <v>11</v>
      </c>
    </row>
    <row r="1063">
      <c r="A1063" s="1" t="s">
        <v>3176</v>
      </c>
      <c r="B1063" s="1" t="s">
        <v>3177</v>
      </c>
      <c r="C1063" s="1" t="s">
        <v>11</v>
      </c>
      <c r="D1063" s="1" t="s">
        <v>11</v>
      </c>
      <c r="E1063" s="1" t="s">
        <v>11</v>
      </c>
      <c r="F1063" s="1" t="s">
        <v>11</v>
      </c>
      <c r="G1063" s="1" t="s">
        <v>11</v>
      </c>
      <c r="H1063" s="1" t="s">
        <v>11</v>
      </c>
      <c r="I1063" s="1" t="s">
        <v>11</v>
      </c>
    </row>
    <row r="1064">
      <c r="A1064" s="1" t="s">
        <v>3178</v>
      </c>
      <c r="B1064" s="1" t="s">
        <v>3179</v>
      </c>
      <c r="C1064" s="1" t="s">
        <v>11</v>
      </c>
      <c r="D1064" s="1" t="s">
        <v>11</v>
      </c>
      <c r="E1064" s="1" t="s">
        <v>11</v>
      </c>
      <c r="F1064" s="1" t="s">
        <v>11</v>
      </c>
      <c r="G1064" s="1" t="s">
        <v>11</v>
      </c>
      <c r="H1064" s="1" t="s">
        <v>11</v>
      </c>
      <c r="I1064" s="1" t="s">
        <v>11</v>
      </c>
    </row>
    <row r="1065">
      <c r="A1065" s="1" t="s">
        <v>3180</v>
      </c>
      <c r="B1065" s="1" t="s">
        <v>3181</v>
      </c>
      <c r="C1065" s="1" t="s">
        <v>11</v>
      </c>
      <c r="D1065" s="1" t="s">
        <v>11</v>
      </c>
      <c r="E1065" s="1" t="s">
        <v>11</v>
      </c>
      <c r="F1065" s="1" t="s">
        <v>11</v>
      </c>
      <c r="G1065" s="1" t="s">
        <v>11</v>
      </c>
      <c r="H1065" s="1" t="s">
        <v>11</v>
      </c>
      <c r="I1065" s="1" t="s">
        <v>11</v>
      </c>
    </row>
    <row r="1066">
      <c r="A1066" s="1" t="s">
        <v>3182</v>
      </c>
      <c r="B1066" s="1" t="s">
        <v>3183</v>
      </c>
      <c r="C1066" s="1" t="s">
        <v>3184</v>
      </c>
      <c r="D1066" s="1" t="s">
        <v>3185</v>
      </c>
      <c r="E1066" s="1" t="s">
        <v>1541</v>
      </c>
      <c r="F1066" s="1" t="s">
        <v>3186</v>
      </c>
      <c r="G1066" s="1" t="s">
        <v>3187</v>
      </c>
      <c r="H1066" s="1" t="s">
        <v>11</v>
      </c>
      <c r="I1066" s="1" t="s">
        <v>11</v>
      </c>
    </row>
    <row r="1067">
      <c r="A1067" s="1" t="s">
        <v>3188</v>
      </c>
      <c r="B1067" s="1" t="s">
        <v>3189</v>
      </c>
      <c r="C1067" s="1" t="s">
        <v>11</v>
      </c>
      <c r="D1067" s="1" t="s">
        <v>11</v>
      </c>
      <c r="E1067" s="1" t="s">
        <v>11</v>
      </c>
      <c r="F1067" s="1" t="s">
        <v>11</v>
      </c>
      <c r="G1067" s="1" t="s">
        <v>11</v>
      </c>
      <c r="H1067" s="1" t="s">
        <v>11</v>
      </c>
      <c r="I1067" s="1" t="s">
        <v>11</v>
      </c>
    </row>
    <row r="1068">
      <c r="A1068" s="1" t="s">
        <v>3190</v>
      </c>
      <c r="B1068" s="1" t="s">
        <v>3191</v>
      </c>
      <c r="C1068" s="1" t="s">
        <v>11</v>
      </c>
      <c r="D1068" s="1" t="s">
        <v>11</v>
      </c>
      <c r="E1068" s="1" t="s">
        <v>11</v>
      </c>
      <c r="F1068" s="1" t="s">
        <v>11</v>
      </c>
      <c r="G1068" s="1" t="s">
        <v>11</v>
      </c>
      <c r="H1068" s="1" t="s">
        <v>11</v>
      </c>
      <c r="I1068" s="1" t="s">
        <v>11</v>
      </c>
    </row>
    <row r="1069">
      <c r="A1069" s="1" t="s">
        <v>3192</v>
      </c>
      <c r="B1069" s="1" t="s">
        <v>3193</v>
      </c>
      <c r="C1069" s="1" t="s">
        <v>11</v>
      </c>
      <c r="D1069" s="1" t="s">
        <v>11</v>
      </c>
      <c r="E1069" s="1" t="s">
        <v>11</v>
      </c>
      <c r="F1069" s="1" t="s">
        <v>11</v>
      </c>
      <c r="G1069" s="1" t="s">
        <v>11</v>
      </c>
      <c r="H1069" s="1" t="s">
        <v>11</v>
      </c>
      <c r="I1069" s="1" t="s">
        <v>11</v>
      </c>
    </row>
    <row r="1070">
      <c r="A1070" s="1" t="s">
        <v>3194</v>
      </c>
      <c r="B1070" s="1" t="s">
        <v>3195</v>
      </c>
      <c r="C1070" s="1" t="s">
        <v>11</v>
      </c>
      <c r="D1070" s="1" t="s">
        <v>11</v>
      </c>
      <c r="E1070" s="1" t="s">
        <v>11</v>
      </c>
      <c r="F1070" s="1" t="s">
        <v>11</v>
      </c>
      <c r="G1070" s="1" t="s">
        <v>11</v>
      </c>
      <c r="H1070" s="1" t="s">
        <v>11</v>
      </c>
      <c r="I1070" s="1" t="s">
        <v>11</v>
      </c>
    </row>
    <row r="1071">
      <c r="A1071" s="1" t="s">
        <v>3196</v>
      </c>
      <c r="B1071" s="1" t="s">
        <v>3197</v>
      </c>
      <c r="C1071" s="1" t="s">
        <v>11</v>
      </c>
      <c r="D1071" s="1" t="s">
        <v>11</v>
      </c>
      <c r="E1071" s="1" t="s">
        <v>11</v>
      </c>
      <c r="F1071" s="1" t="s">
        <v>11</v>
      </c>
      <c r="G1071" s="1" t="s">
        <v>11</v>
      </c>
      <c r="H1071" s="1" t="s">
        <v>11</v>
      </c>
      <c r="I1071" s="1" t="s">
        <v>11</v>
      </c>
    </row>
    <row r="1072">
      <c r="A1072" s="1" t="s">
        <v>3198</v>
      </c>
      <c r="B1072" s="1" t="s">
        <v>3199</v>
      </c>
      <c r="C1072" s="1" t="s">
        <v>3200</v>
      </c>
      <c r="D1072" s="1" t="s">
        <v>3201</v>
      </c>
      <c r="E1072" s="1" t="s">
        <v>1513</v>
      </c>
      <c r="F1072" s="1" t="s">
        <v>3202</v>
      </c>
      <c r="G1072" s="1" t="s">
        <v>3203</v>
      </c>
      <c r="H1072" s="1" t="s">
        <v>11</v>
      </c>
      <c r="I1072" s="1" t="s">
        <v>11</v>
      </c>
    </row>
    <row r="1073">
      <c r="A1073" s="1" t="s">
        <v>3204</v>
      </c>
      <c r="B1073" s="1" t="s">
        <v>3205</v>
      </c>
      <c r="C1073" s="1" t="s">
        <v>11</v>
      </c>
      <c r="D1073" s="1" t="s">
        <v>11</v>
      </c>
      <c r="E1073" s="1" t="s">
        <v>11</v>
      </c>
      <c r="F1073" s="1" t="s">
        <v>11</v>
      </c>
      <c r="G1073" s="1" t="s">
        <v>11</v>
      </c>
      <c r="H1073" s="1" t="s">
        <v>11</v>
      </c>
      <c r="I1073" s="1" t="s">
        <v>11</v>
      </c>
    </row>
    <row r="1074">
      <c r="A1074" s="1" t="s">
        <v>3206</v>
      </c>
      <c r="B1074" s="1" t="s">
        <v>3207</v>
      </c>
      <c r="C1074" s="1" t="s">
        <v>3208</v>
      </c>
      <c r="D1074" s="1" t="s">
        <v>3209</v>
      </c>
      <c r="E1074" s="1" t="s">
        <v>3210</v>
      </c>
      <c r="F1074" s="1" t="s">
        <v>3211</v>
      </c>
      <c r="G1074" s="1" t="s">
        <v>3212</v>
      </c>
      <c r="H1074" s="1" t="s">
        <v>11</v>
      </c>
      <c r="I1074" s="1" t="s">
        <v>11</v>
      </c>
    </row>
    <row r="1075">
      <c r="A1075" s="1" t="s">
        <v>3213</v>
      </c>
      <c r="B1075" s="1" t="s">
        <v>3214</v>
      </c>
      <c r="C1075" s="1" t="s">
        <v>11</v>
      </c>
      <c r="D1075" s="1" t="s">
        <v>11</v>
      </c>
      <c r="E1075" s="1" t="s">
        <v>11</v>
      </c>
      <c r="F1075" s="1" t="s">
        <v>11</v>
      </c>
      <c r="G1075" s="1" t="s">
        <v>11</v>
      </c>
      <c r="H1075" s="1" t="s">
        <v>11</v>
      </c>
      <c r="I1075" s="1" t="s">
        <v>11</v>
      </c>
    </row>
    <row r="1076">
      <c r="A1076" s="1" t="s">
        <v>3215</v>
      </c>
      <c r="B1076" s="1" t="s">
        <v>3216</v>
      </c>
      <c r="C1076" s="1" t="s">
        <v>11</v>
      </c>
      <c r="D1076" s="1" t="s">
        <v>11</v>
      </c>
      <c r="E1076" s="1" t="s">
        <v>11</v>
      </c>
      <c r="F1076" s="1" t="s">
        <v>11</v>
      </c>
      <c r="G1076" s="1" t="s">
        <v>11</v>
      </c>
      <c r="H1076" s="1" t="s">
        <v>11</v>
      </c>
      <c r="I1076" s="1" t="s">
        <v>11</v>
      </c>
    </row>
    <row r="1077">
      <c r="A1077" s="1" t="s">
        <v>3217</v>
      </c>
      <c r="B1077" s="1" t="s">
        <v>3218</v>
      </c>
      <c r="C1077" s="1" t="s">
        <v>11</v>
      </c>
      <c r="D1077" s="1" t="s">
        <v>11</v>
      </c>
      <c r="E1077" s="1" t="s">
        <v>11</v>
      </c>
      <c r="F1077" s="1" t="s">
        <v>11</v>
      </c>
      <c r="G1077" s="1" t="s">
        <v>11</v>
      </c>
      <c r="H1077" s="1" t="s">
        <v>11</v>
      </c>
      <c r="I1077" s="1" t="s">
        <v>11</v>
      </c>
    </row>
    <row r="1078">
      <c r="A1078" s="1" t="s">
        <v>3219</v>
      </c>
      <c r="B1078" s="1" t="s">
        <v>3220</v>
      </c>
      <c r="C1078" s="1" t="s">
        <v>11</v>
      </c>
      <c r="D1078" s="1" t="s">
        <v>11</v>
      </c>
      <c r="E1078" s="1" t="s">
        <v>11</v>
      </c>
      <c r="F1078" s="1" t="s">
        <v>11</v>
      </c>
      <c r="G1078" s="1" t="s">
        <v>11</v>
      </c>
      <c r="H1078" s="1" t="s">
        <v>11</v>
      </c>
      <c r="I1078" s="1" t="s">
        <v>11</v>
      </c>
    </row>
    <row r="1079">
      <c r="A1079" s="1" t="s">
        <v>3221</v>
      </c>
      <c r="B1079" s="1" t="s">
        <v>3222</v>
      </c>
      <c r="C1079" s="1" t="s">
        <v>11</v>
      </c>
      <c r="D1079" s="1" t="s">
        <v>11</v>
      </c>
      <c r="E1079" s="1" t="s">
        <v>11</v>
      </c>
      <c r="F1079" s="1" t="s">
        <v>11</v>
      </c>
      <c r="G1079" s="1" t="s">
        <v>11</v>
      </c>
      <c r="H1079" s="1" t="s">
        <v>11</v>
      </c>
      <c r="I1079" s="1" t="s">
        <v>11</v>
      </c>
    </row>
    <row r="1080">
      <c r="A1080" s="1" t="s">
        <v>3223</v>
      </c>
      <c r="B1080" s="1" t="s">
        <v>3224</v>
      </c>
      <c r="C1080" s="1" t="s">
        <v>11</v>
      </c>
      <c r="D1080" s="1" t="s">
        <v>11</v>
      </c>
      <c r="E1080" s="1" t="s">
        <v>11</v>
      </c>
      <c r="F1080" s="1" t="s">
        <v>11</v>
      </c>
      <c r="G1080" s="1" t="s">
        <v>11</v>
      </c>
      <c r="H1080" s="1" t="s">
        <v>11</v>
      </c>
      <c r="I1080" s="1" t="s">
        <v>11</v>
      </c>
    </row>
    <row r="1081">
      <c r="A1081" s="1" t="s">
        <v>3225</v>
      </c>
      <c r="B1081" s="1" t="s">
        <v>3226</v>
      </c>
      <c r="C1081" s="1" t="s">
        <v>11</v>
      </c>
      <c r="D1081" s="1" t="s">
        <v>11</v>
      </c>
      <c r="E1081" s="1" t="s">
        <v>11</v>
      </c>
      <c r="F1081" s="1" t="s">
        <v>11</v>
      </c>
      <c r="G1081" s="1" t="s">
        <v>11</v>
      </c>
      <c r="H1081" s="1" t="s">
        <v>11</v>
      </c>
      <c r="I1081" s="1" t="s">
        <v>11</v>
      </c>
    </row>
    <row r="1082">
      <c r="A1082" s="1" t="s">
        <v>3227</v>
      </c>
      <c r="B1082" s="1" t="s">
        <v>3228</v>
      </c>
      <c r="C1082" s="1" t="s">
        <v>11</v>
      </c>
      <c r="D1082" s="1" t="s">
        <v>11</v>
      </c>
      <c r="E1082" s="1" t="s">
        <v>11</v>
      </c>
      <c r="F1082" s="1" t="s">
        <v>11</v>
      </c>
      <c r="G1082" s="1" t="s">
        <v>11</v>
      </c>
      <c r="H1082" s="1" t="s">
        <v>11</v>
      </c>
      <c r="I1082" s="1" t="s">
        <v>11</v>
      </c>
    </row>
    <row r="1083">
      <c r="A1083" s="1" t="s">
        <v>3229</v>
      </c>
      <c r="B1083" s="1" t="s">
        <v>3230</v>
      </c>
      <c r="C1083" s="1" t="s">
        <v>11</v>
      </c>
      <c r="D1083" s="1" t="s">
        <v>11</v>
      </c>
      <c r="E1083" s="1" t="s">
        <v>11</v>
      </c>
      <c r="F1083" s="1" t="s">
        <v>11</v>
      </c>
      <c r="G1083" s="1" t="s">
        <v>11</v>
      </c>
      <c r="H1083" s="1" t="s">
        <v>11</v>
      </c>
      <c r="I1083" s="1" t="s">
        <v>11</v>
      </c>
    </row>
    <row r="1084">
      <c r="A1084" s="1" t="s">
        <v>3231</v>
      </c>
      <c r="B1084" s="1" t="s">
        <v>3232</v>
      </c>
      <c r="C1084" s="1" t="s">
        <v>11</v>
      </c>
      <c r="D1084" s="1" t="s">
        <v>11</v>
      </c>
      <c r="E1084" s="1" t="s">
        <v>11</v>
      </c>
      <c r="F1084" s="1" t="s">
        <v>11</v>
      </c>
      <c r="G1084" s="1" t="s">
        <v>11</v>
      </c>
      <c r="H1084" s="1" t="s">
        <v>11</v>
      </c>
      <c r="I1084" s="1" t="s">
        <v>11</v>
      </c>
    </row>
    <row r="1085">
      <c r="A1085" s="1" t="s">
        <v>3233</v>
      </c>
      <c r="B1085" s="1" t="s">
        <v>3234</v>
      </c>
      <c r="C1085" s="1" t="s">
        <v>11</v>
      </c>
      <c r="D1085" s="1" t="s">
        <v>11</v>
      </c>
      <c r="E1085" s="1" t="s">
        <v>11</v>
      </c>
      <c r="F1085" s="1" t="s">
        <v>11</v>
      </c>
      <c r="G1085" s="1" t="s">
        <v>11</v>
      </c>
      <c r="H1085" s="1" t="s">
        <v>11</v>
      </c>
      <c r="I1085" s="1" t="s">
        <v>11</v>
      </c>
    </row>
    <row r="1086">
      <c r="A1086" s="1" t="s">
        <v>3235</v>
      </c>
      <c r="B1086" s="1" t="s">
        <v>3236</v>
      </c>
      <c r="C1086" s="1" t="s">
        <v>11</v>
      </c>
      <c r="D1086" s="1" t="s">
        <v>11</v>
      </c>
      <c r="E1086" s="1" t="s">
        <v>11</v>
      </c>
      <c r="F1086" s="1" t="s">
        <v>11</v>
      </c>
      <c r="G1086" s="1" t="s">
        <v>11</v>
      </c>
      <c r="H1086" s="1" t="s">
        <v>11</v>
      </c>
      <c r="I1086" s="1" t="s">
        <v>11</v>
      </c>
    </row>
    <row r="1087">
      <c r="A1087" s="1" t="s">
        <v>3237</v>
      </c>
      <c r="B1087" s="1" t="s">
        <v>3238</v>
      </c>
      <c r="C1087" s="1" t="s">
        <v>11</v>
      </c>
      <c r="D1087" s="1" t="s">
        <v>11</v>
      </c>
      <c r="E1087" s="1" t="s">
        <v>11</v>
      </c>
      <c r="F1087" s="1" t="s">
        <v>11</v>
      </c>
      <c r="G1087" s="1" t="s">
        <v>11</v>
      </c>
      <c r="H1087" s="1" t="s">
        <v>11</v>
      </c>
      <c r="I1087" s="1" t="s">
        <v>11</v>
      </c>
    </row>
    <row r="1088">
      <c r="A1088" s="1" t="s">
        <v>3239</v>
      </c>
      <c r="B1088" s="1" t="s">
        <v>3240</v>
      </c>
      <c r="C1088" s="1" t="s">
        <v>11</v>
      </c>
      <c r="D1088" s="1" t="s">
        <v>11</v>
      </c>
      <c r="E1088" s="1" t="s">
        <v>11</v>
      </c>
      <c r="F1088" s="1" t="s">
        <v>11</v>
      </c>
      <c r="G1088" s="1" t="s">
        <v>11</v>
      </c>
      <c r="H1088" s="1" t="s">
        <v>11</v>
      </c>
      <c r="I1088" s="1" t="s">
        <v>11</v>
      </c>
    </row>
    <row r="1089">
      <c r="A1089" s="1" t="s">
        <v>3241</v>
      </c>
      <c r="B1089" s="1" t="s">
        <v>3242</v>
      </c>
      <c r="C1089" s="1" t="s">
        <v>11</v>
      </c>
      <c r="D1089" s="1" t="s">
        <v>11</v>
      </c>
      <c r="E1089" s="1" t="s">
        <v>11</v>
      </c>
      <c r="F1089" s="1" t="s">
        <v>11</v>
      </c>
      <c r="G1089" s="1" t="s">
        <v>11</v>
      </c>
      <c r="H1089" s="1" t="s">
        <v>11</v>
      </c>
      <c r="I1089" s="1" t="s">
        <v>11</v>
      </c>
    </row>
    <row r="1090">
      <c r="A1090" s="1" t="s">
        <v>3243</v>
      </c>
      <c r="B1090" s="1" t="s">
        <v>3244</v>
      </c>
      <c r="C1090" s="1" t="s">
        <v>11</v>
      </c>
      <c r="D1090" s="1" t="s">
        <v>11</v>
      </c>
      <c r="E1090" s="1" t="s">
        <v>11</v>
      </c>
      <c r="F1090" s="1" t="s">
        <v>11</v>
      </c>
      <c r="G1090" s="1" t="s">
        <v>11</v>
      </c>
      <c r="H1090" s="1" t="s">
        <v>11</v>
      </c>
      <c r="I1090" s="1" t="s">
        <v>11</v>
      </c>
    </row>
    <row r="1091">
      <c r="A1091" s="1" t="s">
        <v>3245</v>
      </c>
      <c r="B1091" s="1" t="s">
        <v>3246</v>
      </c>
      <c r="C1091" s="1" t="s">
        <v>11</v>
      </c>
      <c r="D1091" s="1" t="s">
        <v>11</v>
      </c>
      <c r="E1091" s="1" t="s">
        <v>11</v>
      </c>
      <c r="F1091" s="1" t="s">
        <v>11</v>
      </c>
      <c r="G1091" s="1" t="s">
        <v>11</v>
      </c>
      <c r="H1091" s="1" t="s">
        <v>11</v>
      </c>
      <c r="I1091" s="1" t="s">
        <v>11</v>
      </c>
    </row>
    <row r="1092">
      <c r="A1092" s="1" t="s">
        <v>3247</v>
      </c>
      <c r="B1092" s="1" t="s">
        <v>3248</v>
      </c>
      <c r="C1092" s="1" t="s">
        <v>11</v>
      </c>
      <c r="D1092" s="1" t="s">
        <v>11</v>
      </c>
      <c r="E1092" s="1" t="s">
        <v>11</v>
      </c>
      <c r="F1092" s="1" t="s">
        <v>11</v>
      </c>
      <c r="G1092" s="1" t="s">
        <v>11</v>
      </c>
      <c r="H1092" s="1" t="s">
        <v>11</v>
      </c>
      <c r="I1092" s="1" t="s">
        <v>11</v>
      </c>
    </row>
    <row r="1093">
      <c r="A1093" s="1" t="s">
        <v>3249</v>
      </c>
      <c r="B1093" s="1" t="s">
        <v>3250</v>
      </c>
      <c r="C1093" s="1" t="s">
        <v>11</v>
      </c>
      <c r="D1093" s="1" t="s">
        <v>11</v>
      </c>
      <c r="E1093" s="1" t="s">
        <v>11</v>
      </c>
      <c r="F1093" s="1" t="s">
        <v>11</v>
      </c>
      <c r="G1093" s="1" t="s">
        <v>11</v>
      </c>
      <c r="H1093" s="1" t="s">
        <v>11</v>
      </c>
      <c r="I1093" s="1" t="s">
        <v>11</v>
      </c>
    </row>
    <row r="1094">
      <c r="A1094" s="1" t="s">
        <v>3251</v>
      </c>
      <c r="B1094" s="1" t="s">
        <v>3252</v>
      </c>
      <c r="C1094" s="1" t="s">
        <v>11</v>
      </c>
      <c r="D1094" s="1" t="s">
        <v>11</v>
      </c>
      <c r="E1094" s="1" t="s">
        <v>11</v>
      </c>
      <c r="F1094" s="1" t="s">
        <v>11</v>
      </c>
      <c r="G1094" s="1" t="s">
        <v>11</v>
      </c>
      <c r="H1094" s="1" t="s">
        <v>11</v>
      </c>
      <c r="I1094" s="1" t="s">
        <v>11</v>
      </c>
    </row>
    <row r="1095">
      <c r="A1095" s="1" t="s">
        <v>3253</v>
      </c>
      <c r="B1095" s="1" t="s">
        <v>3254</v>
      </c>
      <c r="C1095" s="1" t="s">
        <v>11</v>
      </c>
      <c r="D1095" s="1" t="s">
        <v>11</v>
      </c>
      <c r="E1095" s="1" t="s">
        <v>11</v>
      </c>
      <c r="F1095" s="1" t="s">
        <v>11</v>
      </c>
      <c r="G1095" s="1" t="s">
        <v>11</v>
      </c>
      <c r="H1095" s="1" t="s">
        <v>11</v>
      </c>
      <c r="I1095" s="1" t="s">
        <v>11</v>
      </c>
    </row>
    <row r="1096">
      <c r="A1096" s="1" t="s">
        <v>3255</v>
      </c>
      <c r="B1096" s="1" t="s">
        <v>3256</v>
      </c>
      <c r="C1096" s="1" t="s">
        <v>11</v>
      </c>
      <c r="D1096" s="1" t="s">
        <v>11</v>
      </c>
      <c r="E1096" s="1" t="s">
        <v>11</v>
      </c>
      <c r="F1096" s="1" t="s">
        <v>11</v>
      </c>
      <c r="G1096" s="1" t="s">
        <v>11</v>
      </c>
      <c r="H1096" s="1" t="s">
        <v>11</v>
      </c>
      <c r="I1096" s="1" t="s">
        <v>11</v>
      </c>
    </row>
    <row r="1097">
      <c r="A1097" s="1" t="s">
        <v>3257</v>
      </c>
      <c r="B1097" s="1" t="s">
        <v>3258</v>
      </c>
      <c r="C1097" s="1" t="s">
        <v>11</v>
      </c>
      <c r="D1097" s="1" t="s">
        <v>11</v>
      </c>
      <c r="E1097" s="1" t="s">
        <v>11</v>
      </c>
      <c r="F1097" s="1" t="s">
        <v>11</v>
      </c>
      <c r="G1097" s="1" t="s">
        <v>11</v>
      </c>
      <c r="H1097" s="1" t="s">
        <v>11</v>
      </c>
      <c r="I1097" s="1" t="s">
        <v>11</v>
      </c>
    </row>
    <row r="1098">
      <c r="A1098" s="1" t="s">
        <v>3259</v>
      </c>
      <c r="B1098" s="1" t="s">
        <v>3260</v>
      </c>
      <c r="C1098" s="1" t="s">
        <v>11</v>
      </c>
      <c r="D1098" s="1" t="s">
        <v>11</v>
      </c>
      <c r="E1098" s="1" t="s">
        <v>11</v>
      </c>
      <c r="F1098" s="1" t="s">
        <v>11</v>
      </c>
      <c r="G1098" s="1" t="s">
        <v>11</v>
      </c>
      <c r="H1098" s="1" t="s">
        <v>11</v>
      </c>
      <c r="I1098" s="1" t="s">
        <v>11</v>
      </c>
    </row>
    <row r="1099">
      <c r="A1099" s="1" t="s">
        <v>3261</v>
      </c>
      <c r="B1099" s="1" t="s">
        <v>3262</v>
      </c>
      <c r="C1099" s="1" t="s">
        <v>11</v>
      </c>
      <c r="D1099" s="1" t="s">
        <v>11</v>
      </c>
      <c r="E1099" s="1" t="s">
        <v>11</v>
      </c>
      <c r="F1099" s="1" t="s">
        <v>11</v>
      </c>
      <c r="G1099" s="1" t="s">
        <v>11</v>
      </c>
      <c r="H1099" s="1" t="s">
        <v>11</v>
      </c>
      <c r="I1099" s="1" t="s">
        <v>11</v>
      </c>
    </row>
    <row r="1100">
      <c r="A1100" s="1" t="s">
        <v>3263</v>
      </c>
      <c r="B1100" s="1" t="s">
        <v>3264</v>
      </c>
      <c r="C1100" s="1" t="s">
        <v>11</v>
      </c>
      <c r="D1100" s="1" t="s">
        <v>11</v>
      </c>
      <c r="E1100" s="1" t="s">
        <v>11</v>
      </c>
      <c r="F1100" s="1" t="s">
        <v>11</v>
      </c>
      <c r="G1100" s="1" t="s">
        <v>11</v>
      </c>
      <c r="H1100" s="1" t="s">
        <v>11</v>
      </c>
      <c r="I1100" s="1" t="s">
        <v>11</v>
      </c>
    </row>
    <row r="1101">
      <c r="A1101" s="1" t="s">
        <v>3265</v>
      </c>
      <c r="B1101" s="1" t="s">
        <v>3266</v>
      </c>
      <c r="C1101" s="1" t="s">
        <v>3267</v>
      </c>
      <c r="D1101" s="1" t="s">
        <v>3268</v>
      </c>
      <c r="E1101" s="1" t="s">
        <v>3269</v>
      </c>
      <c r="F1101" s="1" t="s">
        <v>3270</v>
      </c>
      <c r="G1101" s="1" t="s">
        <v>3271</v>
      </c>
      <c r="H1101" s="1" t="s">
        <v>11</v>
      </c>
      <c r="I1101" s="1" t="s">
        <v>11</v>
      </c>
    </row>
    <row r="1102">
      <c r="A1102" s="1" t="s">
        <v>3272</v>
      </c>
      <c r="B1102" s="1" t="s">
        <v>3273</v>
      </c>
      <c r="C1102" s="1" t="s">
        <v>11</v>
      </c>
      <c r="D1102" s="1" t="s">
        <v>11</v>
      </c>
      <c r="E1102" s="1" t="s">
        <v>11</v>
      </c>
      <c r="F1102" s="1" t="s">
        <v>11</v>
      </c>
      <c r="G1102" s="1" t="s">
        <v>11</v>
      </c>
      <c r="H1102" s="1" t="s">
        <v>11</v>
      </c>
      <c r="I1102" s="1" t="s">
        <v>11</v>
      </c>
    </row>
    <row r="1103">
      <c r="A1103" s="1" t="s">
        <v>3274</v>
      </c>
      <c r="B1103" s="1" t="s">
        <v>3275</v>
      </c>
      <c r="C1103" s="1" t="s">
        <v>3276</v>
      </c>
      <c r="D1103" s="1" t="s">
        <v>3277</v>
      </c>
      <c r="E1103" s="1" t="s">
        <v>3278</v>
      </c>
      <c r="F1103" s="1" t="s">
        <v>3279</v>
      </c>
      <c r="G1103" s="1" t="s">
        <v>3280</v>
      </c>
      <c r="H1103" s="1" t="s">
        <v>11</v>
      </c>
      <c r="I1103" s="1" t="s">
        <v>11</v>
      </c>
    </row>
    <row r="1104">
      <c r="A1104" s="1" t="s">
        <v>3281</v>
      </c>
      <c r="B1104" s="1" t="s">
        <v>3282</v>
      </c>
      <c r="C1104" s="1" t="s">
        <v>11</v>
      </c>
      <c r="D1104" s="1" t="s">
        <v>11</v>
      </c>
      <c r="E1104" s="1" t="s">
        <v>11</v>
      </c>
      <c r="F1104" s="1" t="s">
        <v>11</v>
      </c>
      <c r="G1104" s="1" t="s">
        <v>11</v>
      </c>
      <c r="H1104" s="1" t="s">
        <v>11</v>
      </c>
      <c r="I1104" s="1" t="s">
        <v>11</v>
      </c>
    </row>
    <row r="1105">
      <c r="A1105" s="1" t="s">
        <v>3283</v>
      </c>
      <c r="B1105" s="1" t="s">
        <v>3284</v>
      </c>
      <c r="C1105" s="1" t="s">
        <v>11</v>
      </c>
      <c r="D1105" s="1" t="s">
        <v>11</v>
      </c>
      <c r="E1105" s="1" t="s">
        <v>11</v>
      </c>
      <c r="F1105" s="1" t="s">
        <v>11</v>
      </c>
      <c r="G1105" s="1" t="s">
        <v>11</v>
      </c>
      <c r="H1105" s="1" t="s">
        <v>11</v>
      </c>
      <c r="I1105" s="1" t="s">
        <v>11</v>
      </c>
    </row>
    <row r="1106">
      <c r="A1106" s="1" t="s">
        <v>3285</v>
      </c>
      <c r="B1106" s="1" t="s">
        <v>3286</v>
      </c>
      <c r="C1106" s="1" t="s">
        <v>11</v>
      </c>
      <c r="D1106" s="1" t="s">
        <v>11</v>
      </c>
      <c r="E1106" s="1" t="s">
        <v>11</v>
      </c>
      <c r="F1106" s="1" t="s">
        <v>11</v>
      </c>
      <c r="G1106" s="1" t="s">
        <v>11</v>
      </c>
      <c r="H1106" s="1" t="s">
        <v>11</v>
      </c>
      <c r="I1106" s="1" t="s">
        <v>11</v>
      </c>
    </row>
    <row r="1107">
      <c r="A1107" s="1" t="s">
        <v>3287</v>
      </c>
      <c r="B1107" s="1" t="s">
        <v>3288</v>
      </c>
      <c r="C1107" s="1" t="s">
        <v>11</v>
      </c>
      <c r="D1107" s="1" t="s">
        <v>11</v>
      </c>
      <c r="E1107" s="1" t="s">
        <v>11</v>
      </c>
      <c r="F1107" s="1" t="s">
        <v>11</v>
      </c>
      <c r="G1107" s="1" t="s">
        <v>11</v>
      </c>
      <c r="H1107" s="1" t="s">
        <v>11</v>
      </c>
      <c r="I1107" s="1" t="s">
        <v>11</v>
      </c>
    </row>
    <row r="1108">
      <c r="A1108" s="1" t="s">
        <v>3289</v>
      </c>
      <c r="B1108" s="1" t="s">
        <v>3290</v>
      </c>
      <c r="C1108" s="1" t="s">
        <v>11</v>
      </c>
      <c r="D1108" s="1" t="s">
        <v>11</v>
      </c>
      <c r="E1108" s="1" t="s">
        <v>11</v>
      </c>
      <c r="F1108" s="1" t="s">
        <v>11</v>
      </c>
      <c r="G1108" s="1" t="s">
        <v>11</v>
      </c>
      <c r="H1108" s="1" t="s">
        <v>11</v>
      </c>
      <c r="I1108" s="1" t="s">
        <v>11</v>
      </c>
    </row>
    <row r="1109">
      <c r="A1109" s="1" t="s">
        <v>3291</v>
      </c>
      <c r="B1109" s="1" t="s">
        <v>3292</v>
      </c>
      <c r="C1109" s="1" t="s">
        <v>3293</v>
      </c>
      <c r="D1109" s="1" t="s">
        <v>3294</v>
      </c>
      <c r="E1109" s="1" t="s">
        <v>1534</v>
      </c>
      <c r="F1109" s="1" t="s">
        <v>3295</v>
      </c>
      <c r="G1109" s="1" t="s">
        <v>3296</v>
      </c>
      <c r="H1109" s="1" t="s">
        <v>11</v>
      </c>
      <c r="I1109" s="1" t="s">
        <v>11</v>
      </c>
    </row>
    <row r="1110">
      <c r="A1110" s="1" t="s">
        <v>3297</v>
      </c>
      <c r="B1110" s="1" t="s">
        <v>3298</v>
      </c>
      <c r="C1110" s="1" t="s">
        <v>11</v>
      </c>
      <c r="D1110" s="1" t="s">
        <v>11</v>
      </c>
      <c r="E1110" s="1" t="s">
        <v>11</v>
      </c>
      <c r="F1110" s="1" t="s">
        <v>11</v>
      </c>
      <c r="G1110" s="1" t="s">
        <v>11</v>
      </c>
      <c r="H1110" s="1" t="s">
        <v>11</v>
      </c>
      <c r="I1110" s="1" t="s">
        <v>11</v>
      </c>
    </row>
    <row r="1111">
      <c r="A1111" s="1" t="s">
        <v>3299</v>
      </c>
      <c r="B1111" s="1" t="s">
        <v>3300</v>
      </c>
      <c r="C1111" s="1" t="s">
        <v>11</v>
      </c>
      <c r="D1111" s="1" t="s">
        <v>11</v>
      </c>
      <c r="E1111" s="1" t="s">
        <v>11</v>
      </c>
      <c r="F1111" s="1" t="s">
        <v>11</v>
      </c>
      <c r="G1111" s="1" t="s">
        <v>11</v>
      </c>
      <c r="H1111" s="1" t="s">
        <v>11</v>
      </c>
      <c r="I1111" s="1" t="s">
        <v>11</v>
      </c>
    </row>
    <row r="1112">
      <c r="A1112" s="1" t="s">
        <v>3301</v>
      </c>
      <c r="B1112" s="1" t="s">
        <v>3302</v>
      </c>
      <c r="C1112" s="1" t="s">
        <v>11</v>
      </c>
      <c r="D1112" s="1" t="s">
        <v>11</v>
      </c>
      <c r="E1112" s="1" t="s">
        <v>11</v>
      </c>
      <c r="F1112" s="1" t="s">
        <v>11</v>
      </c>
      <c r="G1112" s="1" t="s">
        <v>11</v>
      </c>
      <c r="H1112" s="1" t="s">
        <v>11</v>
      </c>
      <c r="I1112" s="1" t="s">
        <v>11</v>
      </c>
    </row>
    <row r="1113">
      <c r="A1113" s="1" t="s">
        <v>3303</v>
      </c>
      <c r="B1113" s="1" t="s">
        <v>3304</v>
      </c>
      <c r="C1113" s="1" t="s">
        <v>11</v>
      </c>
      <c r="D1113" s="1" t="s">
        <v>11</v>
      </c>
      <c r="E1113" s="1" t="s">
        <v>11</v>
      </c>
      <c r="F1113" s="1" t="s">
        <v>11</v>
      </c>
      <c r="G1113" s="1" t="s">
        <v>11</v>
      </c>
      <c r="H1113" s="1" t="s">
        <v>11</v>
      </c>
      <c r="I1113" s="1" t="s">
        <v>11</v>
      </c>
    </row>
    <row r="1114">
      <c r="A1114" s="1" t="s">
        <v>3305</v>
      </c>
      <c r="B1114" s="1" t="s">
        <v>3306</v>
      </c>
      <c r="C1114" s="1" t="s">
        <v>11</v>
      </c>
      <c r="D1114" s="1" t="s">
        <v>11</v>
      </c>
      <c r="E1114" s="1" t="s">
        <v>11</v>
      </c>
      <c r="F1114" s="1" t="s">
        <v>11</v>
      </c>
      <c r="G1114" s="1" t="s">
        <v>11</v>
      </c>
      <c r="H1114" s="1" t="s">
        <v>11</v>
      </c>
      <c r="I1114" s="1" t="s">
        <v>11</v>
      </c>
    </row>
    <row r="1115">
      <c r="A1115" s="1" t="s">
        <v>3307</v>
      </c>
      <c r="B1115" s="1" t="s">
        <v>3308</v>
      </c>
      <c r="C1115" s="1" t="s">
        <v>11</v>
      </c>
      <c r="D1115" s="1" t="s">
        <v>11</v>
      </c>
      <c r="E1115" s="1" t="s">
        <v>11</v>
      </c>
      <c r="F1115" s="1" t="s">
        <v>11</v>
      </c>
      <c r="G1115" s="1" t="s">
        <v>11</v>
      </c>
      <c r="H1115" s="1" t="s">
        <v>11</v>
      </c>
      <c r="I1115" s="1" t="s">
        <v>11</v>
      </c>
    </row>
    <row r="1116">
      <c r="A1116" s="1" t="s">
        <v>3309</v>
      </c>
      <c r="B1116" s="1" t="s">
        <v>3310</v>
      </c>
      <c r="C1116" s="1" t="s">
        <v>11</v>
      </c>
      <c r="D1116" s="1" t="s">
        <v>11</v>
      </c>
      <c r="E1116" s="1" t="s">
        <v>11</v>
      </c>
      <c r="F1116" s="1" t="s">
        <v>11</v>
      </c>
      <c r="G1116" s="1" t="s">
        <v>11</v>
      </c>
      <c r="H1116" s="1" t="s">
        <v>11</v>
      </c>
      <c r="I1116" s="1" t="s">
        <v>11</v>
      </c>
    </row>
    <row r="1117">
      <c r="A1117" s="1" t="s">
        <v>3311</v>
      </c>
      <c r="B1117" s="1" t="s">
        <v>3312</v>
      </c>
      <c r="C1117" s="1" t="s">
        <v>3313</v>
      </c>
      <c r="D1117" s="1" t="s">
        <v>3314</v>
      </c>
      <c r="E1117" s="1" t="s">
        <v>1541</v>
      </c>
      <c r="F1117" s="1" t="s">
        <v>3315</v>
      </c>
      <c r="G1117" s="1" t="s">
        <v>3316</v>
      </c>
      <c r="H1117" s="1" t="s">
        <v>11</v>
      </c>
      <c r="I1117" s="1" t="s">
        <v>11</v>
      </c>
    </row>
    <row r="1118">
      <c r="A1118" s="1" t="s">
        <v>3317</v>
      </c>
      <c r="B1118" s="1" t="s">
        <v>3318</v>
      </c>
      <c r="C1118" s="1" t="s">
        <v>11</v>
      </c>
      <c r="D1118" s="1" t="s">
        <v>11</v>
      </c>
      <c r="E1118" s="1" t="s">
        <v>11</v>
      </c>
      <c r="F1118" s="1" t="s">
        <v>11</v>
      </c>
      <c r="G1118" s="1" t="s">
        <v>11</v>
      </c>
      <c r="H1118" s="1" t="s">
        <v>11</v>
      </c>
      <c r="I1118" s="1" t="s">
        <v>11</v>
      </c>
    </row>
    <row r="1119">
      <c r="A1119" s="1" t="s">
        <v>3319</v>
      </c>
      <c r="B1119" s="1" t="s">
        <v>3320</v>
      </c>
      <c r="C1119" s="1" t="s">
        <v>11</v>
      </c>
      <c r="D1119" s="1" t="s">
        <v>11</v>
      </c>
      <c r="E1119" s="1" t="s">
        <v>11</v>
      </c>
      <c r="F1119" s="1" t="s">
        <v>11</v>
      </c>
      <c r="G1119" s="1" t="s">
        <v>11</v>
      </c>
      <c r="H1119" s="1" t="s">
        <v>11</v>
      </c>
      <c r="I1119" s="1" t="s">
        <v>11</v>
      </c>
    </row>
    <row r="1120">
      <c r="A1120" s="1" t="s">
        <v>3321</v>
      </c>
      <c r="B1120" s="1" t="s">
        <v>3322</v>
      </c>
      <c r="C1120" s="1" t="s">
        <v>11</v>
      </c>
      <c r="D1120" s="1" t="s">
        <v>11</v>
      </c>
      <c r="E1120" s="1" t="s">
        <v>11</v>
      </c>
      <c r="F1120" s="1" t="s">
        <v>11</v>
      </c>
      <c r="G1120" s="1" t="s">
        <v>11</v>
      </c>
      <c r="H1120" s="1" t="s">
        <v>11</v>
      </c>
      <c r="I1120" s="1" t="s">
        <v>11</v>
      </c>
    </row>
    <row r="1121">
      <c r="A1121" s="1" t="s">
        <v>3323</v>
      </c>
      <c r="B1121" s="1" t="s">
        <v>3324</v>
      </c>
      <c r="C1121" s="1" t="s">
        <v>11</v>
      </c>
      <c r="D1121" s="1" t="s">
        <v>11</v>
      </c>
      <c r="E1121" s="1" t="s">
        <v>11</v>
      </c>
      <c r="F1121" s="1" t="s">
        <v>11</v>
      </c>
      <c r="G1121" s="1" t="s">
        <v>11</v>
      </c>
      <c r="H1121" s="1" t="s">
        <v>11</v>
      </c>
      <c r="I1121" s="1" t="s">
        <v>11</v>
      </c>
    </row>
    <row r="1122">
      <c r="A1122" s="3" t="s">
        <v>3325</v>
      </c>
      <c r="B1122" s="1" t="s">
        <v>3326</v>
      </c>
      <c r="C1122" s="1" t="s">
        <v>11</v>
      </c>
      <c r="D1122" s="1" t="s">
        <v>11</v>
      </c>
      <c r="E1122" s="1" t="s">
        <v>11</v>
      </c>
      <c r="F1122" s="1" t="s">
        <v>11</v>
      </c>
      <c r="G1122" s="1" t="s">
        <v>11</v>
      </c>
      <c r="H1122" s="1" t="s">
        <v>11</v>
      </c>
      <c r="I1122" s="1" t="s">
        <v>11</v>
      </c>
    </row>
    <row r="1123">
      <c r="A1123" s="1" t="s">
        <v>3327</v>
      </c>
      <c r="B1123" s="1" t="s">
        <v>3328</v>
      </c>
      <c r="C1123" s="1" t="s">
        <v>11</v>
      </c>
      <c r="D1123" s="1" t="s">
        <v>11</v>
      </c>
      <c r="E1123" s="1" t="s">
        <v>11</v>
      </c>
      <c r="F1123" s="1" t="s">
        <v>11</v>
      </c>
      <c r="G1123" s="1" t="s">
        <v>11</v>
      </c>
      <c r="H1123" s="1" t="s">
        <v>11</v>
      </c>
      <c r="I1123" s="1" t="s">
        <v>11</v>
      </c>
    </row>
    <row r="1124">
      <c r="A1124" s="1" t="s">
        <v>3329</v>
      </c>
      <c r="B1124" s="1" t="s">
        <v>3330</v>
      </c>
      <c r="C1124" s="1" t="s">
        <v>11</v>
      </c>
      <c r="D1124" s="1" t="s">
        <v>11</v>
      </c>
      <c r="E1124" s="1" t="s">
        <v>11</v>
      </c>
      <c r="F1124" s="1" t="s">
        <v>11</v>
      </c>
      <c r="G1124" s="1" t="s">
        <v>11</v>
      </c>
      <c r="H1124" s="1" t="s">
        <v>11</v>
      </c>
      <c r="I1124" s="1" t="s">
        <v>11</v>
      </c>
    </row>
    <row r="1125">
      <c r="A1125" s="1" t="s">
        <v>3331</v>
      </c>
      <c r="B1125" s="1" t="s">
        <v>3332</v>
      </c>
      <c r="C1125" s="1" t="s">
        <v>11</v>
      </c>
      <c r="D1125" s="1" t="s">
        <v>11</v>
      </c>
      <c r="E1125" s="1" t="s">
        <v>11</v>
      </c>
      <c r="F1125" s="1" t="s">
        <v>11</v>
      </c>
      <c r="G1125" s="1" t="s">
        <v>11</v>
      </c>
      <c r="H1125" s="1" t="s">
        <v>11</v>
      </c>
      <c r="I1125" s="1" t="s">
        <v>11</v>
      </c>
    </row>
    <row r="1126">
      <c r="A1126" s="1" t="s">
        <v>3333</v>
      </c>
      <c r="B1126" s="1" t="s">
        <v>3334</v>
      </c>
      <c r="C1126" s="1" t="s">
        <v>11</v>
      </c>
      <c r="D1126" s="1" t="s">
        <v>11</v>
      </c>
      <c r="E1126" s="1" t="s">
        <v>11</v>
      </c>
      <c r="F1126" s="1" t="s">
        <v>11</v>
      </c>
      <c r="G1126" s="1" t="s">
        <v>11</v>
      </c>
      <c r="H1126" s="1" t="s">
        <v>11</v>
      </c>
      <c r="I1126" s="1" t="s">
        <v>11</v>
      </c>
    </row>
    <row r="1127">
      <c r="A1127" s="1" t="s">
        <v>3335</v>
      </c>
      <c r="B1127" s="1" t="s">
        <v>3336</v>
      </c>
      <c r="C1127" s="1" t="s">
        <v>11</v>
      </c>
      <c r="D1127" s="1" t="s">
        <v>11</v>
      </c>
      <c r="E1127" s="1" t="s">
        <v>11</v>
      </c>
      <c r="F1127" s="1" t="s">
        <v>11</v>
      </c>
      <c r="G1127" s="1" t="s">
        <v>11</v>
      </c>
      <c r="H1127" s="1" t="s">
        <v>11</v>
      </c>
      <c r="I1127" s="1" t="s">
        <v>11</v>
      </c>
    </row>
    <row r="1128">
      <c r="A1128" s="1" t="s">
        <v>3337</v>
      </c>
      <c r="B1128" s="1" t="s">
        <v>3338</v>
      </c>
      <c r="C1128" s="1" t="s">
        <v>3339</v>
      </c>
      <c r="D1128" s="1" t="s">
        <v>3340</v>
      </c>
      <c r="E1128" s="1" t="s">
        <v>1357</v>
      </c>
      <c r="F1128" s="1" t="s">
        <v>3341</v>
      </c>
      <c r="G1128" s="1" t="s">
        <v>3342</v>
      </c>
      <c r="H1128" s="1" t="s">
        <v>11</v>
      </c>
      <c r="I1128" s="1" t="s">
        <v>11</v>
      </c>
    </row>
    <row r="1129">
      <c r="A1129" s="1" t="s">
        <v>3343</v>
      </c>
      <c r="B1129" s="1" t="s">
        <v>3344</v>
      </c>
      <c r="C1129" s="1" t="s">
        <v>3345</v>
      </c>
      <c r="D1129" s="1" t="s">
        <v>3346</v>
      </c>
      <c r="E1129" s="1" t="s">
        <v>3347</v>
      </c>
      <c r="F1129" s="1" t="s">
        <v>3348</v>
      </c>
      <c r="G1129" s="1" t="s">
        <v>3349</v>
      </c>
      <c r="H1129" s="1" t="s">
        <v>11</v>
      </c>
      <c r="I1129" s="1" t="s">
        <v>11</v>
      </c>
    </row>
    <row r="1130">
      <c r="A1130" s="1" t="s">
        <v>3350</v>
      </c>
      <c r="B1130" s="1" t="s">
        <v>3351</v>
      </c>
      <c r="C1130" s="1" t="s">
        <v>11</v>
      </c>
      <c r="D1130" s="1" t="s">
        <v>11</v>
      </c>
      <c r="E1130" s="1" t="s">
        <v>11</v>
      </c>
      <c r="F1130" s="1" t="s">
        <v>11</v>
      </c>
      <c r="G1130" s="1" t="s">
        <v>11</v>
      </c>
      <c r="H1130" s="1" t="s">
        <v>11</v>
      </c>
      <c r="I1130" s="1" t="s">
        <v>11</v>
      </c>
    </row>
    <row r="1131">
      <c r="A1131" s="1" t="s">
        <v>3352</v>
      </c>
      <c r="B1131" s="1" t="s">
        <v>3353</v>
      </c>
      <c r="C1131" s="1" t="s">
        <v>3354</v>
      </c>
      <c r="D1131" s="1" t="s">
        <v>3355</v>
      </c>
      <c r="E1131" s="1" t="s">
        <v>1541</v>
      </c>
      <c r="F1131" s="1" t="s">
        <v>3356</v>
      </c>
      <c r="G1131" s="1" t="s">
        <v>3357</v>
      </c>
      <c r="H1131" s="1" t="s">
        <v>11</v>
      </c>
      <c r="I1131" s="1" t="s">
        <v>11</v>
      </c>
    </row>
    <row r="1132">
      <c r="A1132" s="1" t="s">
        <v>3358</v>
      </c>
      <c r="B1132" s="1" t="s">
        <v>3359</v>
      </c>
      <c r="C1132" s="1" t="s">
        <v>11</v>
      </c>
      <c r="D1132" s="1" t="s">
        <v>11</v>
      </c>
      <c r="E1132" s="1" t="s">
        <v>11</v>
      </c>
      <c r="F1132" s="1" t="s">
        <v>11</v>
      </c>
      <c r="G1132" s="1" t="s">
        <v>11</v>
      </c>
      <c r="H1132" s="1" t="s">
        <v>11</v>
      </c>
      <c r="I1132" s="1" t="s">
        <v>11</v>
      </c>
    </row>
    <row r="1133">
      <c r="A1133" s="1" t="s">
        <v>3360</v>
      </c>
      <c r="B1133" s="1" t="s">
        <v>3361</v>
      </c>
      <c r="C1133" s="1" t="s">
        <v>11</v>
      </c>
      <c r="D1133" s="1" t="s">
        <v>11</v>
      </c>
      <c r="E1133" s="1" t="s">
        <v>11</v>
      </c>
      <c r="F1133" s="1" t="s">
        <v>11</v>
      </c>
      <c r="G1133" s="1" t="s">
        <v>11</v>
      </c>
      <c r="H1133" s="1" t="s">
        <v>11</v>
      </c>
      <c r="I1133" s="1" t="s">
        <v>11</v>
      </c>
    </row>
    <row r="1134">
      <c r="A1134" s="1" t="s">
        <v>3362</v>
      </c>
      <c r="B1134" s="1" t="s">
        <v>3363</v>
      </c>
      <c r="C1134" s="1" t="s">
        <v>11</v>
      </c>
      <c r="D1134" s="1" t="s">
        <v>11</v>
      </c>
      <c r="E1134" s="1" t="s">
        <v>11</v>
      </c>
      <c r="F1134" s="1" t="s">
        <v>11</v>
      </c>
      <c r="G1134" s="1" t="s">
        <v>11</v>
      </c>
      <c r="H1134" s="1" t="s">
        <v>11</v>
      </c>
      <c r="I1134" s="1" t="s">
        <v>11</v>
      </c>
    </row>
    <row r="1135">
      <c r="A1135" s="1" t="s">
        <v>3364</v>
      </c>
      <c r="B1135" s="1" t="s">
        <v>3365</v>
      </c>
      <c r="C1135" s="1" t="s">
        <v>11</v>
      </c>
      <c r="D1135" s="1" t="s">
        <v>11</v>
      </c>
      <c r="E1135" s="1" t="s">
        <v>11</v>
      </c>
      <c r="F1135" s="1" t="s">
        <v>11</v>
      </c>
      <c r="G1135" s="1" t="s">
        <v>11</v>
      </c>
      <c r="H1135" s="1" t="s">
        <v>11</v>
      </c>
      <c r="I1135" s="1" t="s">
        <v>11</v>
      </c>
    </row>
    <row r="1136">
      <c r="A1136" s="1" t="s">
        <v>3366</v>
      </c>
      <c r="B1136" s="1" t="s">
        <v>3367</v>
      </c>
      <c r="C1136" s="1" t="s">
        <v>11</v>
      </c>
      <c r="D1136" s="1" t="s">
        <v>11</v>
      </c>
      <c r="E1136" s="1" t="s">
        <v>11</v>
      </c>
      <c r="F1136" s="1" t="s">
        <v>11</v>
      </c>
      <c r="G1136" s="1" t="s">
        <v>11</v>
      </c>
      <c r="H1136" s="1" t="s">
        <v>11</v>
      </c>
      <c r="I1136" s="1" t="s">
        <v>11</v>
      </c>
    </row>
    <row r="1137">
      <c r="A1137" s="1" t="s">
        <v>3368</v>
      </c>
      <c r="B1137" s="1" t="s">
        <v>3369</v>
      </c>
      <c r="C1137" s="1" t="s">
        <v>3370</v>
      </c>
      <c r="D1137" s="1" t="s">
        <v>3371</v>
      </c>
      <c r="E1137" s="1" t="s">
        <v>3372</v>
      </c>
      <c r="F1137" s="1" t="s">
        <v>3373</v>
      </c>
      <c r="G1137" s="1" t="s">
        <v>3374</v>
      </c>
      <c r="H1137" s="1" t="s">
        <v>11</v>
      </c>
      <c r="I1137" s="1" t="s">
        <v>11</v>
      </c>
    </row>
    <row r="1138">
      <c r="A1138" s="1" t="s">
        <v>3375</v>
      </c>
      <c r="B1138" s="1" t="s">
        <v>3376</v>
      </c>
      <c r="C1138" s="1" t="s">
        <v>11</v>
      </c>
      <c r="D1138" s="1" t="s">
        <v>11</v>
      </c>
      <c r="E1138" s="1" t="s">
        <v>11</v>
      </c>
      <c r="F1138" s="1" t="s">
        <v>11</v>
      </c>
      <c r="G1138" s="1" t="s">
        <v>11</v>
      </c>
      <c r="H1138" s="1" t="s">
        <v>11</v>
      </c>
      <c r="I1138" s="1" t="s">
        <v>11</v>
      </c>
    </row>
    <row r="1139">
      <c r="A1139" s="1" t="s">
        <v>3377</v>
      </c>
      <c r="B1139" s="1" t="s">
        <v>3378</v>
      </c>
      <c r="C1139" s="1" t="s">
        <v>11</v>
      </c>
      <c r="D1139" s="1" t="s">
        <v>11</v>
      </c>
      <c r="E1139" s="1" t="s">
        <v>11</v>
      </c>
      <c r="F1139" s="1" t="s">
        <v>11</v>
      </c>
      <c r="G1139" s="1" t="s">
        <v>11</v>
      </c>
      <c r="H1139" s="1" t="s">
        <v>11</v>
      </c>
      <c r="I1139" s="1" t="s">
        <v>11</v>
      </c>
    </row>
    <row r="1140">
      <c r="A1140" s="1" t="s">
        <v>3379</v>
      </c>
      <c r="B1140" s="1" t="s">
        <v>3380</v>
      </c>
      <c r="C1140" s="1" t="s">
        <v>11</v>
      </c>
      <c r="D1140" s="1" t="s">
        <v>11</v>
      </c>
      <c r="E1140" s="1" t="s">
        <v>11</v>
      </c>
      <c r="F1140" s="1" t="s">
        <v>11</v>
      </c>
      <c r="G1140" s="1" t="s">
        <v>11</v>
      </c>
      <c r="H1140" s="1" t="s">
        <v>11</v>
      </c>
      <c r="I1140" s="1" t="s">
        <v>11</v>
      </c>
    </row>
    <row r="1141">
      <c r="A1141" s="1" t="s">
        <v>3381</v>
      </c>
      <c r="B1141" s="1" t="s">
        <v>3382</v>
      </c>
      <c r="C1141" s="1" t="s">
        <v>11</v>
      </c>
      <c r="D1141" s="1" t="s">
        <v>11</v>
      </c>
      <c r="E1141" s="1" t="s">
        <v>11</v>
      </c>
      <c r="F1141" s="1" t="s">
        <v>11</v>
      </c>
      <c r="G1141" s="1" t="s">
        <v>11</v>
      </c>
      <c r="H1141" s="1" t="s">
        <v>11</v>
      </c>
      <c r="I1141" s="1" t="s">
        <v>11</v>
      </c>
    </row>
    <row r="1142">
      <c r="A1142" s="1" t="s">
        <v>3383</v>
      </c>
      <c r="B1142" s="1" t="s">
        <v>3384</v>
      </c>
      <c r="C1142" s="1" t="s">
        <v>11</v>
      </c>
      <c r="D1142" s="1" t="s">
        <v>11</v>
      </c>
      <c r="E1142" s="1" t="s">
        <v>11</v>
      </c>
      <c r="F1142" s="1" t="s">
        <v>11</v>
      </c>
      <c r="G1142" s="1" t="s">
        <v>11</v>
      </c>
      <c r="H1142" s="1" t="s">
        <v>11</v>
      </c>
      <c r="I1142" s="1" t="s">
        <v>11</v>
      </c>
    </row>
    <row r="1143">
      <c r="A1143" s="1" t="s">
        <v>3385</v>
      </c>
      <c r="B1143" s="1" t="s">
        <v>3386</v>
      </c>
      <c r="C1143" s="1" t="s">
        <v>3387</v>
      </c>
      <c r="D1143" s="1" t="s">
        <v>3388</v>
      </c>
      <c r="E1143" s="1" t="s">
        <v>3389</v>
      </c>
      <c r="F1143" s="1" t="s">
        <v>3390</v>
      </c>
      <c r="G1143" s="1" t="s">
        <v>3391</v>
      </c>
      <c r="H1143" s="1" t="s">
        <v>11</v>
      </c>
      <c r="I1143" s="1" t="s">
        <v>11</v>
      </c>
    </row>
    <row r="1144">
      <c r="A1144" s="1" t="s">
        <v>3392</v>
      </c>
      <c r="B1144" s="1" t="s">
        <v>3393</v>
      </c>
      <c r="C1144" s="1" t="s">
        <v>11</v>
      </c>
      <c r="D1144" s="1" t="s">
        <v>11</v>
      </c>
      <c r="E1144" s="1" t="s">
        <v>11</v>
      </c>
      <c r="F1144" s="1" t="s">
        <v>11</v>
      </c>
      <c r="G1144" s="1" t="s">
        <v>11</v>
      </c>
      <c r="H1144" s="1" t="s">
        <v>11</v>
      </c>
      <c r="I1144" s="1" t="s">
        <v>11</v>
      </c>
    </row>
    <row r="1145">
      <c r="A1145" s="1" t="s">
        <v>3394</v>
      </c>
      <c r="B1145" s="1" t="s">
        <v>3395</v>
      </c>
      <c r="C1145" s="1" t="s">
        <v>11</v>
      </c>
      <c r="D1145" s="1" t="s">
        <v>11</v>
      </c>
      <c r="E1145" s="1" t="s">
        <v>11</v>
      </c>
      <c r="F1145" s="1" t="s">
        <v>11</v>
      </c>
      <c r="G1145" s="1" t="s">
        <v>11</v>
      </c>
      <c r="H1145" s="1" t="s">
        <v>11</v>
      </c>
      <c r="I1145" s="1" t="s">
        <v>11</v>
      </c>
    </row>
    <row r="1146">
      <c r="A1146" s="1" t="s">
        <v>3396</v>
      </c>
      <c r="B1146" s="1" t="s">
        <v>3397</v>
      </c>
      <c r="C1146" s="1" t="s">
        <v>11</v>
      </c>
      <c r="D1146" s="1" t="s">
        <v>11</v>
      </c>
      <c r="E1146" s="1" t="s">
        <v>11</v>
      </c>
      <c r="F1146" s="1" t="s">
        <v>11</v>
      </c>
      <c r="G1146" s="1" t="s">
        <v>11</v>
      </c>
      <c r="H1146" s="1" t="s">
        <v>11</v>
      </c>
      <c r="I1146" s="1" t="s">
        <v>11</v>
      </c>
    </row>
    <row r="1147">
      <c r="A1147" s="1" t="s">
        <v>3398</v>
      </c>
      <c r="B1147" s="1" t="s">
        <v>3399</v>
      </c>
      <c r="C1147" s="1" t="s">
        <v>11</v>
      </c>
      <c r="D1147" s="1" t="s">
        <v>11</v>
      </c>
      <c r="E1147" s="1" t="s">
        <v>11</v>
      </c>
      <c r="F1147" s="1" t="s">
        <v>11</v>
      </c>
      <c r="G1147" s="1" t="s">
        <v>11</v>
      </c>
      <c r="H1147" s="1" t="s">
        <v>11</v>
      </c>
      <c r="I1147" s="1" t="s">
        <v>11</v>
      </c>
    </row>
    <row r="1148">
      <c r="A1148" s="1" t="s">
        <v>3400</v>
      </c>
      <c r="B1148" s="1" t="s">
        <v>3401</v>
      </c>
      <c r="C1148" s="1" t="s">
        <v>11</v>
      </c>
      <c r="D1148" s="1" t="s">
        <v>11</v>
      </c>
      <c r="E1148" s="1" t="s">
        <v>11</v>
      </c>
      <c r="F1148" s="1" t="s">
        <v>11</v>
      </c>
      <c r="G1148" s="1" t="s">
        <v>11</v>
      </c>
      <c r="H1148" s="1" t="s">
        <v>11</v>
      </c>
      <c r="I1148" s="1" t="s">
        <v>11</v>
      </c>
    </row>
    <row r="1149">
      <c r="A1149" s="1" t="s">
        <v>3402</v>
      </c>
      <c r="B1149" s="1" t="s">
        <v>3403</v>
      </c>
      <c r="C1149" s="1" t="s">
        <v>11</v>
      </c>
      <c r="D1149" s="1" t="s">
        <v>11</v>
      </c>
      <c r="E1149" s="1" t="s">
        <v>11</v>
      </c>
      <c r="F1149" s="1" t="s">
        <v>11</v>
      </c>
      <c r="G1149" s="1" t="s">
        <v>11</v>
      </c>
      <c r="H1149" s="1" t="s">
        <v>11</v>
      </c>
      <c r="I1149" s="1" t="s">
        <v>11</v>
      </c>
    </row>
    <row r="1150">
      <c r="A1150" s="1" t="s">
        <v>3404</v>
      </c>
      <c r="B1150" s="1" t="s">
        <v>3405</v>
      </c>
      <c r="C1150" s="1" t="s">
        <v>11</v>
      </c>
      <c r="D1150" s="1" t="s">
        <v>11</v>
      </c>
      <c r="E1150" s="1" t="s">
        <v>11</v>
      </c>
      <c r="F1150" s="1" t="s">
        <v>11</v>
      </c>
      <c r="G1150" s="1" t="s">
        <v>11</v>
      </c>
      <c r="H1150" s="1" t="s">
        <v>11</v>
      </c>
      <c r="I1150" s="1" t="s">
        <v>11</v>
      </c>
    </row>
    <row r="1151">
      <c r="A1151" s="1" t="s">
        <v>3406</v>
      </c>
      <c r="B1151" s="1" t="s">
        <v>3407</v>
      </c>
      <c r="C1151" s="1" t="s">
        <v>11</v>
      </c>
      <c r="D1151" s="1" t="s">
        <v>11</v>
      </c>
      <c r="E1151" s="1" t="s">
        <v>11</v>
      </c>
      <c r="F1151" s="1" t="s">
        <v>11</v>
      </c>
      <c r="G1151" s="1" t="s">
        <v>11</v>
      </c>
      <c r="H1151" s="1" t="s">
        <v>11</v>
      </c>
      <c r="I1151" s="1" t="s">
        <v>11</v>
      </c>
    </row>
    <row r="1152">
      <c r="A1152" s="1" t="s">
        <v>3408</v>
      </c>
      <c r="B1152" s="1" t="s">
        <v>3409</v>
      </c>
      <c r="C1152" s="1" t="s">
        <v>11</v>
      </c>
      <c r="D1152" s="1" t="s">
        <v>11</v>
      </c>
      <c r="E1152" s="1" t="s">
        <v>11</v>
      </c>
      <c r="F1152" s="1" t="s">
        <v>11</v>
      </c>
      <c r="G1152" s="1" t="s">
        <v>11</v>
      </c>
      <c r="H1152" s="1" t="s">
        <v>11</v>
      </c>
      <c r="I1152" s="1" t="s">
        <v>11</v>
      </c>
    </row>
    <row r="1153">
      <c r="A1153" s="1" t="s">
        <v>3410</v>
      </c>
      <c r="B1153" s="1" t="s">
        <v>3411</v>
      </c>
      <c r="C1153" s="1" t="s">
        <v>11</v>
      </c>
      <c r="D1153" s="1" t="s">
        <v>11</v>
      </c>
      <c r="E1153" s="1" t="s">
        <v>11</v>
      </c>
      <c r="F1153" s="1" t="s">
        <v>11</v>
      </c>
      <c r="G1153" s="1" t="s">
        <v>11</v>
      </c>
      <c r="H1153" s="1" t="s">
        <v>11</v>
      </c>
      <c r="I1153" s="1" t="s">
        <v>11</v>
      </c>
    </row>
    <row r="1154">
      <c r="A1154" s="1" t="s">
        <v>3412</v>
      </c>
      <c r="B1154" s="1" t="s">
        <v>3413</v>
      </c>
      <c r="C1154" s="1" t="s">
        <v>11</v>
      </c>
      <c r="D1154" s="1" t="s">
        <v>11</v>
      </c>
      <c r="E1154" s="1" t="s">
        <v>11</v>
      </c>
      <c r="F1154" s="1" t="s">
        <v>11</v>
      </c>
      <c r="G1154" s="1" t="s">
        <v>11</v>
      </c>
      <c r="H1154" s="1" t="s">
        <v>11</v>
      </c>
      <c r="I1154" s="1" t="s">
        <v>11</v>
      </c>
    </row>
    <row r="1155">
      <c r="A1155" s="1" t="s">
        <v>3414</v>
      </c>
      <c r="B1155" s="1" t="s">
        <v>3415</v>
      </c>
      <c r="C1155" s="1" t="s">
        <v>11</v>
      </c>
      <c r="D1155" s="1" t="s">
        <v>11</v>
      </c>
      <c r="E1155" s="1" t="s">
        <v>11</v>
      </c>
      <c r="F1155" s="1" t="s">
        <v>11</v>
      </c>
      <c r="G1155" s="1" t="s">
        <v>11</v>
      </c>
      <c r="H1155" s="1" t="s">
        <v>11</v>
      </c>
      <c r="I1155" s="1" t="s">
        <v>11</v>
      </c>
    </row>
    <row r="1156">
      <c r="A1156" s="1" t="s">
        <v>3416</v>
      </c>
      <c r="B1156" s="1" t="s">
        <v>3417</v>
      </c>
      <c r="C1156" s="1" t="s">
        <v>11</v>
      </c>
      <c r="D1156" s="1" t="s">
        <v>11</v>
      </c>
      <c r="E1156" s="1" t="s">
        <v>11</v>
      </c>
      <c r="F1156" s="1" t="s">
        <v>11</v>
      </c>
      <c r="G1156" s="1" t="s">
        <v>11</v>
      </c>
      <c r="H1156" s="1" t="s">
        <v>11</v>
      </c>
      <c r="I1156" s="1" t="s">
        <v>11</v>
      </c>
    </row>
    <row r="1157">
      <c r="A1157" s="1" t="s">
        <v>3418</v>
      </c>
      <c r="B1157" s="1" t="s">
        <v>3419</v>
      </c>
      <c r="C1157" s="1" t="s">
        <v>3420</v>
      </c>
      <c r="D1157" s="1" t="s">
        <v>3421</v>
      </c>
      <c r="E1157" s="1" t="s">
        <v>3422</v>
      </c>
      <c r="F1157" s="1" t="s">
        <v>3423</v>
      </c>
      <c r="G1157" s="1" t="s">
        <v>3424</v>
      </c>
      <c r="H1157" s="1" t="s">
        <v>11</v>
      </c>
      <c r="I1157" s="1" t="s">
        <v>11</v>
      </c>
    </row>
    <row r="1158">
      <c r="A1158" s="1" t="s">
        <v>3425</v>
      </c>
      <c r="B1158" s="1" t="s">
        <v>3426</v>
      </c>
      <c r="C1158" s="1" t="s">
        <v>11</v>
      </c>
      <c r="D1158" s="1" t="s">
        <v>11</v>
      </c>
      <c r="E1158" s="1" t="s">
        <v>11</v>
      </c>
      <c r="F1158" s="1" t="s">
        <v>11</v>
      </c>
      <c r="G1158" s="1" t="s">
        <v>11</v>
      </c>
      <c r="H1158" s="1" t="s">
        <v>11</v>
      </c>
      <c r="I1158" s="1" t="s">
        <v>11</v>
      </c>
    </row>
    <row r="1159">
      <c r="A1159" s="1" t="s">
        <v>3427</v>
      </c>
      <c r="B1159" s="1" t="s">
        <v>3428</v>
      </c>
      <c r="C1159" s="1" t="s">
        <v>11</v>
      </c>
      <c r="D1159" s="1" t="s">
        <v>11</v>
      </c>
      <c r="E1159" s="1" t="s">
        <v>11</v>
      </c>
      <c r="F1159" s="1" t="s">
        <v>11</v>
      </c>
      <c r="G1159" s="1" t="s">
        <v>11</v>
      </c>
      <c r="H1159" s="1" t="s">
        <v>11</v>
      </c>
      <c r="I1159" s="1" t="s">
        <v>11</v>
      </c>
    </row>
    <row r="1160">
      <c r="A1160" s="3" t="s">
        <v>1353</v>
      </c>
      <c r="B1160" s="1" t="s">
        <v>3429</v>
      </c>
      <c r="C1160" s="1" t="s">
        <v>1355</v>
      </c>
      <c r="D1160" s="1" t="s">
        <v>1356</v>
      </c>
      <c r="E1160" s="1" t="s">
        <v>1357</v>
      </c>
      <c r="F1160" s="1" t="s">
        <v>1358</v>
      </c>
      <c r="G1160" s="1" t="s">
        <v>1359</v>
      </c>
      <c r="H1160" s="1" t="s">
        <v>11</v>
      </c>
      <c r="I1160" s="1" t="s">
        <v>11</v>
      </c>
    </row>
    <row r="1161">
      <c r="A1161" s="1" t="s">
        <v>3430</v>
      </c>
      <c r="B1161" s="1" t="s">
        <v>3431</v>
      </c>
      <c r="C1161" s="1" t="s">
        <v>11</v>
      </c>
      <c r="D1161" s="1" t="s">
        <v>11</v>
      </c>
      <c r="E1161" s="1" t="s">
        <v>11</v>
      </c>
      <c r="F1161" s="1" t="s">
        <v>11</v>
      </c>
      <c r="G1161" s="1" t="s">
        <v>11</v>
      </c>
      <c r="H1161" s="1" t="s">
        <v>11</v>
      </c>
      <c r="I1161" s="1" t="s">
        <v>11</v>
      </c>
    </row>
    <row r="1162">
      <c r="A1162" s="1" t="s">
        <v>3432</v>
      </c>
      <c r="B1162" s="1" t="s">
        <v>3433</v>
      </c>
      <c r="C1162" s="1" t="s">
        <v>11</v>
      </c>
      <c r="D1162" s="1" t="s">
        <v>11</v>
      </c>
      <c r="E1162" s="1" t="s">
        <v>11</v>
      </c>
      <c r="F1162" s="1" t="s">
        <v>11</v>
      </c>
      <c r="G1162" s="1" t="s">
        <v>11</v>
      </c>
      <c r="H1162" s="1" t="s">
        <v>11</v>
      </c>
      <c r="I1162" s="1" t="s">
        <v>11</v>
      </c>
    </row>
    <row r="1163">
      <c r="A1163" s="1" t="s">
        <v>3434</v>
      </c>
      <c r="B1163" s="1" t="s">
        <v>3435</v>
      </c>
      <c r="C1163" s="1" t="s">
        <v>11</v>
      </c>
      <c r="D1163" s="1" t="s">
        <v>11</v>
      </c>
      <c r="E1163" s="1" t="s">
        <v>11</v>
      </c>
      <c r="F1163" s="1" t="s">
        <v>11</v>
      </c>
      <c r="G1163" s="1" t="s">
        <v>11</v>
      </c>
      <c r="H1163" s="1" t="s">
        <v>11</v>
      </c>
      <c r="I1163" s="1" t="s">
        <v>11</v>
      </c>
    </row>
    <row r="1164">
      <c r="A1164" s="1" t="s">
        <v>3436</v>
      </c>
      <c r="B1164" s="1" t="s">
        <v>3437</v>
      </c>
      <c r="C1164" s="1" t="s">
        <v>11</v>
      </c>
      <c r="D1164" s="1" t="s">
        <v>11</v>
      </c>
      <c r="E1164" s="1" t="s">
        <v>11</v>
      </c>
      <c r="F1164" s="1" t="s">
        <v>11</v>
      </c>
      <c r="G1164" s="1" t="s">
        <v>11</v>
      </c>
      <c r="H1164" s="1" t="s">
        <v>11</v>
      </c>
      <c r="I1164" s="1" t="s">
        <v>11</v>
      </c>
    </row>
    <row r="1165">
      <c r="A1165" s="1" t="s">
        <v>3438</v>
      </c>
      <c r="B1165" s="1" t="s">
        <v>3439</v>
      </c>
      <c r="C1165" s="1" t="s">
        <v>11</v>
      </c>
      <c r="D1165" s="1" t="s">
        <v>11</v>
      </c>
      <c r="E1165" s="1" t="s">
        <v>11</v>
      </c>
      <c r="F1165" s="1" t="s">
        <v>11</v>
      </c>
      <c r="G1165" s="1" t="s">
        <v>11</v>
      </c>
      <c r="H1165" s="1" t="s">
        <v>11</v>
      </c>
      <c r="I1165" s="1" t="s">
        <v>11</v>
      </c>
    </row>
    <row r="1166">
      <c r="A1166" s="1" t="s">
        <v>3440</v>
      </c>
      <c r="B1166" s="1" t="s">
        <v>3441</v>
      </c>
      <c r="C1166" s="1" t="s">
        <v>11</v>
      </c>
      <c r="D1166" s="1" t="s">
        <v>11</v>
      </c>
      <c r="E1166" s="1" t="s">
        <v>11</v>
      </c>
      <c r="F1166" s="1" t="s">
        <v>11</v>
      </c>
      <c r="G1166" s="1" t="s">
        <v>11</v>
      </c>
      <c r="H1166" s="1" t="s">
        <v>11</v>
      </c>
      <c r="I1166" s="1" t="s">
        <v>11</v>
      </c>
    </row>
    <row r="1167">
      <c r="A1167" s="1" t="s">
        <v>3442</v>
      </c>
      <c r="B1167" s="1" t="s">
        <v>3443</v>
      </c>
      <c r="C1167" s="1" t="s">
        <v>11</v>
      </c>
      <c r="D1167" s="1" t="s">
        <v>11</v>
      </c>
      <c r="E1167" s="1" t="s">
        <v>11</v>
      </c>
      <c r="F1167" s="1" t="s">
        <v>11</v>
      </c>
      <c r="G1167" s="1" t="s">
        <v>11</v>
      </c>
      <c r="H1167" s="1" t="s">
        <v>11</v>
      </c>
      <c r="I1167" s="1" t="s">
        <v>11</v>
      </c>
    </row>
    <row r="1168">
      <c r="A1168" s="1" t="s">
        <v>3444</v>
      </c>
      <c r="B1168" s="1" t="s">
        <v>3445</v>
      </c>
      <c r="C1168" s="1" t="s">
        <v>11</v>
      </c>
      <c r="D1168" s="1" t="s">
        <v>11</v>
      </c>
      <c r="E1168" s="1" t="s">
        <v>11</v>
      </c>
      <c r="F1168" s="1" t="s">
        <v>11</v>
      </c>
      <c r="G1168" s="1" t="s">
        <v>11</v>
      </c>
      <c r="H1168" s="1" t="s">
        <v>11</v>
      </c>
      <c r="I1168" s="1" t="s">
        <v>11</v>
      </c>
    </row>
    <row r="1169">
      <c r="A1169" s="1" t="s">
        <v>3446</v>
      </c>
      <c r="B1169" s="1" t="s">
        <v>3447</v>
      </c>
      <c r="C1169" s="1" t="s">
        <v>11</v>
      </c>
      <c r="D1169" s="1" t="s">
        <v>11</v>
      </c>
      <c r="E1169" s="1" t="s">
        <v>11</v>
      </c>
      <c r="F1169" s="1" t="s">
        <v>11</v>
      </c>
      <c r="G1169" s="1" t="s">
        <v>11</v>
      </c>
      <c r="H1169" s="1" t="s">
        <v>11</v>
      </c>
      <c r="I1169" s="1" t="s">
        <v>11</v>
      </c>
    </row>
    <row r="1170">
      <c r="A1170" s="1" t="s">
        <v>3448</v>
      </c>
      <c r="B1170" s="1" t="s">
        <v>3449</v>
      </c>
      <c r="C1170" s="1" t="s">
        <v>3450</v>
      </c>
      <c r="D1170" s="1" t="s">
        <v>3451</v>
      </c>
      <c r="E1170" s="1" t="s">
        <v>1357</v>
      </c>
      <c r="F1170" s="1" t="s">
        <v>3452</v>
      </c>
      <c r="G1170" s="1" t="s">
        <v>3453</v>
      </c>
      <c r="H1170" s="1" t="s">
        <v>11</v>
      </c>
      <c r="I1170" s="1" t="s">
        <v>11</v>
      </c>
    </row>
    <row r="1171">
      <c r="A1171" s="1" t="s">
        <v>3454</v>
      </c>
      <c r="B1171" s="1" t="s">
        <v>3455</v>
      </c>
      <c r="C1171" s="1" t="s">
        <v>11</v>
      </c>
      <c r="D1171" s="1" t="s">
        <v>11</v>
      </c>
      <c r="E1171" s="1" t="s">
        <v>11</v>
      </c>
      <c r="F1171" s="1" t="s">
        <v>11</v>
      </c>
      <c r="G1171" s="1" t="s">
        <v>11</v>
      </c>
      <c r="H1171" s="1" t="s">
        <v>11</v>
      </c>
      <c r="I1171" s="1" t="s">
        <v>11</v>
      </c>
    </row>
    <row r="1172">
      <c r="A1172" s="1" t="s">
        <v>3456</v>
      </c>
      <c r="B1172" s="1" t="s">
        <v>3457</v>
      </c>
      <c r="C1172" s="1" t="s">
        <v>11</v>
      </c>
      <c r="D1172" s="1" t="s">
        <v>11</v>
      </c>
      <c r="E1172" s="1" t="s">
        <v>11</v>
      </c>
      <c r="F1172" s="1" t="s">
        <v>11</v>
      </c>
      <c r="G1172" s="1" t="s">
        <v>11</v>
      </c>
      <c r="H1172" s="1" t="s">
        <v>11</v>
      </c>
      <c r="I1172" s="1" t="s">
        <v>11</v>
      </c>
    </row>
    <row r="1173">
      <c r="A1173" s="1" t="s">
        <v>3458</v>
      </c>
      <c r="B1173" s="1" t="s">
        <v>3459</v>
      </c>
      <c r="C1173" s="1" t="s">
        <v>11</v>
      </c>
      <c r="D1173" s="1" t="s">
        <v>11</v>
      </c>
      <c r="E1173" s="1" t="s">
        <v>11</v>
      </c>
      <c r="F1173" s="1" t="s">
        <v>11</v>
      </c>
      <c r="G1173" s="1" t="s">
        <v>11</v>
      </c>
      <c r="H1173" s="1" t="s">
        <v>11</v>
      </c>
      <c r="I1173" s="1" t="s">
        <v>11</v>
      </c>
    </row>
    <row r="1174">
      <c r="A1174" s="1" t="s">
        <v>3460</v>
      </c>
      <c r="B1174" s="1" t="s">
        <v>3461</v>
      </c>
      <c r="C1174" s="1" t="s">
        <v>11</v>
      </c>
      <c r="D1174" s="1" t="s">
        <v>11</v>
      </c>
      <c r="E1174" s="1" t="s">
        <v>11</v>
      </c>
      <c r="F1174" s="1" t="s">
        <v>11</v>
      </c>
      <c r="G1174" s="1" t="s">
        <v>11</v>
      </c>
      <c r="H1174" s="1" t="s">
        <v>11</v>
      </c>
      <c r="I1174" s="1" t="s">
        <v>11</v>
      </c>
    </row>
    <row r="1175">
      <c r="A1175" s="1" t="s">
        <v>3462</v>
      </c>
      <c r="B1175" s="1" t="s">
        <v>3463</v>
      </c>
      <c r="C1175" s="1" t="s">
        <v>11</v>
      </c>
      <c r="D1175" s="1" t="s">
        <v>11</v>
      </c>
      <c r="E1175" s="1" t="s">
        <v>11</v>
      </c>
      <c r="F1175" s="1" t="s">
        <v>11</v>
      </c>
      <c r="G1175" s="1" t="s">
        <v>11</v>
      </c>
      <c r="H1175" s="1" t="s">
        <v>11</v>
      </c>
      <c r="I1175" s="1" t="s">
        <v>11</v>
      </c>
    </row>
    <row r="1176">
      <c r="A1176" s="1" t="s">
        <v>3464</v>
      </c>
      <c r="B1176" s="1" t="s">
        <v>3465</v>
      </c>
      <c r="C1176" s="1" t="s">
        <v>11</v>
      </c>
      <c r="D1176" s="1" t="s">
        <v>11</v>
      </c>
      <c r="E1176" s="1" t="s">
        <v>11</v>
      </c>
      <c r="F1176" s="1" t="s">
        <v>11</v>
      </c>
      <c r="G1176" s="1" t="s">
        <v>11</v>
      </c>
      <c r="H1176" s="1" t="s">
        <v>11</v>
      </c>
      <c r="I1176" s="1" t="s">
        <v>11</v>
      </c>
    </row>
    <row r="1177">
      <c r="A1177" s="1" t="s">
        <v>3466</v>
      </c>
      <c r="B1177" s="1" t="s">
        <v>3467</v>
      </c>
      <c r="C1177" s="1" t="s">
        <v>11</v>
      </c>
      <c r="D1177" s="1" t="s">
        <v>11</v>
      </c>
      <c r="E1177" s="1" t="s">
        <v>11</v>
      </c>
      <c r="F1177" s="1" t="s">
        <v>11</v>
      </c>
      <c r="G1177" s="1" t="s">
        <v>11</v>
      </c>
      <c r="H1177" s="1" t="s">
        <v>11</v>
      </c>
      <c r="I1177" s="1" t="s">
        <v>11</v>
      </c>
    </row>
    <row r="1178">
      <c r="A1178" s="1" t="s">
        <v>3468</v>
      </c>
      <c r="B1178" s="1" t="s">
        <v>3469</v>
      </c>
      <c r="C1178" s="1" t="s">
        <v>11</v>
      </c>
      <c r="D1178" s="1" t="s">
        <v>11</v>
      </c>
      <c r="E1178" s="1" t="s">
        <v>11</v>
      </c>
      <c r="F1178" s="1" t="s">
        <v>11</v>
      </c>
      <c r="G1178" s="1" t="s">
        <v>11</v>
      </c>
      <c r="H1178" s="1" t="s">
        <v>11</v>
      </c>
      <c r="I1178" s="1" t="s">
        <v>11</v>
      </c>
    </row>
    <row r="1179">
      <c r="A1179" s="1" t="s">
        <v>3470</v>
      </c>
      <c r="B1179" s="1" t="s">
        <v>3471</v>
      </c>
      <c r="C1179" s="1" t="s">
        <v>3472</v>
      </c>
      <c r="D1179" s="1" t="s">
        <v>1574</v>
      </c>
      <c r="E1179" s="1" t="s">
        <v>3063</v>
      </c>
      <c r="F1179" s="1" t="s">
        <v>3473</v>
      </c>
      <c r="G1179" s="1" t="s">
        <v>3474</v>
      </c>
      <c r="H1179" s="1" t="s">
        <v>11</v>
      </c>
      <c r="I1179" s="1" t="s">
        <v>11</v>
      </c>
    </row>
    <row r="1180">
      <c r="A1180" s="1" t="s">
        <v>3475</v>
      </c>
      <c r="B1180" s="1" t="s">
        <v>3476</v>
      </c>
      <c r="C1180" s="1" t="s">
        <v>3477</v>
      </c>
      <c r="D1180" s="1" t="s">
        <v>3478</v>
      </c>
      <c r="E1180" s="1" t="s">
        <v>1541</v>
      </c>
      <c r="F1180" s="1" t="s">
        <v>3479</v>
      </c>
      <c r="G1180" s="1" t="s">
        <v>3480</v>
      </c>
      <c r="H1180" s="1" t="s">
        <v>11</v>
      </c>
      <c r="I1180" s="1" t="s">
        <v>11</v>
      </c>
    </row>
    <row r="1181">
      <c r="A1181" s="1" t="s">
        <v>3481</v>
      </c>
      <c r="B1181" s="1" t="s">
        <v>3482</v>
      </c>
      <c r="C1181" s="1" t="s">
        <v>3483</v>
      </c>
      <c r="D1181" s="1" t="s">
        <v>1574</v>
      </c>
      <c r="E1181" s="1" t="s">
        <v>3484</v>
      </c>
      <c r="F1181" s="1" t="s">
        <v>3485</v>
      </c>
      <c r="G1181" s="1" t="s">
        <v>3486</v>
      </c>
      <c r="H1181" s="1" t="s">
        <v>11</v>
      </c>
      <c r="I1181" s="1" t="s">
        <v>11</v>
      </c>
    </row>
    <row r="1182">
      <c r="A1182" s="1" t="s">
        <v>3487</v>
      </c>
      <c r="B1182" s="1" t="s">
        <v>3488</v>
      </c>
      <c r="C1182" s="1" t="s">
        <v>11</v>
      </c>
      <c r="D1182" s="1" t="s">
        <v>11</v>
      </c>
      <c r="E1182" s="1" t="s">
        <v>11</v>
      </c>
      <c r="F1182" s="1" t="s">
        <v>11</v>
      </c>
      <c r="G1182" s="1" t="s">
        <v>11</v>
      </c>
      <c r="H1182" s="1" t="s">
        <v>11</v>
      </c>
      <c r="I1182" s="1" t="s">
        <v>11</v>
      </c>
    </row>
    <row r="1183">
      <c r="A1183" s="1" t="s">
        <v>3489</v>
      </c>
      <c r="B1183" s="1" t="s">
        <v>3490</v>
      </c>
      <c r="C1183" s="1" t="s">
        <v>11</v>
      </c>
      <c r="D1183" s="1" t="s">
        <v>11</v>
      </c>
      <c r="E1183" s="1" t="s">
        <v>11</v>
      </c>
      <c r="F1183" s="1" t="s">
        <v>11</v>
      </c>
      <c r="G1183" s="1" t="s">
        <v>11</v>
      </c>
      <c r="H1183" s="1" t="s">
        <v>11</v>
      </c>
      <c r="I1183" s="1" t="s">
        <v>11</v>
      </c>
    </row>
    <row r="1184">
      <c r="A1184" s="1" t="s">
        <v>3491</v>
      </c>
      <c r="B1184" s="1" t="s">
        <v>3492</v>
      </c>
      <c r="C1184" s="1" t="s">
        <v>3493</v>
      </c>
      <c r="D1184" s="1" t="s">
        <v>2180</v>
      </c>
      <c r="E1184" s="1" t="s">
        <v>1541</v>
      </c>
      <c r="F1184" s="1" t="s">
        <v>3494</v>
      </c>
      <c r="G1184" s="1" t="s">
        <v>3495</v>
      </c>
      <c r="H1184" s="1" t="s">
        <v>11</v>
      </c>
      <c r="I1184" s="1" t="s">
        <v>11</v>
      </c>
    </row>
    <row r="1185">
      <c r="A1185" s="1" t="s">
        <v>3496</v>
      </c>
      <c r="B1185" s="1" t="s">
        <v>3497</v>
      </c>
      <c r="C1185" s="1" t="s">
        <v>11</v>
      </c>
      <c r="D1185" s="1" t="s">
        <v>11</v>
      </c>
      <c r="E1185" s="1" t="s">
        <v>11</v>
      </c>
      <c r="F1185" s="1" t="s">
        <v>11</v>
      </c>
      <c r="G1185" s="1" t="s">
        <v>11</v>
      </c>
      <c r="H1185" s="1" t="s">
        <v>11</v>
      </c>
      <c r="I1185" s="1" t="s">
        <v>11</v>
      </c>
    </row>
    <row r="1186">
      <c r="A1186" s="3" t="s">
        <v>746</v>
      </c>
      <c r="B1186" s="1" t="s">
        <v>3498</v>
      </c>
      <c r="C1186" s="1" t="s">
        <v>11</v>
      </c>
      <c r="D1186" s="1" t="s">
        <v>11</v>
      </c>
      <c r="E1186" s="1" t="s">
        <v>11</v>
      </c>
      <c r="F1186" s="1" t="s">
        <v>11</v>
      </c>
      <c r="G1186" s="1" t="s">
        <v>11</v>
      </c>
      <c r="H1186" s="1" t="s">
        <v>11</v>
      </c>
      <c r="I1186" s="1" t="s">
        <v>11</v>
      </c>
    </row>
    <row r="1187">
      <c r="A1187" s="1" t="s">
        <v>3499</v>
      </c>
      <c r="B1187" s="1" t="s">
        <v>3500</v>
      </c>
      <c r="C1187" s="1" t="s">
        <v>11</v>
      </c>
      <c r="D1187" s="1" t="s">
        <v>11</v>
      </c>
      <c r="E1187" s="1" t="s">
        <v>11</v>
      </c>
      <c r="F1187" s="1" t="s">
        <v>11</v>
      </c>
      <c r="G1187" s="1" t="s">
        <v>11</v>
      </c>
      <c r="H1187" s="1" t="s">
        <v>11</v>
      </c>
      <c r="I1187" s="1" t="s">
        <v>11</v>
      </c>
    </row>
    <row r="1188">
      <c r="A1188" s="1" t="s">
        <v>3501</v>
      </c>
      <c r="B1188" s="1" t="s">
        <v>3502</v>
      </c>
      <c r="C1188" s="1" t="s">
        <v>11</v>
      </c>
      <c r="D1188" s="1" t="s">
        <v>11</v>
      </c>
      <c r="E1188" s="1" t="s">
        <v>11</v>
      </c>
      <c r="F1188" s="1" t="s">
        <v>11</v>
      </c>
      <c r="G1188" s="1" t="s">
        <v>11</v>
      </c>
      <c r="H1188" s="1" t="s">
        <v>11</v>
      </c>
      <c r="I1188" s="1" t="s">
        <v>11</v>
      </c>
    </row>
    <row r="1189">
      <c r="A1189" s="1" t="s">
        <v>3503</v>
      </c>
      <c r="B1189" s="1" t="s">
        <v>3504</v>
      </c>
      <c r="C1189" s="1" t="s">
        <v>11</v>
      </c>
      <c r="D1189" s="1" t="s">
        <v>11</v>
      </c>
      <c r="E1189" s="1" t="s">
        <v>11</v>
      </c>
      <c r="F1189" s="1" t="s">
        <v>11</v>
      </c>
      <c r="G1189" s="1" t="s">
        <v>11</v>
      </c>
      <c r="H1189" s="1" t="s">
        <v>11</v>
      </c>
      <c r="I1189" s="1" t="s">
        <v>11</v>
      </c>
    </row>
    <row r="1190">
      <c r="A1190" s="1" t="s">
        <v>3505</v>
      </c>
      <c r="B1190" s="1" t="s">
        <v>3506</v>
      </c>
      <c r="C1190" s="1" t="s">
        <v>11</v>
      </c>
      <c r="D1190" s="1" t="s">
        <v>11</v>
      </c>
      <c r="E1190" s="1" t="s">
        <v>11</v>
      </c>
      <c r="F1190" s="1" t="s">
        <v>11</v>
      </c>
      <c r="G1190" s="1" t="s">
        <v>11</v>
      </c>
      <c r="H1190" s="1" t="s">
        <v>11</v>
      </c>
      <c r="I1190" s="1" t="s">
        <v>11</v>
      </c>
    </row>
    <row r="1191">
      <c r="A1191" s="1" t="s">
        <v>3507</v>
      </c>
      <c r="B1191" s="1" t="s">
        <v>3508</v>
      </c>
      <c r="C1191" s="1" t="s">
        <v>11</v>
      </c>
      <c r="D1191" s="1" t="s">
        <v>11</v>
      </c>
      <c r="E1191" s="1" t="s">
        <v>11</v>
      </c>
      <c r="F1191" s="1" t="s">
        <v>11</v>
      </c>
      <c r="G1191" s="1" t="s">
        <v>11</v>
      </c>
      <c r="H1191" s="1" t="s">
        <v>11</v>
      </c>
      <c r="I1191" s="1" t="s">
        <v>11</v>
      </c>
    </row>
    <row r="1192">
      <c r="A1192" s="1" t="s">
        <v>3509</v>
      </c>
      <c r="B1192" s="1" t="s">
        <v>3510</v>
      </c>
      <c r="C1192" s="1" t="s">
        <v>11</v>
      </c>
      <c r="D1192" s="1" t="s">
        <v>11</v>
      </c>
      <c r="E1192" s="1" t="s">
        <v>11</v>
      </c>
      <c r="F1192" s="1" t="s">
        <v>11</v>
      </c>
      <c r="G1192" s="1" t="s">
        <v>11</v>
      </c>
      <c r="H1192" s="1" t="s">
        <v>11</v>
      </c>
      <c r="I1192" s="1" t="s">
        <v>11</v>
      </c>
    </row>
    <row r="1193">
      <c r="A1193" s="1" t="s">
        <v>3511</v>
      </c>
      <c r="B1193" s="1" t="s">
        <v>3512</v>
      </c>
      <c r="C1193" s="1" t="s">
        <v>11</v>
      </c>
      <c r="D1193" s="1" t="s">
        <v>11</v>
      </c>
      <c r="E1193" s="1" t="s">
        <v>11</v>
      </c>
      <c r="F1193" s="1" t="s">
        <v>11</v>
      </c>
      <c r="G1193" s="1" t="s">
        <v>11</v>
      </c>
      <c r="H1193" s="1" t="s">
        <v>11</v>
      </c>
      <c r="I1193" s="1" t="s">
        <v>11</v>
      </c>
    </row>
    <row r="1194">
      <c r="A1194" s="1" t="s">
        <v>3513</v>
      </c>
      <c r="B1194" s="1" t="s">
        <v>3514</v>
      </c>
      <c r="C1194" s="1" t="s">
        <v>11</v>
      </c>
      <c r="D1194" s="1" t="s">
        <v>11</v>
      </c>
      <c r="E1194" s="1" t="s">
        <v>11</v>
      </c>
      <c r="F1194" s="1" t="s">
        <v>11</v>
      </c>
      <c r="G1194" s="1" t="s">
        <v>11</v>
      </c>
      <c r="H1194" s="1" t="s">
        <v>11</v>
      </c>
      <c r="I1194" s="1" t="s">
        <v>11</v>
      </c>
    </row>
    <row r="1195">
      <c r="A1195" s="1" t="s">
        <v>3515</v>
      </c>
      <c r="B1195" s="1" t="s">
        <v>3516</v>
      </c>
      <c r="C1195" s="1" t="s">
        <v>11</v>
      </c>
      <c r="D1195" s="1" t="s">
        <v>11</v>
      </c>
      <c r="E1195" s="1" t="s">
        <v>11</v>
      </c>
      <c r="F1195" s="1" t="s">
        <v>11</v>
      </c>
      <c r="G1195" s="1" t="s">
        <v>11</v>
      </c>
      <c r="H1195" s="1" t="s">
        <v>11</v>
      </c>
      <c r="I1195" s="1" t="s">
        <v>11</v>
      </c>
    </row>
    <row r="1196">
      <c r="A1196" s="1" t="s">
        <v>3517</v>
      </c>
      <c r="B1196" s="1" t="s">
        <v>3518</v>
      </c>
      <c r="C1196" s="1" t="s">
        <v>11</v>
      </c>
      <c r="D1196" s="1" t="s">
        <v>11</v>
      </c>
      <c r="E1196" s="1" t="s">
        <v>11</v>
      </c>
      <c r="F1196" s="1" t="s">
        <v>11</v>
      </c>
      <c r="G1196" s="1" t="s">
        <v>11</v>
      </c>
      <c r="H1196" s="1" t="s">
        <v>11</v>
      </c>
      <c r="I1196" s="1" t="s">
        <v>11</v>
      </c>
    </row>
    <row r="1197">
      <c r="A1197" s="1" t="s">
        <v>3519</v>
      </c>
      <c r="B1197" s="1" t="s">
        <v>3520</v>
      </c>
      <c r="C1197" s="1" t="s">
        <v>11</v>
      </c>
      <c r="D1197" s="1" t="s">
        <v>11</v>
      </c>
      <c r="E1197" s="1" t="s">
        <v>11</v>
      </c>
      <c r="F1197" s="1" t="s">
        <v>11</v>
      </c>
      <c r="G1197" s="1" t="s">
        <v>11</v>
      </c>
      <c r="H1197" s="1" t="s">
        <v>11</v>
      </c>
      <c r="I1197" s="1" t="s">
        <v>11</v>
      </c>
    </row>
    <row r="1198">
      <c r="A1198" s="1" t="s">
        <v>3521</v>
      </c>
      <c r="B1198" s="1" t="s">
        <v>3522</v>
      </c>
      <c r="C1198" s="1" t="s">
        <v>11</v>
      </c>
      <c r="D1198" s="1" t="s">
        <v>11</v>
      </c>
      <c r="E1198" s="1" t="s">
        <v>11</v>
      </c>
      <c r="F1198" s="1" t="s">
        <v>11</v>
      </c>
      <c r="G1198" s="1" t="s">
        <v>11</v>
      </c>
      <c r="H1198" s="1" t="s">
        <v>11</v>
      </c>
      <c r="I1198" s="1" t="s">
        <v>11</v>
      </c>
    </row>
    <row r="1199">
      <c r="A1199" s="1" t="s">
        <v>3523</v>
      </c>
      <c r="B1199" s="1" t="s">
        <v>3524</v>
      </c>
      <c r="C1199" s="1" t="s">
        <v>11</v>
      </c>
      <c r="D1199" s="1" t="s">
        <v>11</v>
      </c>
      <c r="E1199" s="1" t="s">
        <v>11</v>
      </c>
      <c r="F1199" s="1" t="s">
        <v>11</v>
      </c>
      <c r="G1199" s="1" t="s">
        <v>11</v>
      </c>
      <c r="H1199" s="1" t="s">
        <v>11</v>
      </c>
      <c r="I1199" s="1" t="s">
        <v>11</v>
      </c>
    </row>
    <row r="1200">
      <c r="A1200" s="3" t="s">
        <v>3525</v>
      </c>
      <c r="B1200" s="1" t="s">
        <v>3526</v>
      </c>
      <c r="C1200" s="1" t="s">
        <v>11</v>
      </c>
      <c r="D1200" s="1" t="s">
        <v>11</v>
      </c>
      <c r="E1200" s="1" t="s">
        <v>11</v>
      </c>
      <c r="F1200" s="1" t="s">
        <v>11</v>
      </c>
      <c r="G1200" s="1" t="s">
        <v>11</v>
      </c>
      <c r="H1200" s="1" t="s">
        <v>11</v>
      </c>
      <c r="I1200" s="1" t="s">
        <v>11</v>
      </c>
    </row>
    <row r="1201">
      <c r="A1201" s="1" t="s">
        <v>3527</v>
      </c>
      <c r="B1201" s="1" t="s">
        <v>3528</v>
      </c>
      <c r="C1201" s="1" t="s">
        <v>11</v>
      </c>
      <c r="D1201" s="1" t="s">
        <v>11</v>
      </c>
      <c r="E1201" s="1" t="s">
        <v>11</v>
      </c>
      <c r="F1201" s="1" t="s">
        <v>11</v>
      </c>
      <c r="G1201" s="1" t="s">
        <v>11</v>
      </c>
      <c r="H1201" s="1" t="s">
        <v>11</v>
      </c>
      <c r="I1201" s="1" t="s">
        <v>11</v>
      </c>
    </row>
    <row r="1202">
      <c r="A1202" s="1" t="s">
        <v>3529</v>
      </c>
      <c r="B1202" s="1" t="s">
        <v>3530</v>
      </c>
      <c r="C1202" s="1" t="s">
        <v>11</v>
      </c>
      <c r="D1202" s="1" t="s">
        <v>11</v>
      </c>
      <c r="E1202" s="1" t="s">
        <v>11</v>
      </c>
      <c r="F1202" s="1" t="s">
        <v>11</v>
      </c>
      <c r="G1202" s="1" t="s">
        <v>11</v>
      </c>
      <c r="H1202" s="1" t="s">
        <v>11</v>
      </c>
      <c r="I1202" s="1" t="s">
        <v>11</v>
      </c>
    </row>
    <row r="1203">
      <c r="A1203" s="1" t="s">
        <v>3531</v>
      </c>
      <c r="B1203" s="1" t="s">
        <v>3532</v>
      </c>
      <c r="C1203" s="1" t="s">
        <v>11</v>
      </c>
      <c r="D1203" s="1" t="s">
        <v>11</v>
      </c>
      <c r="E1203" s="1" t="s">
        <v>11</v>
      </c>
      <c r="F1203" s="1" t="s">
        <v>11</v>
      </c>
      <c r="G1203" s="1" t="s">
        <v>11</v>
      </c>
      <c r="H1203" s="1" t="s">
        <v>11</v>
      </c>
      <c r="I1203" s="1" t="s">
        <v>11</v>
      </c>
    </row>
    <row r="1204">
      <c r="A1204" s="1" t="s">
        <v>3533</v>
      </c>
      <c r="B1204" s="1" t="s">
        <v>3534</v>
      </c>
      <c r="C1204" s="1" t="s">
        <v>11</v>
      </c>
      <c r="D1204" s="1" t="s">
        <v>11</v>
      </c>
      <c r="E1204" s="1" t="s">
        <v>11</v>
      </c>
      <c r="F1204" s="1" t="s">
        <v>11</v>
      </c>
      <c r="G1204" s="1" t="s">
        <v>11</v>
      </c>
      <c r="H1204" s="1" t="s">
        <v>11</v>
      </c>
      <c r="I1204" s="1" t="s">
        <v>11</v>
      </c>
    </row>
    <row r="1205">
      <c r="A1205" s="1" t="s">
        <v>3535</v>
      </c>
      <c r="B1205" s="1" t="s">
        <v>3536</v>
      </c>
      <c r="C1205" s="1" t="s">
        <v>11</v>
      </c>
      <c r="D1205" s="1" t="s">
        <v>11</v>
      </c>
      <c r="E1205" s="1" t="s">
        <v>11</v>
      </c>
      <c r="F1205" s="1" t="s">
        <v>11</v>
      </c>
      <c r="G1205" s="1" t="s">
        <v>11</v>
      </c>
      <c r="H1205" s="1" t="s">
        <v>11</v>
      </c>
      <c r="I1205" s="1" t="s">
        <v>11</v>
      </c>
    </row>
    <row r="1206">
      <c r="A1206" s="1" t="s">
        <v>3537</v>
      </c>
      <c r="B1206" s="1" t="s">
        <v>3538</v>
      </c>
      <c r="C1206" s="1" t="s">
        <v>11</v>
      </c>
      <c r="D1206" s="1" t="s">
        <v>11</v>
      </c>
      <c r="E1206" s="1" t="s">
        <v>11</v>
      </c>
      <c r="F1206" s="1" t="s">
        <v>11</v>
      </c>
      <c r="G1206" s="1" t="s">
        <v>11</v>
      </c>
      <c r="H1206" s="1" t="s">
        <v>11</v>
      </c>
      <c r="I1206" s="1" t="s">
        <v>11</v>
      </c>
    </row>
    <row r="1207">
      <c r="A1207" s="1" t="s">
        <v>3539</v>
      </c>
      <c r="B1207" s="1" t="s">
        <v>3540</v>
      </c>
      <c r="C1207" s="1" t="s">
        <v>11</v>
      </c>
      <c r="D1207" s="1" t="s">
        <v>11</v>
      </c>
      <c r="E1207" s="1" t="s">
        <v>11</v>
      </c>
      <c r="F1207" s="1" t="s">
        <v>11</v>
      </c>
      <c r="G1207" s="1" t="s">
        <v>11</v>
      </c>
      <c r="H1207" s="1" t="s">
        <v>11</v>
      </c>
      <c r="I1207" s="1" t="s">
        <v>11</v>
      </c>
    </row>
    <row r="1208">
      <c r="A1208" s="1" t="s">
        <v>3541</v>
      </c>
      <c r="B1208" s="1" t="s">
        <v>3542</v>
      </c>
      <c r="C1208" s="1" t="s">
        <v>11</v>
      </c>
      <c r="D1208" s="1" t="s">
        <v>11</v>
      </c>
      <c r="E1208" s="1" t="s">
        <v>11</v>
      </c>
      <c r="F1208" s="1" t="s">
        <v>11</v>
      </c>
      <c r="G1208" s="1" t="s">
        <v>11</v>
      </c>
      <c r="H1208" s="1" t="s">
        <v>11</v>
      </c>
      <c r="I1208" s="1" t="s">
        <v>11</v>
      </c>
    </row>
    <row r="1209">
      <c r="A1209" s="1" t="s">
        <v>3543</v>
      </c>
      <c r="B1209" s="1" t="s">
        <v>3544</v>
      </c>
      <c r="C1209" s="1" t="s">
        <v>11</v>
      </c>
      <c r="D1209" s="1" t="s">
        <v>11</v>
      </c>
      <c r="E1209" s="1" t="s">
        <v>11</v>
      </c>
      <c r="F1209" s="1" t="s">
        <v>11</v>
      </c>
      <c r="G1209" s="1" t="s">
        <v>11</v>
      </c>
      <c r="H1209" s="1" t="s">
        <v>11</v>
      </c>
      <c r="I1209" s="1" t="s">
        <v>11</v>
      </c>
    </row>
    <row r="1210">
      <c r="A1210" s="1" t="s">
        <v>3545</v>
      </c>
      <c r="B1210" s="1" t="s">
        <v>3546</v>
      </c>
      <c r="C1210" s="1" t="s">
        <v>11</v>
      </c>
      <c r="D1210" s="1" t="s">
        <v>11</v>
      </c>
      <c r="E1210" s="1" t="s">
        <v>11</v>
      </c>
      <c r="F1210" s="1" t="s">
        <v>11</v>
      </c>
      <c r="G1210" s="1" t="s">
        <v>11</v>
      </c>
      <c r="H1210" s="1" t="s">
        <v>11</v>
      </c>
      <c r="I1210" s="1" t="s">
        <v>11</v>
      </c>
    </row>
    <row r="1211">
      <c r="A1211" s="1" t="s">
        <v>3547</v>
      </c>
      <c r="B1211" s="1" t="s">
        <v>3548</v>
      </c>
      <c r="C1211" s="1" t="s">
        <v>11</v>
      </c>
      <c r="D1211" s="1" t="s">
        <v>11</v>
      </c>
      <c r="E1211" s="1" t="s">
        <v>11</v>
      </c>
      <c r="F1211" s="1" t="s">
        <v>11</v>
      </c>
      <c r="G1211" s="1" t="s">
        <v>11</v>
      </c>
      <c r="H1211" s="1" t="s">
        <v>11</v>
      </c>
      <c r="I1211" s="1" t="s">
        <v>11</v>
      </c>
    </row>
    <row r="1212">
      <c r="A1212" s="1" t="s">
        <v>3549</v>
      </c>
      <c r="B1212" s="1" t="s">
        <v>3550</v>
      </c>
      <c r="C1212" s="1" t="s">
        <v>11</v>
      </c>
      <c r="D1212" s="1" t="s">
        <v>11</v>
      </c>
      <c r="E1212" s="1" t="s">
        <v>11</v>
      </c>
      <c r="F1212" s="1" t="s">
        <v>11</v>
      </c>
      <c r="G1212" s="1" t="s">
        <v>11</v>
      </c>
      <c r="H1212" s="1" t="s">
        <v>11</v>
      </c>
      <c r="I1212" s="1" t="s">
        <v>11</v>
      </c>
    </row>
    <row r="1213">
      <c r="A1213" s="1" t="s">
        <v>3551</v>
      </c>
      <c r="B1213" s="1" t="s">
        <v>3552</v>
      </c>
      <c r="C1213" s="1" t="s">
        <v>11</v>
      </c>
      <c r="D1213" s="1" t="s">
        <v>11</v>
      </c>
      <c r="E1213" s="1" t="s">
        <v>11</v>
      </c>
      <c r="F1213" s="1" t="s">
        <v>11</v>
      </c>
      <c r="G1213" s="1" t="s">
        <v>11</v>
      </c>
      <c r="H1213" s="1" t="s">
        <v>11</v>
      </c>
      <c r="I1213" s="1" t="s">
        <v>11</v>
      </c>
    </row>
    <row r="1214">
      <c r="A1214" s="1" t="s">
        <v>3553</v>
      </c>
      <c r="B1214" s="1" t="s">
        <v>3554</v>
      </c>
      <c r="C1214" s="1" t="s">
        <v>11</v>
      </c>
      <c r="D1214" s="1" t="s">
        <v>11</v>
      </c>
      <c r="E1214" s="1" t="s">
        <v>11</v>
      </c>
      <c r="F1214" s="1" t="s">
        <v>11</v>
      </c>
      <c r="G1214" s="1" t="s">
        <v>11</v>
      </c>
      <c r="H1214" s="1" t="s">
        <v>11</v>
      </c>
      <c r="I1214" s="1" t="s">
        <v>11</v>
      </c>
    </row>
    <row r="1215">
      <c r="A1215" s="1" t="s">
        <v>3555</v>
      </c>
      <c r="B1215" s="1" t="s">
        <v>3556</v>
      </c>
      <c r="C1215" s="1" t="s">
        <v>11</v>
      </c>
      <c r="D1215" s="1" t="s">
        <v>11</v>
      </c>
      <c r="E1215" s="1" t="s">
        <v>11</v>
      </c>
      <c r="F1215" s="1" t="s">
        <v>11</v>
      </c>
      <c r="G1215" s="1" t="s">
        <v>11</v>
      </c>
      <c r="H1215" s="1" t="s">
        <v>11</v>
      </c>
      <c r="I1215" s="1" t="s">
        <v>11</v>
      </c>
    </row>
    <row r="1216">
      <c r="A1216" s="1" t="s">
        <v>3557</v>
      </c>
      <c r="B1216" s="1" t="s">
        <v>3558</v>
      </c>
      <c r="C1216" s="1" t="s">
        <v>11</v>
      </c>
      <c r="D1216" s="1" t="s">
        <v>11</v>
      </c>
      <c r="E1216" s="1" t="s">
        <v>11</v>
      </c>
      <c r="F1216" s="1" t="s">
        <v>11</v>
      </c>
      <c r="G1216" s="1" t="s">
        <v>11</v>
      </c>
      <c r="H1216" s="1" t="s">
        <v>11</v>
      </c>
      <c r="I1216" s="1" t="s">
        <v>11</v>
      </c>
    </row>
    <row r="1217">
      <c r="A1217" s="1" t="s">
        <v>3559</v>
      </c>
      <c r="B1217" s="1" t="s">
        <v>3560</v>
      </c>
      <c r="C1217" s="1" t="s">
        <v>11</v>
      </c>
      <c r="D1217" s="1" t="s">
        <v>11</v>
      </c>
      <c r="E1217" s="1" t="s">
        <v>11</v>
      </c>
      <c r="F1217" s="1" t="s">
        <v>11</v>
      </c>
      <c r="G1217" s="1" t="s">
        <v>11</v>
      </c>
      <c r="H1217" s="1" t="s">
        <v>11</v>
      </c>
      <c r="I1217" s="1" t="s">
        <v>11</v>
      </c>
    </row>
    <row r="1218">
      <c r="A1218" s="1" t="s">
        <v>3561</v>
      </c>
      <c r="B1218" s="1" t="s">
        <v>3562</v>
      </c>
      <c r="C1218" s="1" t="s">
        <v>11</v>
      </c>
      <c r="D1218" s="1" t="s">
        <v>11</v>
      </c>
      <c r="E1218" s="1" t="s">
        <v>11</v>
      </c>
      <c r="F1218" s="1" t="s">
        <v>11</v>
      </c>
      <c r="G1218" s="1" t="s">
        <v>11</v>
      </c>
      <c r="H1218" s="1" t="s">
        <v>11</v>
      </c>
      <c r="I1218" s="1" t="s">
        <v>11</v>
      </c>
    </row>
    <row r="1219">
      <c r="A1219" s="1" t="s">
        <v>3563</v>
      </c>
      <c r="B1219" s="1" t="s">
        <v>3564</v>
      </c>
      <c r="C1219" s="1" t="s">
        <v>11</v>
      </c>
      <c r="D1219" s="1" t="s">
        <v>11</v>
      </c>
      <c r="E1219" s="1" t="s">
        <v>11</v>
      </c>
      <c r="F1219" s="1" t="s">
        <v>11</v>
      </c>
      <c r="G1219" s="1" t="s">
        <v>11</v>
      </c>
      <c r="H1219" s="1" t="s">
        <v>11</v>
      </c>
      <c r="I1219" s="1" t="s">
        <v>11</v>
      </c>
    </row>
    <row r="1220">
      <c r="A1220" s="1" t="s">
        <v>3565</v>
      </c>
      <c r="B1220" s="1" t="s">
        <v>3566</v>
      </c>
      <c r="C1220" s="1" t="s">
        <v>11</v>
      </c>
      <c r="D1220" s="1" t="s">
        <v>11</v>
      </c>
      <c r="E1220" s="1" t="s">
        <v>11</v>
      </c>
      <c r="F1220" s="1" t="s">
        <v>11</v>
      </c>
      <c r="G1220" s="1" t="s">
        <v>11</v>
      </c>
      <c r="H1220" s="1" t="s">
        <v>11</v>
      </c>
      <c r="I1220" s="1" t="s">
        <v>11</v>
      </c>
    </row>
    <row r="1221">
      <c r="A1221" s="1" t="s">
        <v>1467</v>
      </c>
      <c r="B1221" s="1" t="s">
        <v>3567</v>
      </c>
      <c r="C1221" s="1" t="s">
        <v>11</v>
      </c>
      <c r="D1221" s="1" t="s">
        <v>11</v>
      </c>
      <c r="E1221" s="1" t="s">
        <v>11</v>
      </c>
      <c r="F1221" s="1" t="s">
        <v>11</v>
      </c>
      <c r="G1221" s="1" t="s">
        <v>11</v>
      </c>
      <c r="H1221" s="1" t="s">
        <v>11</v>
      </c>
      <c r="I1221" s="1" t="s">
        <v>11</v>
      </c>
    </row>
    <row r="1222">
      <c r="A1222" s="1" t="s">
        <v>3568</v>
      </c>
      <c r="B1222" s="1" t="s">
        <v>3569</v>
      </c>
      <c r="C1222" s="1" t="s">
        <v>11</v>
      </c>
      <c r="D1222" s="1" t="s">
        <v>11</v>
      </c>
      <c r="E1222" s="1" t="s">
        <v>11</v>
      </c>
      <c r="F1222" s="1" t="s">
        <v>11</v>
      </c>
      <c r="G1222" s="1" t="s">
        <v>11</v>
      </c>
      <c r="H1222" s="1" t="s">
        <v>11</v>
      </c>
      <c r="I1222" s="1" t="s">
        <v>11</v>
      </c>
    </row>
    <row r="1223">
      <c r="A1223" s="1" t="s">
        <v>3570</v>
      </c>
      <c r="B1223" s="1" t="s">
        <v>3571</v>
      </c>
      <c r="C1223" s="1" t="s">
        <v>11</v>
      </c>
      <c r="D1223" s="1" t="s">
        <v>11</v>
      </c>
      <c r="E1223" s="1" t="s">
        <v>11</v>
      </c>
      <c r="F1223" s="1" t="s">
        <v>11</v>
      </c>
      <c r="G1223" s="1" t="s">
        <v>11</v>
      </c>
      <c r="H1223" s="1" t="s">
        <v>11</v>
      </c>
      <c r="I1223" s="1" t="s">
        <v>11</v>
      </c>
    </row>
    <row r="1224">
      <c r="A1224" s="1" t="s">
        <v>3572</v>
      </c>
      <c r="B1224" s="1" t="s">
        <v>3573</v>
      </c>
      <c r="C1224" s="1" t="s">
        <v>11</v>
      </c>
      <c r="D1224" s="1" t="s">
        <v>11</v>
      </c>
      <c r="E1224" s="1" t="s">
        <v>11</v>
      </c>
      <c r="F1224" s="1" t="s">
        <v>11</v>
      </c>
      <c r="G1224" s="1" t="s">
        <v>11</v>
      </c>
      <c r="H1224" s="1" t="s">
        <v>11</v>
      </c>
      <c r="I1224" s="1" t="s">
        <v>11</v>
      </c>
    </row>
    <row r="1225">
      <c r="A1225" s="1" t="s">
        <v>3574</v>
      </c>
      <c r="B1225" s="1" t="s">
        <v>3575</v>
      </c>
      <c r="C1225" s="1" t="s">
        <v>11</v>
      </c>
      <c r="D1225" s="1" t="s">
        <v>11</v>
      </c>
      <c r="E1225" s="1" t="s">
        <v>11</v>
      </c>
      <c r="F1225" s="1" t="s">
        <v>11</v>
      </c>
      <c r="G1225" s="1" t="s">
        <v>11</v>
      </c>
      <c r="H1225" s="1" t="s">
        <v>11</v>
      </c>
      <c r="I1225" s="1" t="s">
        <v>11</v>
      </c>
    </row>
    <row r="1226">
      <c r="A1226" s="1" t="s">
        <v>3576</v>
      </c>
      <c r="B1226" s="1" t="s">
        <v>3577</v>
      </c>
      <c r="C1226" s="1" t="s">
        <v>11</v>
      </c>
      <c r="D1226" s="1" t="s">
        <v>11</v>
      </c>
      <c r="E1226" s="1" t="s">
        <v>11</v>
      </c>
      <c r="F1226" s="1" t="s">
        <v>11</v>
      </c>
      <c r="G1226" s="1" t="s">
        <v>11</v>
      </c>
      <c r="H1226" s="1" t="s">
        <v>11</v>
      </c>
      <c r="I1226" s="1" t="s">
        <v>11</v>
      </c>
    </row>
    <row r="1227">
      <c r="A1227" s="1" t="s">
        <v>3578</v>
      </c>
      <c r="B1227" s="1" t="s">
        <v>3579</v>
      </c>
      <c r="C1227" s="1" t="s">
        <v>11</v>
      </c>
      <c r="D1227" s="1" t="s">
        <v>11</v>
      </c>
      <c r="E1227" s="1" t="s">
        <v>11</v>
      </c>
      <c r="F1227" s="1" t="s">
        <v>11</v>
      </c>
      <c r="G1227" s="1" t="s">
        <v>11</v>
      </c>
      <c r="H1227" s="1" t="s">
        <v>11</v>
      </c>
      <c r="I1227" s="1" t="s">
        <v>11</v>
      </c>
    </row>
    <row r="1228">
      <c r="A1228" s="1" t="s">
        <v>3580</v>
      </c>
      <c r="B1228" s="1" t="s">
        <v>3581</v>
      </c>
      <c r="C1228" s="1" t="s">
        <v>3582</v>
      </c>
      <c r="D1228" s="1" t="s">
        <v>3583</v>
      </c>
      <c r="E1228" s="1" t="s">
        <v>3584</v>
      </c>
      <c r="F1228" s="1" t="s">
        <v>3585</v>
      </c>
      <c r="G1228" s="1" t="s">
        <v>3586</v>
      </c>
      <c r="H1228" s="1" t="s">
        <v>11</v>
      </c>
      <c r="I1228" s="1" t="s">
        <v>11</v>
      </c>
    </row>
    <row r="1229">
      <c r="A1229" s="1" t="s">
        <v>3587</v>
      </c>
      <c r="B1229" s="1" t="s">
        <v>3588</v>
      </c>
      <c r="C1229" s="1" t="s">
        <v>3589</v>
      </c>
      <c r="D1229" s="1" t="s">
        <v>3590</v>
      </c>
      <c r="E1229" s="1" t="s">
        <v>291</v>
      </c>
      <c r="F1229" s="1" t="s">
        <v>3591</v>
      </c>
      <c r="G1229" s="1" t="s">
        <v>3592</v>
      </c>
      <c r="H1229" s="1" t="s">
        <v>11</v>
      </c>
      <c r="I1229" s="1" t="s">
        <v>11</v>
      </c>
    </row>
    <row r="1230">
      <c r="A1230" s="1" t="s">
        <v>3593</v>
      </c>
      <c r="B1230" s="1" t="s">
        <v>3594</v>
      </c>
      <c r="C1230" s="1" t="s">
        <v>11</v>
      </c>
      <c r="D1230" s="1" t="s">
        <v>11</v>
      </c>
      <c r="E1230" s="1" t="s">
        <v>11</v>
      </c>
      <c r="F1230" s="1" t="s">
        <v>11</v>
      </c>
      <c r="G1230" s="1" t="s">
        <v>11</v>
      </c>
      <c r="H1230" s="1" t="s">
        <v>11</v>
      </c>
      <c r="I1230" s="1" t="s">
        <v>11</v>
      </c>
    </row>
    <row r="1231">
      <c r="A1231" s="1" t="s">
        <v>3595</v>
      </c>
      <c r="B1231" s="1" t="s">
        <v>3596</v>
      </c>
      <c r="C1231" s="1" t="s">
        <v>11</v>
      </c>
      <c r="D1231" s="1" t="s">
        <v>11</v>
      </c>
      <c r="E1231" s="1" t="s">
        <v>11</v>
      </c>
      <c r="F1231" s="1" t="s">
        <v>11</v>
      </c>
      <c r="G1231" s="1" t="s">
        <v>11</v>
      </c>
      <c r="H1231" s="1" t="s">
        <v>11</v>
      </c>
      <c r="I1231" s="1" t="s">
        <v>11</v>
      </c>
    </row>
    <row r="1232">
      <c r="A1232" s="1" t="s">
        <v>3597</v>
      </c>
      <c r="B1232" s="1" t="s">
        <v>3598</v>
      </c>
      <c r="C1232" s="1" t="s">
        <v>11</v>
      </c>
      <c r="D1232" s="1" t="s">
        <v>11</v>
      </c>
      <c r="E1232" s="1" t="s">
        <v>11</v>
      </c>
      <c r="F1232" s="1" t="s">
        <v>11</v>
      </c>
      <c r="G1232" s="1" t="s">
        <v>11</v>
      </c>
      <c r="H1232" s="1" t="s">
        <v>11</v>
      </c>
      <c r="I1232" s="1" t="s">
        <v>11</v>
      </c>
    </row>
    <row r="1233">
      <c r="A1233" s="1" t="s">
        <v>3599</v>
      </c>
      <c r="B1233" s="1" t="s">
        <v>3600</v>
      </c>
      <c r="C1233" s="1" t="s">
        <v>11</v>
      </c>
      <c r="D1233" s="1" t="s">
        <v>11</v>
      </c>
      <c r="E1233" s="1" t="s">
        <v>11</v>
      </c>
      <c r="F1233" s="1" t="s">
        <v>11</v>
      </c>
      <c r="G1233" s="1" t="s">
        <v>11</v>
      </c>
      <c r="H1233" s="1" t="s">
        <v>11</v>
      </c>
      <c r="I1233" s="1" t="s">
        <v>11</v>
      </c>
    </row>
    <row r="1234">
      <c r="A1234" s="1" t="s">
        <v>3601</v>
      </c>
      <c r="B1234" s="1" t="s">
        <v>3602</v>
      </c>
      <c r="C1234" s="1" t="s">
        <v>11</v>
      </c>
      <c r="D1234" s="1" t="s">
        <v>11</v>
      </c>
      <c r="E1234" s="1" t="s">
        <v>11</v>
      </c>
      <c r="F1234" s="1" t="s">
        <v>11</v>
      </c>
      <c r="G1234" s="1" t="s">
        <v>11</v>
      </c>
      <c r="H1234" s="1" t="s">
        <v>11</v>
      </c>
      <c r="I1234" s="1" t="s">
        <v>11</v>
      </c>
    </row>
    <row r="1235">
      <c r="A1235" s="1" t="s">
        <v>3603</v>
      </c>
      <c r="B1235" s="1" t="s">
        <v>3604</v>
      </c>
      <c r="C1235" s="1" t="s">
        <v>11</v>
      </c>
      <c r="D1235" s="1" t="s">
        <v>11</v>
      </c>
      <c r="E1235" s="1" t="s">
        <v>11</v>
      </c>
      <c r="F1235" s="1" t="s">
        <v>11</v>
      </c>
      <c r="G1235" s="1" t="s">
        <v>11</v>
      </c>
      <c r="H1235" s="1" t="s">
        <v>11</v>
      </c>
      <c r="I1235" s="1" t="s">
        <v>11</v>
      </c>
    </row>
    <row r="1236">
      <c r="A1236" s="1" t="s">
        <v>3605</v>
      </c>
      <c r="B1236" s="1" t="s">
        <v>3606</v>
      </c>
      <c r="C1236" s="1" t="s">
        <v>11</v>
      </c>
      <c r="D1236" s="1" t="s">
        <v>11</v>
      </c>
      <c r="E1236" s="1" t="s">
        <v>11</v>
      </c>
      <c r="F1236" s="1" t="s">
        <v>11</v>
      </c>
      <c r="G1236" s="1" t="s">
        <v>11</v>
      </c>
      <c r="H1236" s="1" t="s">
        <v>11</v>
      </c>
      <c r="I1236" s="1" t="s">
        <v>11</v>
      </c>
    </row>
    <row r="1237">
      <c r="A1237" s="1" t="s">
        <v>3607</v>
      </c>
      <c r="B1237" s="1" t="s">
        <v>3608</v>
      </c>
      <c r="C1237" s="1" t="s">
        <v>11</v>
      </c>
      <c r="D1237" s="1" t="s">
        <v>11</v>
      </c>
      <c r="E1237" s="1" t="s">
        <v>11</v>
      </c>
      <c r="F1237" s="1" t="s">
        <v>11</v>
      </c>
      <c r="G1237" s="1" t="s">
        <v>11</v>
      </c>
      <c r="H1237" s="1" t="s">
        <v>11</v>
      </c>
      <c r="I1237" s="1" t="s">
        <v>11</v>
      </c>
    </row>
    <row r="1238">
      <c r="A1238" s="1" t="s">
        <v>3609</v>
      </c>
      <c r="B1238" s="1" t="s">
        <v>3610</v>
      </c>
      <c r="C1238" s="1" t="s">
        <v>11</v>
      </c>
      <c r="D1238" s="1" t="s">
        <v>11</v>
      </c>
      <c r="E1238" s="1" t="s">
        <v>11</v>
      </c>
      <c r="F1238" s="1" t="s">
        <v>11</v>
      </c>
      <c r="G1238" s="1" t="s">
        <v>11</v>
      </c>
      <c r="H1238" s="1" t="s">
        <v>11</v>
      </c>
      <c r="I1238" s="1" t="s">
        <v>11</v>
      </c>
    </row>
    <row r="1239">
      <c r="A1239" s="1" t="s">
        <v>3611</v>
      </c>
      <c r="B1239" s="1" t="s">
        <v>3612</v>
      </c>
      <c r="C1239" s="1" t="s">
        <v>11</v>
      </c>
      <c r="D1239" s="1" t="s">
        <v>11</v>
      </c>
      <c r="E1239" s="1" t="s">
        <v>11</v>
      </c>
      <c r="F1239" s="1" t="s">
        <v>11</v>
      </c>
      <c r="G1239" s="1" t="s">
        <v>11</v>
      </c>
      <c r="H1239" s="1" t="s">
        <v>11</v>
      </c>
      <c r="I1239" s="1" t="s">
        <v>11</v>
      </c>
    </row>
    <row r="1240">
      <c r="A1240" s="1" t="s">
        <v>3613</v>
      </c>
      <c r="B1240" s="1" t="s">
        <v>3614</v>
      </c>
      <c r="C1240" s="1" t="s">
        <v>11</v>
      </c>
      <c r="D1240" s="1" t="s">
        <v>11</v>
      </c>
      <c r="E1240" s="1" t="s">
        <v>11</v>
      </c>
      <c r="F1240" s="1" t="s">
        <v>11</v>
      </c>
      <c r="G1240" s="1" t="s">
        <v>11</v>
      </c>
      <c r="H1240" s="1" t="s">
        <v>11</v>
      </c>
      <c r="I1240" s="1" t="s">
        <v>11</v>
      </c>
    </row>
    <row r="1241">
      <c r="A1241" s="1" t="s">
        <v>3615</v>
      </c>
      <c r="B1241" s="1" t="s">
        <v>3616</v>
      </c>
      <c r="C1241" s="1" t="s">
        <v>11</v>
      </c>
      <c r="D1241" s="1" t="s">
        <v>11</v>
      </c>
      <c r="E1241" s="1" t="s">
        <v>11</v>
      </c>
      <c r="F1241" s="1" t="s">
        <v>11</v>
      </c>
      <c r="G1241" s="1" t="s">
        <v>11</v>
      </c>
      <c r="H1241" s="1" t="s">
        <v>11</v>
      </c>
      <c r="I1241" s="1" t="s">
        <v>11</v>
      </c>
    </row>
    <row r="1242">
      <c r="A1242" s="1" t="s">
        <v>3617</v>
      </c>
      <c r="B1242" s="1" t="s">
        <v>3618</v>
      </c>
      <c r="C1242" s="1" t="s">
        <v>11</v>
      </c>
      <c r="D1242" s="1" t="s">
        <v>11</v>
      </c>
      <c r="E1242" s="1" t="s">
        <v>11</v>
      </c>
      <c r="F1242" s="1" t="s">
        <v>11</v>
      </c>
      <c r="G1242" s="1" t="s">
        <v>11</v>
      </c>
      <c r="H1242" s="1" t="s">
        <v>11</v>
      </c>
      <c r="I1242" s="1" t="s">
        <v>11</v>
      </c>
    </row>
    <row r="1243">
      <c r="A1243" s="1" t="s">
        <v>3619</v>
      </c>
      <c r="B1243" s="1" t="s">
        <v>3620</v>
      </c>
      <c r="C1243" s="1" t="s">
        <v>11</v>
      </c>
      <c r="D1243" s="1" t="s">
        <v>11</v>
      </c>
      <c r="E1243" s="1" t="s">
        <v>11</v>
      </c>
      <c r="F1243" s="1" t="s">
        <v>11</v>
      </c>
      <c r="G1243" s="1" t="s">
        <v>11</v>
      </c>
      <c r="H1243" s="1" t="s">
        <v>11</v>
      </c>
      <c r="I1243" s="1" t="s">
        <v>11</v>
      </c>
    </row>
    <row r="1244">
      <c r="A1244" s="1" t="s">
        <v>3621</v>
      </c>
      <c r="B1244" s="1" t="s">
        <v>3622</v>
      </c>
      <c r="C1244" s="1" t="s">
        <v>11</v>
      </c>
      <c r="D1244" s="1" t="s">
        <v>11</v>
      </c>
      <c r="E1244" s="1" t="s">
        <v>11</v>
      </c>
      <c r="F1244" s="1" t="s">
        <v>11</v>
      </c>
      <c r="G1244" s="1" t="s">
        <v>11</v>
      </c>
      <c r="H1244" s="1" t="s">
        <v>11</v>
      </c>
      <c r="I1244" s="1" t="s">
        <v>11</v>
      </c>
    </row>
    <row r="1245">
      <c r="A1245" s="1" t="s">
        <v>3623</v>
      </c>
      <c r="B1245" s="1" t="s">
        <v>3624</v>
      </c>
      <c r="C1245" s="1" t="s">
        <v>3625</v>
      </c>
      <c r="D1245" s="1" t="s">
        <v>3626</v>
      </c>
      <c r="E1245" s="1" t="s">
        <v>291</v>
      </c>
      <c r="F1245" s="1" t="s">
        <v>3627</v>
      </c>
      <c r="G1245" s="1" t="s">
        <v>3628</v>
      </c>
      <c r="H1245" s="1" t="s">
        <v>11</v>
      </c>
      <c r="I1245" s="1" t="s">
        <v>11</v>
      </c>
    </row>
    <row r="1246">
      <c r="A1246" s="1" t="s">
        <v>3629</v>
      </c>
      <c r="B1246" s="1" t="s">
        <v>3630</v>
      </c>
      <c r="C1246" s="1" t="s">
        <v>3631</v>
      </c>
      <c r="D1246" s="1" t="s">
        <v>3632</v>
      </c>
      <c r="E1246" s="1" t="s">
        <v>3584</v>
      </c>
      <c r="F1246" s="1" t="s">
        <v>3633</v>
      </c>
      <c r="G1246" s="1" t="s">
        <v>3634</v>
      </c>
      <c r="H1246" s="1" t="s">
        <v>11</v>
      </c>
      <c r="I1246" s="1" t="s">
        <v>11</v>
      </c>
    </row>
    <row r="1247">
      <c r="A1247" s="1" t="s">
        <v>3635</v>
      </c>
      <c r="B1247" s="1" t="s">
        <v>3636</v>
      </c>
      <c r="C1247" s="1" t="s">
        <v>11</v>
      </c>
      <c r="D1247" s="1" t="s">
        <v>11</v>
      </c>
      <c r="E1247" s="1" t="s">
        <v>11</v>
      </c>
      <c r="F1247" s="1" t="s">
        <v>11</v>
      </c>
      <c r="G1247" s="1" t="s">
        <v>11</v>
      </c>
      <c r="H1247" s="1" t="s">
        <v>11</v>
      </c>
      <c r="I1247" s="1" t="s">
        <v>11</v>
      </c>
    </row>
    <row r="1248">
      <c r="A1248" s="1" t="s">
        <v>3637</v>
      </c>
      <c r="B1248" s="1" t="s">
        <v>3638</v>
      </c>
      <c r="C1248" s="1" t="s">
        <v>11</v>
      </c>
      <c r="D1248" s="1" t="s">
        <v>11</v>
      </c>
      <c r="E1248" s="1" t="s">
        <v>11</v>
      </c>
      <c r="F1248" s="1" t="s">
        <v>11</v>
      </c>
      <c r="G1248" s="1" t="s">
        <v>11</v>
      </c>
      <c r="H1248" s="1" t="s">
        <v>11</v>
      </c>
      <c r="I1248" s="1" t="s">
        <v>11</v>
      </c>
    </row>
    <row r="1249">
      <c r="A1249" s="1" t="s">
        <v>3639</v>
      </c>
      <c r="B1249" s="1" t="s">
        <v>3640</v>
      </c>
      <c r="C1249" s="1" t="s">
        <v>11</v>
      </c>
      <c r="D1249" s="1" t="s">
        <v>11</v>
      </c>
      <c r="E1249" s="1" t="s">
        <v>11</v>
      </c>
      <c r="F1249" s="1" t="s">
        <v>11</v>
      </c>
      <c r="G1249" s="1" t="s">
        <v>11</v>
      </c>
      <c r="H1249" s="1" t="s">
        <v>11</v>
      </c>
      <c r="I1249" s="1" t="s">
        <v>11</v>
      </c>
    </row>
    <row r="1250">
      <c r="A1250" s="1" t="s">
        <v>3641</v>
      </c>
      <c r="B1250" s="1" t="s">
        <v>3642</v>
      </c>
      <c r="C1250" s="1" t="s">
        <v>11</v>
      </c>
      <c r="D1250" s="1" t="s">
        <v>11</v>
      </c>
      <c r="E1250" s="1" t="s">
        <v>11</v>
      </c>
      <c r="F1250" s="1" t="s">
        <v>11</v>
      </c>
      <c r="G1250" s="1" t="s">
        <v>11</v>
      </c>
      <c r="H1250" s="1" t="s">
        <v>11</v>
      </c>
      <c r="I1250" s="1" t="s">
        <v>11</v>
      </c>
    </row>
    <row r="1251">
      <c r="A1251" s="1" t="s">
        <v>3643</v>
      </c>
      <c r="B1251" s="1" t="s">
        <v>3644</v>
      </c>
      <c r="C1251" s="1" t="s">
        <v>11</v>
      </c>
      <c r="D1251" s="1" t="s">
        <v>11</v>
      </c>
      <c r="E1251" s="1" t="s">
        <v>11</v>
      </c>
      <c r="F1251" s="1" t="s">
        <v>11</v>
      </c>
      <c r="G1251" s="1" t="s">
        <v>11</v>
      </c>
      <c r="H1251" s="1" t="s">
        <v>11</v>
      </c>
      <c r="I1251" s="1" t="s">
        <v>11</v>
      </c>
    </row>
    <row r="1252">
      <c r="A1252" s="1" t="s">
        <v>3645</v>
      </c>
      <c r="B1252" s="1" t="s">
        <v>3646</v>
      </c>
      <c r="C1252" s="1" t="s">
        <v>11</v>
      </c>
      <c r="D1252" s="1" t="s">
        <v>11</v>
      </c>
      <c r="E1252" s="1" t="s">
        <v>11</v>
      </c>
      <c r="F1252" s="1" t="s">
        <v>11</v>
      </c>
      <c r="G1252" s="1" t="s">
        <v>11</v>
      </c>
      <c r="H1252" s="1" t="s">
        <v>11</v>
      </c>
      <c r="I1252" s="1" t="s">
        <v>11</v>
      </c>
    </row>
    <row r="1253">
      <c r="A1253" s="1" t="s">
        <v>3647</v>
      </c>
      <c r="B1253" s="1" t="s">
        <v>3648</v>
      </c>
      <c r="C1253" s="1" t="s">
        <v>11</v>
      </c>
      <c r="D1253" s="1" t="s">
        <v>11</v>
      </c>
      <c r="E1253" s="1" t="s">
        <v>11</v>
      </c>
      <c r="F1253" s="1" t="s">
        <v>11</v>
      </c>
      <c r="G1253" s="1" t="s">
        <v>11</v>
      </c>
      <c r="H1253" s="1" t="s">
        <v>11</v>
      </c>
      <c r="I1253" s="1" t="s">
        <v>11</v>
      </c>
    </row>
    <row r="1254">
      <c r="A1254" s="1" t="s">
        <v>3649</v>
      </c>
      <c r="B1254" s="1" t="s">
        <v>3650</v>
      </c>
      <c r="C1254" s="1" t="s">
        <v>11</v>
      </c>
      <c r="D1254" s="1" t="s">
        <v>11</v>
      </c>
      <c r="E1254" s="1" t="s">
        <v>11</v>
      </c>
      <c r="F1254" s="1" t="s">
        <v>11</v>
      </c>
      <c r="G1254" s="1" t="s">
        <v>11</v>
      </c>
      <c r="H1254" s="1" t="s">
        <v>11</v>
      </c>
      <c r="I1254" s="1" t="s">
        <v>11</v>
      </c>
    </row>
    <row r="1255">
      <c r="A1255" s="1" t="s">
        <v>3651</v>
      </c>
      <c r="B1255" s="1" t="s">
        <v>3652</v>
      </c>
      <c r="C1255" s="1" t="s">
        <v>11</v>
      </c>
      <c r="D1255" s="1" t="s">
        <v>11</v>
      </c>
      <c r="E1255" s="1" t="s">
        <v>11</v>
      </c>
      <c r="F1255" s="1" t="s">
        <v>11</v>
      </c>
      <c r="G1255" s="1" t="s">
        <v>11</v>
      </c>
      <c r="H1255" s="1" t="s">
        <v>11</v>
      </c>
      <c r="I1255" s="1" t="s">
        <v>11</v>
      </c>
    </row>
    <row r="1256">
      <c r="A1256" s="1" t="s">
        <v>3653</v>
      </c>
      <c r="B1256" s="1" t="s">
        <v>3654</v>
      </c>
      <c r="C1256" s="1" t="s">
        <v>11</v>
      </c>
      <c r="D1256" s="1" t="s">
        <v>11</v>
      </c>
      <c r="E1256" s="1" t="s">
        <v>11</v>
      </c>
      <c r="F1256" s="1" t="s">
        <v>11</v>
      </c>
      <c r="G1256" s="1" t="s">
        <v>11</v>
      </c>
      <c r="H1256" s="1" t="s">
        <v>11</v>
      </c>
      <c r="I1256" s="1" t="s">
        <v>11</v>
      </c>
    </row>
    <row r="1257">
      <c r="A1257" s="1" t="s">
        <v>3655</v>
      </c>
      <c r="B1257" s="1" t="s">
        <v>3656</v>
      </c>
      <c r="C1257" s="1" t="s">
        <v>11</v>
      </c>
      <c r="D1257" s="1" t="s">
        <v>11</v>
      </c>
      <c r="E1257" s="1" t="s">
        <v>11</v>
      </c>
      <c r="F1257" s="1" t="s">
        <v>11</v>
      </c>
      <c r="G1257" s="1" t="s">
        <v>11</v>
      </c>
      <c r="H1257" s="1" t="s">
        <v>11</v>
      </c>
      <c r="I1257" s="1" t="s">
        <v>11</v>
      </c>
    </row>
    <row r="1258">
      <c r="A1258" s="1" t="s">
        <v>3657</v>
      </c>
      <c r="B1258" s="1" t="s">
        <v>3658</v>
      </c>
      <c r="C1258" s="1" t="s">
        <v>11</v>
      </c>
      <c r="D1258" s="1" t="s">
        <v>11</v>
      </c>
      <c r="E1258" s="1" t="s">
        <v>11</v>
      </c>
      <c r="F1258" s="1" t="s">
        <v>11</v>
      </c>
      <c r="G1258" s="1" t="s">
        <v>11</v>
      </c>
      <c r="H1258" s="1" t="s">
        <v>11</v>
      </c>
      <c r="I1258" s="1" t="s">
        <v>11</v>
      </c>
    </row>
    <row r="1259">
      <c r="A1259" s="1" t="s">
        <v>3659</v>
      </c>
      <c r="B1259" s="1" t="s">
        <v>3660</v>
      </c>
      <c r="C1259" s="1" t="s">
        <v>11</v>
      </c>
      <c r="D1259" s="1" t="s">
        <v>11</v>
      </c>
      <c r="E1259" s="1" t="s">
        <v>11</v>
      </c>
      <c r="F1259" s="1" t="s">
        <v>11</v>
      </c>
      <c r="G1259" s="1" t="s">
        <v>11</v>
      </c>
      <c r="H1259" s="1" t="s">
        <v>11</v>
      </c>
      <c r="I1259" s="1" t="s">
        <v>11</v>
      </c>
    </row>
    <row r="1260">
      <c r="A1260" s="1" t="s">
        <v>3661</v>
      </c>
      <c r="B1260" s="1" t="s">
        <v>3662</v>
      </c>
      <c r="C1260" s="1" t="s">
        <v>11</v>
      </c>
      <c r="D1260" s="1" t="s">
        <v>11</v>
      </c>
      <c r="E1260" s="1" t="s">
        <v>11</v>
      </c>
      <c r="F1260" s="1" t="s">
        <v>11</v>
      </c>
      <c r="G1260" s="1" t="s">
        <v>11</v>
      </c>
      <c r="H1260" s="1" t="s">
        <v>11</v>
      </c>
      <c r="I1260" s="1" t="s">
        <v>11</v>
      </c>
    </row>
    <row r="1261">
      <c r="A1261" s="1" t="s">
        <v>3663</v>
      </c>
      <c r="B1261" s="1" t="s">
        <v>3664</v>
      </c>
      <c r="C1261" s="1" t="s">
        <v>11</v>
      </c>
      <c r="D1261" s="1" t="s">
        <v>11</v>
      </c>
      <c r="E1261" s="1" t="s">
        <v>11</v>
      </c>
      <c r="F1261" s="1" t="s">
        <v>11</v>
      </c>
      <c r="G1261" s="1" t="s">
        <v>11</v>
      </c>
      <c r="H1261" s="1" t="s">
        <v>11</v>
      </c>
      <c r="I1261" s="1" t="s">
        <v>11</v>
      </c>
    </row>
    <row r="1262">
      <c r="A1262" s="1" t="s">
        <v>3665</v>
      </c>
      <c r="B1262" s="1" t="s">
        <v>3666</v>
      </c>
      <c r="C1262" s="1" t="s">
        <v>11</v>
      </c>
      <c r="D1262" s="1" t="s">
        <v>11</v>
      </c>
      <c r="E1262" s="1" t="s">
        <v>11</v>
      </c>
      <c r="F1262" s="1" t="s">
        <v>11</v>
      </c>
      <c r="G1262" s="1" t="s">
        <v>11</v>
      </c>
      <c r="H1262" s="1" t="s">
        <v>11</v>
      </c>
      <c r="I1262" s="1" t="s">
        <v>11</v>
      </c>
    </row>
    <row r="1263">
      <c r="A1263" s="1" t="s">
        <v>3667</v>
      </c>
      <c r="B1263" s="1" t="s">
        <v>3668</v>
      </c>
      <c r="C1263" s="1" t="s">
        <v>11</v>
      </c>
      <c r="D1263" s="1" t="s">
        <v>11</v>
      </c>
      <c r="E1263" s="1" t="s">
        <v>11</v>
      </c>
      <c r="F1263" s="1" t="s">
        <v>11</v>
      </c>
      <c r="G1263" s="1" t="s">
        <v>11</v>
      </c>
      <c r="H1263" s="1" t="s">
        <v>11</v>
      </c>
      <c r="I1263" s="1" t="s">
        <v>11</v>
      </c>
    </row>
    <row r="1264">
      <c r="A1264" s="1" t="s">
        <v>3669</v>
      </c>
      <c r="B1264" s="1" t="s">
        <v>3670</v>
      </c>
      <c r="C1264" s="1" t="s">
        <v>11</v>
      </c>
      <c r="D1264" s="1" t="s">
        <v>11</v>
      </c>
      <c r="E1264" s="1" t="s">
        <v>11</v>
      </c>
      <c r="F1264" s="1" t="s">
        <v>11</v>
      </c>
      <c r="G1264" s="1" t="s">
        <v>11</v>
      </c>
      <c r="H1264" s="1" t="s">
        <v>11</v>
      </c>
      <c r="I1264" s="1" t="s">
        <v>11</v>
      </c>
    </row>
    <row r="1265">
      <c r="A1265" s="1" t="s">
        <v>3671</v>
      </c>
      <c r="B1265" s="1" t="s">
        <v>3672</v>
      </c>
      <c r="C1265" s="1" t="s">
        <v>11</v>
      </c>
      <c r="D1265" s="1" t="s">
        <v>11</v>
      </c>
      <c r="E1265" s="1" t="s">
        <v>11</v>
      </c>
      <c r="F1265" s="1" t="s">
        <v>11</v>
      </c>
      <c r="G1265" s="1" t="s">
        <v>11</v>
      </c>
      <c r="H1265" s="1" t="s">
        <v>11</v>
      </c>
      <c r="I1265" s="1" t="s">
        <v>11</v>
      </c>
    </row>
    <row r="1266">
      <c r="A1266" s="1" t="s">
        <v>3673</v>
      </c>
      <c r="B1266" s="1" t="s">
        <v>3674</v>
      </c>
      <c r="C1266" s="1" t="s">
        <v>11</v>
      </c>
      <c r="D1266" s="1" t="s">
        <v>11</v>
      </c>
      <c r="E1266" s="1" t="s">
        <v>11</v>
      </c>
      <c r="F1266" s="1" t="s">
        <v>11</v>
      </c>
      <c r="G1266" s="1" t="s">
        <v>11</v>
      </c>
      <c r="H1266" s="1" t="s">
        <v>11</v>
      </c>
      <c r="I1266" s="1" t="s">
        <v>11</v>
      </c>
    </row>
    <row r="1267">
      <c r="A1267" s="1" t="s">
        <v>3675</v>
      </c>
      <c r="B1267" s="1" t="s">
        <v>3676</v>
      </c>
      <c r="C1267" s="1" t="s">
        <v>11</v>
      </c>
      <c r="D1267" s="1" t="s">
        <v>11</v>
      </c>
      <c r="E1267" s="1" t="s">
        <v>11</v>
      </c>
      <c r="F1267" s="1" t="s">
        <v>11</v>
      </c>
      <c r="G1267" s="1" t="s">
        <v>11</v>
      </c>
      <c r="H1267" s="1" t="s">
        <v>11</v>
      </c>
      <c r="I1267" s="1" t="s">
        <v>11</v>
      </c>
    </row>
    <row r="1268">
      <c r="A1268" s="1" t="s">
        <v>3677</v>
      </c>
      <c r="B1268" s="1" t="s">
        <v>3678</v>
      </c>
      <c r="C1268" s="1" t="s">
        <v>11</v>
      </c>
      <c r="D1268" s="1" t="s">
        <v>11</v>
      </c>
      <c r="E1268" s="1" t="s">
        <v>11</v>
      </c>
      <c r="F1268" s="1" t="s">
        <v>11</v>
      </c>
      <c r="G1268" s="1" t="s">
        <v>11</v>
      </c>
      <c r="H1268" s="1" t="s">
        <v>11</v>
      </c>
      <c r="I1268" s="1" t="s">
        <v>11</v>
      </c>
    </row>
    <row r="1269">
      <c r="A1269" s="1" t="s">
        <v>3679</v>
      </c>
      <c r="B1269" s="1" t="s">
        <v>3680</v>
      </c>
      <c r="C1269" s="1" t="s">
        <v>11</v>
      </c>
      <c r="D1269" s="1" t="s">
        <v>11</v>
      </c>
      <c r="E1269" s="1" t="s">
        <v>11</v>
      </c>
      <c r="F1269" s="1" t="s">
        <v>11</v>
      </c>
      <c r="G1269" s="1" t="s">
        <v>11</v>
      </c>
      <c r="H1269" s="1" t="s">
        <v>11</v>
      </c>
      <c r="I1269" s="1" t="s">
        <v>11</v>
      </c>
    </row>
    <row r="1270">
      <c r="A1270" s="1" t="s">
        <v>3681</v>
      </c>
      <c r="B1270" s="1" t="s">
        <v>3682</v>
      </c>
      <c r="C1270" s="1" t="s">
        <v>11</v>
      </c>
      <c r="D1270" s="1" t="s">
        <v>11</v>
      </c>
      <c r="E1270" s="1" t="s">
        <v>11</v>
      </c>
      <c r="F1270" s="1" t="s">
        <v>11</v>
      </c>
      <c r="G1270" s="1" t="s">
        <v>11</v>
      </c>
      <c r="H1270" s="1" t="s">
        <v>11</v>
      </c>
      <c r="I1270" s="1" t="s">
        <v>11</v>
      </c>
    </row>
    <row r="1271">
      <c r="A1271" s="3" t="s">
        <v>1835</v>
      </c>
      <c r="B1271" s="1" t="s">
        <v>3683</v>
      </c>
      <c r="C1271" s="1" t="s">
        <v>11</v>
      </c>
      <c r="D1271" s="1" t="s">
        <v>11</v>
      </c>
      <c r="E1271" s="1" t="s">
        <v>11</v>
      </c>
      <c r="F1271" s="1" t="s">
        <v>11</v>
      </c>
      <c r="G1271" s="1" t="s">
        <v>11</v>
      </c>
      <c r="H1271" s="1" t="s">
        <v>11</v>
      </c>
      <c r="I1271" s="1" t="s">
        <v>11</v>
      </c>
    </row>
    <row r="1272">
      <c r="A1272" s="1" t="s">
        <v>3684</v>
      </c>
      <c r="B1272" s="1" t="s">
        <v>3685</v>
      </c>
      <c r="C1272" s="1" t="s">
        <v>11</v>
      </c>
      <c r="D1272" s="1" t="s">
        <v>11</v>
      </c>
      <c r="E1272" s="1" t="s">
        <v>11</v>
      </c>
      <c r="F1272" s="1" t="s">
        <v>11</v>
      </c>
      <c r="G1272" s="1" t="s">
        <v>11</v>
      </c>
      <c r="H1272" s="1" t="s">
        <v>11</v>
      </c>
      <c r="I1272" s="1" t="s">
        <v>11</v>
      </c>
    </row>
    <row r="1273">
      <c r="A1273" s="1" t="s">
        <v>3686</v>
      </c>
      <c r="B1273" s="1" t="s">
        <v>3687</v>
      </c>
      <c r="C1273" s="1" t="s">
        <v>11</v>
      </c>
      <c r="D1273" s="1" t="s">
        <v>11</v>
      </c>
      <c r="E1273" s="1" t="s">
        <v>11</v>
      </c>
      <c r="F1273" s="1" t="s">
        <v>11</v>
      </c>
      <c r="G1273" s="1" t="s">
        <v>11</v>
      </c>
      <c r="H1273" s="1" t="s">
        <v>11</v>
      </c>
      <c r="I1273" s="1" t="s">
        <v>11</v>
      </c>
    </row>
    <row r="1274">
      <c r="A1274" s="1" t="s">
        <v>3688</v>
      </c>
      <c r="B1274" s="1" t="s">
        <v>3689</v>
      </c>
      <c r="C1274" s="1" t="s">
        <v>11</v>
      </c>
      <c r="D1274" s="1" t="s">
        <v>11</v>
      </c>
      <c r="E1274" s="1" t="s">
        <v>11</v>
      </c>
      <c r="F1274" s="1" t="s">
        <v>11</v>
      </c>
      <c r="G1274" s="1" t="s">
        <v>11</v>
      </c>
      <c r="H1274" s="1" t="s">
        <v>11</v>
      </c>
      <c r="I1274" s="1" t="s">
        <v>11</v>
      </c>
    </row>
    <row r="1275">
      <c r="A1275" s="1" t="s">
        <v>3690</v>
      </c>
      <c r="B1275" s="1" t="s">
        <v>3691</v>
      </c>
      <c r="C1275" s="1" t="s">
        <v>11</v>
      </c>
      <c r="D1275" s="1" t="s">
        <v>11</v>
      </c>
      <c r="E1275" s="1" t="s">
        <v>11</v>
      </c>
      <c r="F1275" s="1" t="s">
        <v>11</v>
      </c>
      <c r="G1275" s="1" t="s">
        <v>11</v>
      </c>
      <c r="H1275" s="1" t="s">
        <v>11</v>
      </c>
      <c r="I1275" s="1" t="s">
        <v>11</v>
      </c>
    </row>
    <row r="1276">
      <c r="A1276" s="1" t="s">
        <v>3692</v>
      </c>
      <c r="B1276" s="1" t="s">
        <v>3693</v>
      </c>
      <c r="C1276" s="1" t="s">
        <v>3694</v>
      </c>
      <c r="D1276" s="1" t="s">
        <v>3695</v>
      </c>
      <c r="E1276" s="1" t="s">
        <v>3696</v>
      </c>
      <c r="F1276" s="1" t="s">
        <v>11</v>
      </c>
      <c r="G1276" s="1" t="s">
        <v>3697</v>
      </c>
      <c r="H1276" s="1" t="s">
        <v>11</v>
      </c>
      <c r="I1276" s="1" t="s">
        <v>11</v>
      </c>
    </row>
    <row r="1277">
      <c r="A1277" s="1" t="s">
        <v>3698</v>
      </c>
      <c r="B1277" s="1" t="s">
        <v>3699</v>
      </c>
      <c r="C1277" s="1" t="s">
        <v>3700</v>
      </c>
      <c r="D1277" s="1" t="s">
        <v>3701</v>
      </c>
      <c r="E1277" s="1" t="s">
        <v>1562</v>
      </c>
      <c r="F1277" s="1" t="s">
        <v>3702</v>
      </c>
      <c r="G1277" s="1" t="s">
        <v>3703</v>
      </c>
      <c r="H1277" s="1" t="s">
        <v>11</v>
      </c>
      <c r="I1277" s="1" t="s">
        <v>11</v>
      </c>
    </row>
    <row r="1278">
      <c r="A1278" s="1" t="s">
        <v>2193</v>
      </c>
      <c r="B1278" s="1" t="s">
        <v>3704</v>
      </c>
      <c r="C1278" s="1" t="s">
        <v>11</v>
      </c>
      <c r="D1278" s="1" t="s">
        <v>11</v>
      </c>
      <c r="E1278" s="1" t="s">
        <v>11</v>
      </c>
      <c r="F1278" s="1" t="s">
        <v>11</v>
      </c>
      <c r="G1278" s="1" t="s">
        <v>11</v>
      </c>
      <c r="H1278" s="1" t="s">
        <v>11</v>
      </c>
      <c r="I1278" s="1" t="s">
        <v>11</v>
      </c>
    </row>
    <row r="1279">
      <c r="A1279" s="1" t="s">
        <v>3705</v>
      </c>
      <c r="B1279" s="1" t="s">
        <v>3706</v>
      </c>
      <c r="C1279" s="1" t="s">
        <v>11</v>
      </c>
      <c r="D1279" s="1" t="s">
        <v>11</v>
      </c>
      <c r="E1279" s="1" t="s">
        <v>11</v>
      </c>
      <c r="F1279" s="1" t="s">
        <v>11</v>
      </c>
      <c r="G1279" s="1" t="s">
        <v>11</v>
      </c>
      <c r="H1279" s="1" t="s">
        <v>11</v>
      </c>
      <c r="I1279" s="1" t="s">
        <v>11</v>
      </c>
    </row>
    <row r="1280">
      <c r="A1280" s="1" t="s">
        <v>3707</v>
      </c>
      <c r="B1280" s="1" t="s">
        <v>3708</v>
      </c>
      <c r="C1280" s="1" t="s">
        <v>3709</v>
      </c>
      <c r="D1280" s="1" t="s">
        <v>3710</v>
      </c>
      <c r="E1280" s="1" t="s">
        <v>3711</v>
      </c>
      <c r="F1280" s="1" t="s">
        <v>3712</v>
      </c>
      <c r="G1280" s="1" t="s">
        <v>3713</v>
      </c>
      <c r="H1280" s="1" t="s">
        <v>11</v>
      </c>
      <c r="I1280" s="1" t="s">
        <v>11</v>
      </c>
    </row>
    <row r="1281">
      <c r="A1281" s="1" t="s">
        <v>3714</v>
      </c>
      <c r="B1281" s="1" t="s">
        <v>3715</v>
      </c>
      <c r="C1281" s="1" t="s">
        <v>11</v>
      </c>
      <c r="D1281" s="1" t="s">
        <v>11</v>
      </c>
      <c r="E1281" s="1" t="s">
        <v>11</v>
      </c>
      <c r="F1281" s="1" t="s">
        <v>11</v>
      </c>
      <c r="G1281" s="1" t="s">
        <v>11</v>
      </c>
      <c r="H1281" s="1" t="s">
        <v>11</v>
      </c>
      <c r="I1281" s="1" t="s">
        <v>11</v>
      </c>
    </row>
    <row r="1282">
      <c r="A1282" s="1" t="s">
        <v>3716</v>
      </c>
      <c r="B1282" s="1" t="s">
        <v>3717</v>
      </c>
      <c r="C1282" s="1" t="s">
        <v>11</v>
      </c>
      <c r="D1282" s="1" t="s">
        <v>11</v>
      </c>
      <c r="E1282" s="1" t="s">
        <v>11</v>
      </c>
      <c r="F1282" s="1" t="s">
        <v>11</v>
      </c>
      <c r="G1282" s="1" t="s">
        <v>11</v>
      </c>
      <c r="H1282" s="1" t="s">
        <v>11</v>
      </c>
      <c r="I1282" s="1" t="s">
        <v>11</v>
      </c>
    </row>
    <row r="1283">
      <c r="A1283" s="1" t="s">
        <v>3718</v>
      </c>
      <c r="B1283" s="1" t="s">
        <v>3719</v>
      </c>
      <c r="C1283" s="1" t="s">
        <v>3720</v>
      </c>
      <c r="D1283" s="1" t="s">
        <v>3721</v>
      </c>
      <c r="E1283" s="1" t="s">
        <v>3722</v>
      </c>
      <c r="F1283" s="1" t="s">
        <v>3723</v>
      </c>
      <c r="G1283" s="1" t="s">
        <v>3724</v>
      </c>
      <c r="H1283" s="1" t="s">
        <v>11</v>
      </c>
      <c r="I1283" s="1" t="s">
        <v>11</v>
      </c>
    </row>
    <row r="1284">
      <c r="A1284" s="1" t="s">
        <v>3725</v>
      </c>
      <c r="B1284" s="1" t="s">
        <v>3726</v>
      </c>
      <c r="C1284" s="1" t="s">
        <v>11</v>
      </c>
      <c r="D1284" s="1" t="s">
        <v>11</v>
      </c>
      <c r="E1284" s="1" t="s">
        <v>11</v>
      </c>
      <c r="F1284" s="1" t="s">
        <v>11</v>
      </c>
      <c r="G1284" s="1" t="s">
        <v>11</v>
      </c>
      <c r="H1284" s="1" t="s">
        <v>11</v>
      </c>
      <c r="I1284" s="1" t="s">
        <v>11</v>
      </c>
    </row>
    <row r="1285">
      <c r="A1285" s="3" t="s">
        <v>3727</v>
      </c>
      <c r="B1285" s="1" t="s">
        <v>3728</v>
      </c>
      <c r="C1285" s="1" t="s">
        <v>3729</v>
      </c>
      <c r="D1285" s="1" t="s">
        <v>3730</v>
      </c>
      <c r="E1285" s="1" t="s">
        <v>1541</v>
      </c>
      <c r="F1285" s="1" t="s">
        <v>3731</v>
      </c>
      <c r="G1285" s="1" t="s">
        <v>3732</v>
      </c>
      <c r="H1285" s="1" t="s">
        <v>11</v>
      </c>
      <c r="I1285" s="1" t="s">
        <v>11</v>
      </c>
    </row>
    <row r="1286">
      <c r="A1286" s="1" t="s">
        <v>3733</v>
      </c>
      <c r="B1286" s="1" t="s">
        <v>3734</v>
      </c>
      <c r="C1286" s="1" t="s">
        <v>11</v>
      </c>
      <c r="D1286" s="1" t="s">
        <v>11</v>
      </c>
      <c r="E1286" s="1" t="s">
        <v>11</v>
      </c>
      <c r="F1286" s="1" t="s">
        <v>11</v>
      </c>
      <c r="G1286" s="1" t="s">
        <v>11</v>
      </c>
      <c r="H1286" s="1" t="s">
        <v>11</v>
      </c>
      <c r="I1286" s="1" t="s">
        <v>11</v>
      </c>
    </row>
    <row r="1287">
      <c r="A1287" s="1" t="s">
        <v>3735</v>
      </c>
      <c r="B1287" s="1" t="s">
        <v>3736</v>
      </c>
      <c r="C1287" s="1" t="s">
        <v>3737</v>
      </c>
      <c r="D1287" s="1" t="s">
        <v>3738</v>
      </c>
      <c r="E1287" s="1" t="s">
        <v>2776</v>
      </c>
      <c r="F1287" s="1" t="s">
        <v>3739</v>
      </c>
      <c r="G1287" s="1" t="s">
        <v>3740</v>
      </c>
      <c r="H1287" s="1" t="s">
        <v>11</v>
      </c>
      <c r="I1287" s="1" t="s">
        <v>11</v>
      </c>
    </row>
    <row r="1288">
      <c r="A1288" s="1" t="s">
        <v>3741</v>
      </c>
      <c r="B1288" s="1" t="s">
        <v>3742</v>
      </c>
      <c r="C1288" s="1" t="s">
        <v>11</v>
      </c>
      <c r="D1288" s="1" t="s">
        <v>11</v>
      </c>
      <c r="E1288" s="1" t="s">
        <v>11</v>
      </c>
      <c r="F1288" s="1" t="s">
        <v>11</v>
      </c>
      <c r="G1288" s="1" t="s">
        <v>11</v>
      </c>
      <c r="H1288" s="1" t="s">
        <v>11</v>
      </c>
      <c r="I1288" s="1" t="s">
        <v>11</v>
      </c>
    </row>
    <row r="1289">
      <c r="A1289" s="1" t="s">
        <v>3743</v>
      </c>
      <c r="B1289" s="1" t="s">
        <v>3744</v>
      </c>
      <c r="C1289" s="1" t="s">
        <v>11</v>
      </c>
      <c r="D1289" s="1" t="s">
        <v>11</v>
      </c>
      <c r="E1289" s="1" t="s">
        <v>11</v>
      </c>
      <c r="F1289" s="1" t="s">
        <v>11</v>
      </c>
      <c r="G1289" s="1" t="s">
        <v>11</v>
      </c>
      <c r="H1289" s="1" t="s">
        <v>11</v>
      </c>
      <c r="I1289" s="1" t="s">
        <v>11</v>
      </c>
    </row>
    <row r="1290">
      <c r="A1290" s="1" t="s">
        <v>3745</v>
      </c>
      <c r="B1290" s="1" t="s">
        <v>3746</v>
      </c>
      <c r="C1290" s="1" t="s">
        <v>11</v>
      </c>
      <c r="D1290" s="1" t="s">
        <v>11</v>
      </c>
      <c r="E1290" s="1" t="s">
        <v>11</v>
      </c>
      <c r="F1290" s="1" t="s">
        <v>11</v>
      </c>
      <c r="G1290" s="1" t="s">
        <v>11</v>
      </c>
      <c r="H1290" s="1" t="s">
        <v>11</v>
      </c>
      <c r="I1290" s="1" t="s">
        <v>11</v>
      </c>
    </row>
    <row r="1291">
      <c r="A1291" s="1" t="s">
        <v>3747</v>
      </c>
      <c r="B1291" s="1" t="s">
        <v>3748</v>
      </c>
      <c r="C1291" s="1" t="s">
        <v>11</v>
      </c>
      <c r="D1291" s="1" t="s">
        <v>11</v>
      </c>
      <c r="E1291" s="1" t="s">
        <v>11</v>
      </c>
      <c r="F1291" s="1" t="s">
        <v>11</v>
      </c>
      <c r="G1291" s="1" t="s">
        <v>11</v>
      </c>
      <c r="H1291" s="1" t="s">
        <v>11</v>
      </c>
      <c r="I1291" s="1" t="s">
        <v>11</v>
      </c>
    </row>
    <row r="1292">
      <c r="A1292" s="1" t="s">
        <v>3749</v>
      </c>
      <c r="B1292" s="1" t="s">
        <v>3750</v>
      </c>
      <c r="C1292" s="1" t="s">
        <v>11</v>
      </c>
      <c r="D1292" s="1" t="s">
        <v>11</v>
      </c>
      <c r="E1292" s="1" t="s">
        <v>11</v>
      </c>
      <c r="F1292" s="1" t="s">
        <v>11</v>
      </c>
      <c r="G1292" s="1" t="s">
        <v>11</v>
      </c>
      <c r="H1292" s="1" t="s">
        <v>11</v>
      </c>
      <c r="I1292" s="1" t="s">
        <v>11</v>
      </c>
    </row>
    <row r="1293">
      <c r="A1293" s="1" t="s">
        <v>3751</v>
      </c>
      <c r="B1293" s="1" t="s">
        <v>3752</v>
      </c>
      <c r="C1293" s="1" t="s">
        <v>11</v>
      </c>
      <c r="D1293" s="1" t="s">
        <v>11</v>
      </c>
      <c r="E1293" s="1" t="s">
        <v>11</v>
      </c>
      <c r="F1293" s="1" t="s">
        <v>11</v>
      </c>
      <c r="G1293" s="1" t="s">
        <v>11</v>
      </c>
      <c r="H1293" s="1" t="s">
        <v>11</v>
      </c>
      <c r="I1293" s="1" t="s">
        <v>11</v>
      </c>
    </row>
    <row r="1294">
      <c r="A1294" s="1" t="s">
        <v>3753</v>
      </c>
      <c r="B1294" s="1" t="s">
        <v>3754</v>
      </c>
      <c r="C1294" s="1" t="s">
        <v>3755</v>
      </c>
      <c r="D1294" s="1" t="s">
        <v>3756</v>
      </c>
      <c r="E1294" s="1" t="s">
        <v>3757</v>
      </c>
      <c r="F1294" s="1" t="s">
        <v>11</v>
      </c>
      <c r="G1294" s="1" t="s">
        <v>3758</v>
      </c>
      <c r="H1294" s="1" t="s">
        <v>11</v>
      </c>
      <c r="I1294" s="1" t="s">
        <v>11</v>
      </c>
    </row>
    <row r="1295">
      <c r="A1295" s="1" t="s">
        <v>3759</v>
      </c>
      <c r="B1295" s="1" t="s">
        <v>3760</v>
      </c>
      <c r="C1295" s="1" t="s">
        <v>11</v>
      </c>
      <c r="D1295" s="1" t="s">
        <v>11</v>
      </c>
      <c r="E1295" s="1" t="s">
        <v>11</v>
      </c>
      <c r="F1295" s="1" t="s">
        <v>11</v>
      </c>
      <c r="G1295" s="1" t="s">
        <v>11</v>
      </c>
      <c r="H1295" s="1" t="s">
        <v>11</v>
      </c>
      <c r="I1295" s="1" t="s">
        <v>11</v>
      </c>
    </row>
    <row r="1296">
      <c r="A1296" s="1" t="s">
        <v>3761</v>
      </c>
      <c r="B1296" s="1" t="s">
        <v>3762</v>
      </c>
      <c r="C1296" s="1" t="s">
        <v>3763</v>
      </c>
      <c r="D1296" s="1" t="s">
        <v>3764</v>
      </c>
      <c r="E1296" s="1" t="s">
        <v>3757</v>
      </c>
      <c r="F1296" s="1" t="s">
        <v>11</v>
      </c>
      <c r="G1296" s="1" t="s">
        <v>3765</v>
      </c>
      <c r="H1296" s="1" t="s">
        <v>11</v>
      </c>
      <c r="I1296" s="1" t="s">
        <v>11</v>
      </c>
    </row>
    <row r="1297">
      <c r="A1297" s="1" t="s">
        <v>3766</v>
      </c>
      <c r="B1297" s="1" t="s">
        <v>3767</v>
      </c>
      <c r="C1297" s="1" t="s">
        <v>3768</v>
      </c>
      <c r="D1297" s="1" t="s">
        <v>3769</v>
      </c>
      <c r="E1297" s="1" t="s">
        <v>3770</v>
      </c>
      <c r="F1297" s="1" t="s">
        <v>3771</v>
      </c>
      <c r="G1297" s="1" t="s">
        <v>3772</v>
      </c>
      <c r="H1297" s="1" t="s">
        <v>11</v>
      </c>
      <c r="I1297" s="1" t="s">
        <v>11</v>
      </c>
    </row>
    <row r="1298">
      <c r="A1298" s="1" t="s">
        <v>3773</v>
      </c>
      <c r="B1298" s="1" t="s">
        <v>3774</v>
      </c>
      <c r="C1298" s="1" t="s">
        <v>3775</v>
      </c>
      <c r="D1298" s="1" t="s">
        <v>3776</v>
      </c>
      <c r="E1298" s="1" t="s">
        <v>3777</v>
      </c>
      <c r="F1298" s="1" t="s">
        <v>3778</v>
      </c>
      <c r="G1298" s="1" t="s">
        <v>3779</v>
      </c>
      <c r="H1298" s="1" t="s">
        <v>11</v>
      </c>
      <c r="I1298" s="1" t="s">
        <v>11</v>
      </c>
    </row>
    <row r="1299">
      <c r="A1299" s="1" t="s">
        <v>3780</v>
      </c>
      <c r="B1299" s="1" t="s">
        <v>3781</v>
      </c>
      <c r="C1299" s="1" t="s">
        <v>3782</v>
      </c>
      <c r="D1299" s="1" t="s">
        <v>3783</v>
      </c>
      <c r="E1299" s="1" t="s">
        <v>3784</v>
      </c>
      <c r="F1299" s="1" t="s">
        <v>3785</v>
      </c>
      <c r="G1299" s="1" t="s">
        <v>3786</v>
      </c>
      <c r="H1299" s="1" t="s">
        <v>11</v>
      </c>
      <c r="I1299" s="1" t="s">
        <v>11</v>
      </c>
    </row>
    <row r="1300">
      <c r="A1300" s="1" t="s">
        <v>3787</v>
      </c>
      <c r="B1300" s="1" t="s">
        <v>3788</v>
      </c>
      <c r="C1300" s="1" t="s">
        <v>3789</v>
      </c>
      <c r="D1300" s="1" t="s">
        <v>3790</v>
      </c>
      <c r="E1300" s="1" t="s">
        <v>3791</v>
      </c>
      <c r="F1300" s="1" t="s">
        <v>3792</v>
      </c>
      <c r="G1300" s="1" t="s">
        <v>3793</v>
      </c>
      <c r="H1300" s="1" t="s">
        <v>11</v>
      </c>
      <c r="I1300" s="1" t="s">
        <v>11</v>
      </c>
    </row>
    <row r="1301">
      <c r="A1301" s="1" t="s">
        <v>3794</v>
      </c>
      <c r="B1301" s="1" t="s">
        <v>3795</v>
      </c>
      <c r="C1301" s="1" t="s">
        <v>11</v>
      </c>
      <c r="D1301" s="1" t="s">
        <v>11</v>
      </c>
      <c r="E1301" s="1" t="s">
        <v>11</v>
      </c>
      <c r="F1301" s="1" t="s">
        <v>11</v>
      </c>
      <c r="G1301" s="1" t="s">
        <v>11</v>
      </c>
      <c r="H1301" s="1" t="s">
        <v>11</v>
      </c>
      <c r="I1301" s="1" t="s">
        <v>11</v>
      </c>
    </row>
    <row r="1302">
      <c r="A1302" s="1" t="s">
        <v>3796</v>
      </c>
      <c r="B1302" s="1" t="s">
        <v>3797</v>
      </c>
      <c r="C1302" s="1" t="s">
        <v>3798</v>
      </c>
      <c r="D1302" s="1" t="s">
        <v>3799</v>
      </c>
      <c r="E1302" s="1" t="s">
        <v>3800</v>
      </c>
      <c r="F1302" s="1" t="s">
        <v>3801</v>
      </c>
      <c r="G1302" s="1" t="s">
        <v>3802</v>
      </c>
      <c r="H1302" s="1" t="s">
        <v>11</v>
      </c>
      <c r="I1302" s="1" t="s">
        <v>11</v>
      </c>
    </row>
    <row r="1303">
      <c r="A1303" s="1" t="s">
        <v>3803</v>
      </c>
      <c r="B1303" s="1" t="s">
        <v>3804</v>
      </c>
      <c r="C1303" s="1" t="s">
        <v>3805</v>
      </c>
      <c r="D1303" s="1" t="s">
        <v>3806</v>
      </c>
      <c r="E1303" s="1" t="s">
        <v>3807</v>
      </c>
      <c r="F1303" s="1" t="s">
        <v>3808</v>
      </c>
      <c r="G1303" s="1" t="s">
        <v>3809</v>
      </c>
      <c r="H1303" s="1" t="s">
        <v>11</v>
      </c>
      <c r="I1303" s="1" t="s">
        <v>11</v>
      </c>
    </row>
    <row r="1304">
      <c r="A1304" s="1" t="s">
        <v>3810</v>
      </c>
      <c r="B1304" s="1" t="s">
        <v>3811</v>
      </c>
      <c r="C1304" s="1" t="s">
        <v>11</v>
      </c>
      <c r="D1304" s="1" t="s">
        <v>11</v>
      </c>
      <c r="E1304" s="1" t="s">
        <v>11</v>
      </c>
      <c r="F1304" s="1" t="s">
        <v>11</v>
      </c>
      <c r="G1304" s="1" t="s">
        <v>11</v>
      </c>
      <c r="H1304" s="1" t="s">
        <v>11</v>
      </c>
      <c r="I1304" s="1" t="s">
        <v>11</v>
      </c>
    </row>
    <row r="1305">
      <c r="A1305" s="1" t="s">
        <v>3812</v>
      </c>
      <c r="B1305" s="1" t="s">
        <v>3813</v>
      </c>
      <c r="C1305" s="1" t="s">
        <v>3814</v>
      </c>
      <c r="D1305" s="1" t="s">
        <v>3815</v>
      </c>
      <c r="E1305" s="1" t="s">
        <v>3816</v>
      </c>
      <c r="F1305" s="1" t="s">
        <v>3817</v>
      </c>
      <c r="G1305" s="1" t="s">
        <v>3818</v>
      </c>
      <c r="H1305" s="1" t="s">
        <v>11</v>
      </c>
      <c r="I1305" s="1" t="s">
        <v>11</v>
      </c>
    </row>
    <row r="1306">
      <c r="A1306" s="1" t="s">
        <v>3819</v>
      </c>
      <c r="B1306" s="1" t="s">
        <v>3820</v>
      </c>
      <c r="C1306" s="1" t="s">
        <v>3821</v>
      </c>
      <c r="D1306" s="1" t="s">
        <v>3822</v>
      </c>
      <c r="E1306" s="1" t="s">
        <v>3823</v>
      </c>
      <c r="F1306" s="1" t="s">
        <v>3824</v>
      </c>
      <c r="G1306" s="1" t="s">
        <v>3825</v>
      </c>
      <c r="H1306" s="1" t="s">
        <v>11</v>
      </c>
      <c r="I1306" s="1" t="s">
        <v>11</v>
      </c>
    </row>
    <row r="1307">
      <c r="A1307" s="1" t="s">
        <v>3826</v>
      </c>
      <c r="B1307" s="1" t="s">
        <v>3827</v>
      </c>
      <c r="C1307" s="1" t="s">
        <v>3828</v>
      </c>
      <c r="D1307" s="1" t="s">
        <v>3829</v>
      </c>
      <c r="E1307" s="1" t="s">
        <v>3830</v>
      </c>
      <c r="F1307" s="1" t="s">
        <v>3831</v>
      </c>
      <c r="G1307" s="1" t="s">
        <v>3832</v>
      </c>
      <c r="H1307" s="1" t="s">
        <v>11</v>
      </c>
      <c r="I1307" s="1" t="s">
        <v>11</v>
      </c>
    </row>
    <row r="1308">
      <c r="A1308" s="1" t="s">
        <v>3833</v>
      </c>
      <c r="B1308" s="1" t="s">
        <v>3834</v>
      </c>
      <c r="C1308" s="1" t="s">
        <v>3828</v>
      </c>
      <c r="D1308" s="1" t="s">
        <v>3829</v>
      </c>
      <c r="E1308" s="1" t="s">
        <v>3830</v>
      </c>
      <c r="F1308" s="1" t="s">
        <v>3831</v>
      </c>
      <c r="G1308" s="1" t="s">
        <v>3832</v>
      </c>
      <c r="H1308" s="1" t="s">
        <v>11</v>
      </c>
      <c r="I1308" s="1" t="s">
        <v>11</v>
      </c>
    </row>
    <row r="1309">
      <c r="A1309" s="1" t="s">
        <v>3835</v>
      </c>
      <c r="B1309" s="1" t="s">
        <v>3836</v>
      </c>
      <c r="C1309" s="1" t="s">
        <v>11</v>
      </c>
      <c r="D1309" s="1" t="s">
        <v>11</v>
      </c>
      <c r="E1309" s="1" t="s">
        <v>11</v>
      </c>
      <c r="F1309" s="1" t="s">
        <v>11</v>
      </c>
      <c r="G1309" s="1" t="s">
        <v>11</v>
      </c>
      <c r="H1309" s="1" t="s">
        <v>11</v>
      </c>
      <c r="I1309" s="1" t="s">
        <v>11</v>
      </c>
    </row>
    <row r="1310">
      <c r="A1310" s="1" t="s">
        <v>3837</v>
      </c>
      <c r="B1310" s="1" t="s">
        <v>3838</v>
      </c>
      <c r="C1310" s="1" t="s">
        <v>3839</v>
      </c>
      <c r="D1310" s="1" t="s">
        <v>3840</v>
      </c>
      <c r="E1310" s="1" t="s">
        <v>3841</v>
      </c>
      <c r="F1310" s="1" t="s">
        <v>3842</v>
      </c>
      <c r="G1310" s="1" t="s">
        <v>3843</v>
      </c>
      <c r="H1310" s="1" t="s">
        <v>11</v>
      </c>
      <c r="I1310" s="1" t="s">
        <v>11</v>
      </c>
    </row>
    <row r="1311">
      <c r="A1311" s="1" t="s">
        <v>3844</v>
      </c>
      <c r="B1311" s="1" t="s">
        <v>3845</v>
      </c>
      <c r="C1311" s="1" t="s">
        <v>11</v>
      </c>
      <c r="D1311" s="1" t="s">
        <v>11</v>
      </c>
      <c r="E1311" s="1" t="s">
        <v>11</v>
      </c>
      <c r="F1311" s="1" t="s">
        <v>11</v>
      </c>
      <c r="G1311" s="1" t="s">
        <v>11</v>
      </c>
      <c r="H1311" s="1" t="s">
        <v>11</v>
      </c>
      <c r="I1311" s="1" t="s">
        <v>11</v>
      </c>
    </row>
    <row r="1312">
      <c r="A1312" s="1" t="s">
        <v>3846</v>
      </c>
      <c r="B1312" s="1" t="s">
        <v>3847</v>
      </c>
      <c r="C1312" s="1" t="s">
        <v>11</v>
      </c>
      <c r="D1312" s="1" t="s">
        <v>11</v>
      </c>
      <c r="E1312" s="1" t="s">
        <v>11</v>
      </c>
      <c r="F1312" s="1" t="s">
        <v>11</v>
      </c>
      <c r="G1312" s="1" t="s">
        <v>11</v>
      </c>
      <c r="H1312" s="1" t="s">
        <v>11</v>
      </c>
      <c r="I1312" s="1" t="s">
        <v>11</v>
      </c>
    </row>
    <row r="1313">
      <c r="A1313" s="1" t="s">
        <v>3848</v>
      </c>
      <c r="B1313" s="1" t="s">
        <v>3849</v>
      </c>
      <c r="C1313" s="1" t="s">
        <v>11</v>
      </c>
      <c r="D1313" s="1" t="s">
        <v>11</v>
      </c>
      <c r="E1313" s="1" t="s">
        <v>11</v>
      </c>
      <c r="F1313" s="1" t="s">
        <v>11</v>
      </c>
      <c r="G1313" s="1" t="s">
        <v>11</v>
      </c>
      <c r="H1313" s="1" t="s">
        <v>11</v>
      </c>
      <c r="I1313" s="1" t="s">
        <v>11</v>
      </c>
    </row>
    <row r="1314">
      <c r="A1314" s="1" t="s">
        <v>3850</v>
      </c>
      <c r="B1314" s="1" t="s">
        <v>3851</v>
      </c>
      <c r="C1314" s="1" t="s">
        <v>3852</v>
      </c>
      <c r="D1314" s="1" t="s">
        <v>3853</v>
      </c>
      <c r="E1314" s="1" t="s">
        <v>1541</v>
      </c>
      <c r="F1314" s="1" t="s">
        <v>3854</v>
      </c>
      <c r="G1314" s="1" t="s">
        <v>3855</v>
      </c>
      <c r="H1314" s="1" t="s">
        <v>11</v>
      </c>
      <c r="I1314" s="1" t="s">
        <v>11</v>
      </c>
    </row>
    <row r="1315">
      <c r="A1315" s="1" t="s">
        <v>3856</v>
      </c>
      <c r="B1315" s="1" t="s">
        <v>3857</v>
      </c>
      <c r="C1315" s="1" t="s">
        <v>3858</v>
      </c>
      <c r="D1315" s="1" t="s">
        <v>3859</v>
      </c>
      <c r="E1315" s="1" t="s">
        <v>1807</v>
      </c>
      <c r="F1315" s="1" t="s">
        <v>3860</v>
      </c>
      <c r="G1315" s="1" t="s">
        <v>3861</v>
      </c>
      <c r="H1315" s="1" t="s">
        <v>11</v>
      </c>
      <c r="I1315" s="1" t="s">
        <v>11</v>
      </c>
    </row>
    <row r="1316">
      <c r="A1316" s="1" t="s">
        <v>3862</v>
      </c>
      <c r="B1316" s="1" t="s">
        <v>3863</v>
      </c>
      <c r="C1316" s="1" t="s">
        <v>376</v>
      </c>
      <c r="D1316" s="1" t="s">
        <v>377</v>
      </c>
      <c r="E1316" s="1" t="s">
        <v>378</v>
      </c>
      <c r="F1316" s="1" t="s">
        <v>379</v>
      </c>
      <c r="G1316" s="1" t="s">
        <v>380</v>
      </c>
      <c r="H1316" s="1" t="s">
        <v>11</v>
      </c>
      <c r="I1316" s="1" t="s">
        <v>11</v>
      </c>
    </row>
    <row r="1317">
      <c r="A1317" s="1" t="s">
        <v>3864</v>
      </c>
      <c r="B1317" s="1" t="s">
        <v>3865</v>
      </c>
      <c r="C1317" s="1" t="s">
        <v>11</v>
      </c>
      <c r="D1317" s="1" t="s">
        <v>11</v>
      </c>
      <c r="E1317" s="1" t="s">
        <v>11</v>
      </c>
      <c r="F1317" s="1" t="s">
        <v>11</v>
      </c>
      <c r="G1317" s="1" t="s">
        <v>11</v>
      </c>
      <c r="H1317" s="1" t="s">
        <v>11</v>
      </c>
      <c r="I1317" s="1" t="s">
        <v>11</v>
      </c>
    </row>
    <row r="1318">
      <c r="A1318" s="1" t="s">
        <v>3866</v>
      </c>
      <c r="B1318" s="1" t="s">
        <v>3867</v>
      </c>
      <c r="C1318" s="1" t="s">
        <v>11</v>
      </c>
      <c r="D1318" s="1" t="s">
        <v>11</v>
      </c>
      <c r="E1318" s="1" t="s">
        <v>11</v>
      </c>
      <c r="F1318" s="1" t="s">
        <v>11</v>
      </c>
      <c r="G1318" s="1" t="s">
        <v>11</v>
      </c>
      <c r="H1318" s="1" t="s">
        <v>11</v>
      </c>
      <c r="I1318" s="1" t="s">
        <v>11</v>
      </c>
    </row>
    <row r="1319">
      <c r="A1319" s="1" t="s">
        <v>3868</v>
      </c>
      <c r="B1319" s="1" t="s">
        <v>3869</v>
      </c>
      <c r="C1319" s="1" t="s">
        <v>11</v>
      </c>
      <c r="D1319" s="1" t="s">
        <v>11</v>
      </c>
      <c r="E1319" s="1" t="s">
        <v>11</v>
      </c>
      <c r="F1319" s="1" t="s">
        <v>11</v>
      </c>
      <c r="G1319" s="1" t="s">
        <v>11</v>
      </c>
      <c r="H1319" s="1" t="s">
        <v>11</v>
      </c>
      <c r="I1319" s="1" t="s">
        <v>11</v>
      </c>
    </row>
    <row r="1320">
      <c r="A1320" s="1" t="s">
        <v>3870</v>
      </c>
      <c r="B1320" s="1" t="s">
        <v>3871</v>
      </c>
      <c r="C1320" s="1" t="s">
        <v>3872</v>
      </c>
      <c r="D1320" s="1" t="s">
        <v>3873</v>
      </c>
      <c r="E1320" s="1" t="s">
        <v>1048</v>
      </c>
      <c r="F1320" s="1" t="s">
        <v>3874</v>
      </c>
      <c r="G1320" s="1" t="s">
        <v>3875</v>
      </c>
      <c r="H1320" s="1" t="s">
        <v>11</v>
      </c>
      <c r="I1320" s="1" t="s">
        <v>11</v>
      </c>
    </row>
    <row r="1321">
      <c r="A1321" s="1" t="s">
        <v>3876</v>
      </c>
      <c r="B1321" s="1" t="s">
        <v>3877</v>
      </c>
      <c r="C1321" s="1" t="s">
        <v>3878</v>
      </c>
      <c r="D1321" s="1" t="s">
        <v>3879</v>
      </c>
      <c r="E1321" s="1" t="s">
        <v>1357</v>
      </c>
      <c r="F1321" s="1" t="s">
        <v>3880</v>
      </c>
      <c r="G1321" s="1" t="s">
        <v>3881</v>
      </c>
      <c r="H1321" s="1" t="s">
        <v>11</v>
      </c>
      <c r="I1321" s="1" t="s">
        <v>11</v>
      </c>
    </row>
    <row r="1322">
      <c r="A1322" s="1" t="s">
        <v>3882</v>
      </c>
      <c r="B1322" s="1" t="s">
        <v>3883</v>
      </c>
      <c r="C1322" s="1" t="s">
        <v>11</v>
      </c>
      <c r="D1322" s="1" t="s">
        <v>11</v>
      </c>
      <c r="E1322" s="1" t="s">
        <v>11</v>
      </c>
      <c r="F1322" s="1" t="s">
        <v>11</v>
      </c>
      <c r="G1322" s="1" t="s">
        <v>11</v>
      </c>
      <c r="H1322" s="1" t="s">
        <v>11</v>
      </c>
      <c r="I1322" s="1" t="s">
        <v>11</v>
      </c>
    </row>
    <row r="1323">
      <c r="A1323" s="1" t="s">
        <v>3884</v>
      </c>
      <c r="B1323" s="1" t="s">
        <v>3885</v>
      </c>
      <c r="C1323" s="1" t="s">
        <v>11</v>
      </c>
      <c r="D1323" s="1" t="s">
        <v>11</v>
      </c>
      <c r="E1323" s="1" t="s">
        <v>11</v>
      </c>
      <c r="F1323" s="1" t="s">
        <v>11</v>
      </c>
      <c r="G1323" s="1" t="s">
        <v>11</v>
      </c>
      <c r="H1323" s="1" t="s">
        <v>11</v>
      </c>
      <c r="I1323" s="1" t="s">
        <v>11</v>
      </c>
    </row>
    <row r="1324">
      <c r="A1324" s="1" t="s">
        <v>3886</v>
      </c>
      <c r="B1324" s="1" t="s">
        <v>3887</v>
      </c>
      <c r="C1324" s="1" t="s">
        <v>3888</v>
      </c>
      <c r="D1324" s="1" t="s">
        <v>3889</v>
      </c>
      <c r="E1324" s="1" t="s">
        <v>3890</v>
      </c>
      <c r="F1324" s="1" t="s">
        <v>3891</v>
      </c>
      <c r="G1324" s="1" t="s">
        <v>3892</v>
      </c>
      <c r="H1324" s="1" t="s">
        <v>11</v>
      </c>
      <c r="I1324" s="1" t="s">
        <v>11</v>
      </c>
    </row>
    <row r="1325">
      <c r="A1325" s="1" t="s">
        <v>3893</v>
      </c>
      <c r="B1325" s="1" t="s">
        <v>3894</v>
      </c>
      <c r="C1325" s="1" t="s">
        <v>11</v>
      </c>
      <c r="D1325" s="1" t="s">
        <v>11</v>
      </c>
      <c r="E1325" s="1" t="s">
        <v>11</v>
      </c>
      <c r="F1325" s="1" t="s">
        <v>11</v>
      </c>
      <c r="G1325" s="1" t="s">
        <v>11</v>
      </c>
      <c r="H1325" s="1" t="s">
        <v>11</v>
      </c>
      <c r="I1325" s="1" t="s">
        <v>11</v>
      </c>
    </row>
    <row r="1326">
      <c r="A1326" s="1" t="s">
        <v>3895</v>
      </c>
      <c r="B1326" s="1" t="s">
        <v>3896</v>
      </c>
      <c r="C1326" s="1" t="s">
        <v>11</v>
      </c>
      <c r="D1326" s="1" t="s">
        <v>11</v>
      </c>
      <c r="E1326" s="1" t="s">
        <v>11</v>
      </c>
      <c r="F1326" s="1" t="s">
        <v>11</v>
      </c>
      <c r="G1326" s="1" t="s">
        <v>11</v>
      </c>
      <c r="H1326" s="1" t="s">
        <v>11</v>
      </c>
      <c r="I1326" s="1" t="s">
        <v>11</v>
      </c>
    </row>
    <row r="1327">
      <c r="A1327" s="1" t="s">
        <v>3897</v>
      </c>
      <c r="B1327" s="1" t="s">
        <v>3898</v>
      </c>
      <c r="C1327" s="1" t="s">
        <v>11</v>
      </c>
      <c r="D1327" s="1" t="s">
        <v>11</v>
      </c>
      <c r="E1327" s="1" t="s">
        <v>11</v>
      </c>
      <c r="F1327" s="1" t="s">
        <v>11</v>
      </c>
      <c r="G1327" s="1" t="s">
        <v>11</v>
      </c>
      <c r="H1327" s="1" t="s">
        <v>11</v>
      </c>
      <c r="I1327" s="1" t="s">
        <v>11</v>
      </c>
    </row>
    <row r="1328">
      <c r="A1328" s="1" t="s">
        <v>3899</v>
      </c>
      <c r="B1328" s="1" t="s">
        <v>3900</v>
      </c>
      <c r="C1328" s="1" t="s">
        <v>11</v>
      </c>
      <c r="D1328" s="1" t="s">
        <v>11</v>
      </c>
      <c r="E1328" s="1" t="s">
        <v>11</v>
      </c>
      <c r="F1328" s="1" t="s">
        <v>11</v>
      </c>
      <c r="G1328" s="1" t="s">
        <v>11</v>
      </c>
      <c r="H1328" s="1" t="s">
        <v>11</v>
      </c>
      <c r="I1328" s="1" t="s">
        <v>11</v>
      </c>
    </row>
    <row r="1329">
      <c r="A1329" s="1" t="s">
        <v>3901</v>
      </c>
      <c r="B1329" s="1" t="s">
        <v>3902</v>
      </c>
      <c r="C1329" s="1" t="s">
        <v>11</v>
      </c>
      <c r="D1329" s="1" t="s">
        <v>11</v>
      </c>
      <c r="E1329" s="1" t="s">
        <v>11</v>
      </c>
      <c r="F1329" s="1" t="s">
        <v>11</v>
      </c>
      <c r="G1329" s="1" t="s">
        <v>11</v>
      </c>
      <c r="H1329" s="1" t="s">
        <v>11</v>
      </c>
      <c r="I1329" s="1" t="s">
        <v>11</v>
      </c>
    </row>
    <row r="1330">
      <c r="A1330" s="1" t="s">
        <v>3903</v>
      </c>
      <c r="B1330" s="1" t="s">
        <v>3904</v>
      </c>
      <c r="C1330" s="1" t="s">
        <v>11</v>
      </c>
      <c r="D1330" s="1" t="s">
        <v>11</v>
      </c>
      <c r="E1330" s="1" t="s">
        <v>11</v>
      </c>
      <c r="F1330" s="1" t="s">
        <v>11</v>
      </c>
      <c r="G1330" s="1" t="s">
        <v>11</v>
      </c>
      <c r="H1330" s="1" t="s">
        <v>11</v>
      </c>
      <c r="I1330" s="1" t="s">
        <v>11</v>
      </c>
    </row>
    <row r="1331">
      <c r="A1331" s="1" t="s">
        <v>3905</v>
      </c>
      <c r="B1331" s="1" t="s">
        <v>3906</v>
      </c>
      <c r="C1331" s="1" t="s">
        <v>11</v>
      </c>
      <c r="D1331" s="1" t="s">
        <v>11</v>
      </c>
      <c r="E1331" s="1" t="s">
        <v>11</v>
      </c>
      <c r="F1331" s="1" t="s">
        <v>11</v>
      </c>
      <c r="G1331" s="1" t="s">
        <v>11</v>
      </c>
      <c r="H1331" s="1" t="s">
        <v>11</v>
      </c>
      <c r="I1331" s="1" t="s">
        <v>11</v>
      </c>
    </row>
    <row r="1332">
      <c r="A1332" s="3" t="s">
        <v>1463</v>
      </c>
      <c r="B1332" s="1" t="s">
        <v>3907</v>
      </c>
      <c r="C1332" s="1" t="s">
        <v>11</v>
      </c>
      <c r="D1332" s="1" t="s">
        <v>11</v>
      </c>
      <c r="E1332" s="1" t="s">
        <v>11</v>
      </c>
      <c r="F1332" s="1" t="s">
        <v>11</v>
      </c>
      <c r="G1332" s="1" t="s">
        <v>11</v>
      </c>
      <c r="H1332" s="1" t="s">
        <v>11</v>
      </c>
      <c r="I1332" s="1" t="s">
        <v>11</v>
      </c>
    </row>
    <row r="1333">
      <c r="A1333" s="1" t="s">
        <v>3908</v>
      </c>
      <c r="B1333" s="1" t="s">
        <v>3909</v>
      </c>
      <c r="C1333" s="1" t="s">
        <v>11</v>
      </c>
      <c r="D1333" s="1" t="s">
        <v>11</v>
      </c>
      <c r="E1333" s="1" t="s">
        <v>11</v>
      </c>
      <c r="F1333" s="1" t="s">
        <v>11</v>
      </c>
      <c r="G1333" s="1" t="s">
        <v>11</v>
      </c>
      <c r="H1333" s="1" t="s">
        <v>11</v>
      </c>
      <c r="I1333" s="1" t="s">
        <v>11</v>
      </c>
    </row>
    <row r="1334">
      <c r="A1334" s="1" t="s">
        <v>3910</v>
      </c>
      <c r="B1334" s="1" t="s">
        <v>3911</v>
      </c>
      <c r="C1334" s="1" t="s">
        <v>11</v>
      </c>
      <c r="D1334" s="1" t="s">
        <v>11</v>
      </c>
      <c r="E1334" s="1" t="s">
        <v>11</v>
      </c>
      <c r="F1334" s="1" t="s">
        <v>11</v>
      </c>
      <c r="G1334" s="1" t="s">
        <v>11</v>
      </c>
      <c r="H1334" s="1" t="s">
        <v>11</v>
      </c>
      <c r="I1334" s="1" t="s">
        <v>11</v>
      </c>
    </row>
    <row r="1335">
      <c r="A1335" s="1" t="s">
        <v>3912</v>
      </c>
      <c r="B1335" s="1" t="s">
        <v>3913</v>
      </c>
      <c r="C1335" s="1" t="s">
        <v>11</v>
      </c>
      <c r="D1335" s="1" t="s">
        <v>11</v>
      </c>
      <c r="E1335" s="1" t="s">
        <v>11</v>
      </c>
      <c r="F1335" s="1" t="s">
        <v>11</v>
      </c>
      <c r="G1335" s="1" t="s">
        <v>11</v>
      </c>
      <c r="H1335" s="1" t="s">
        <v>11</v>
      </c>
      <c r="I1335" s="1" t="s">
        <v>11</v>
      </c>
    </row>
    <row r="1336">
      <c r="A1336" s="1" t="s">
        <v>3914</v>
      </c>
      <c r="B1336" s="1" t="s">
        <v>3915</v>
      </c>
      <c r="C1336" s="1" t="s">
        <v>11</v>
      </c>
      <c r="D1336" s="1" t="s">
        <v>11</v>
      </c>
      <c r="E1336" s="1" t="s">
        <v>11</v>
      </c>
      <c r="F1336" s="1" t="s">
        <v>11</v>
      </c>
      <c r="G1336" s="1" t="s">
        <v>11</v>
      </c>
      <c r="H1336" s="1" t="s">
        <v>11</v>
      </c>
      <c r="I1336" s="1" t="s">
        <v>11</v>
      </c>
    </row>
    <row r="1337">
      <c r="A1337" s="1" t="s">
        <v>3916</v>
      </c>
      <c r="B1337" s="1" t="s">
        <v>3917</v>
      </c>
      <c r="C1337" s="1" t="s">
        <v>11</v>
      </c>
      <c r="D1337" s="1" t="s">
        <v>11</v>
      </c>
      <c r="E1337" s="1" t="s">
        <v>11</v>
      </c>
      <c r="F1337" s="1" t="s">
        <v>11</v>
      </c>
      <c r="G1337" s="1" t="s">
        <v>11</v>
      </c>
      <c r="H1337" s="1" t="s">
        <v>11</v>
      </c>
      <c r="I1337" s="1" t="s">
        <v>11</v>
      </c>
    </row>
    <row r="1338">
      <c r="A1338" s="1" t="s">
        <v>3918</v>
      </c>
      <c r="B1338" s="1" t="s">
        <v>3919</v>
      </c>
      <c r="C1338" s="1" t="s">
        <v>3920</v>
      </c>
      <c r="D1338" s="1" t="s">
        <v>3921</v>
      </c>
      <c r="E1338" s="1" t="s">
        <v>3922</v>
      </c>
      <c r="F1338" s="1" t="s">
        <v>3923</v>
      </c>
      <c r="G1338" s="1" t="s">
        <v>3924</v>
      </c>
      <c r="H1338" s="1" t="s">
        <v>11</v>
      </c>
      <c r="I1338" s="1" t="s">
        <v>11</v>
      </c>
    </row>
    <row r="1339">
      <c r="A1339" s="1" t="s">
        <v>3925</v>
      </c>
      <c r="B1339" s="1" t="s">
        <v>3926</v>
      </c>
      <c r="C1339" s="1" t="s">
        <v>11</v>
      </c>
      <c r="D1339" s="1" t="s">
        <v>11</v>
      </c>
      <c r="E1339" s="1" t="s">
        <v>11</v>
      </c>
      <c r="F1339" s="1" t="s">
        <v>11</v>
      </c>
      <c r="G1339" s="1" t="s">
        <v>11</v>
      </c>
      <c r="H1339" s="1" t="s">
        <v>11</v>
      </c>
      <c r="I1339" s="1" t="s">
        <v>11</v>
      </c>
    </row>
    <row r="1340">
      <c r="A1340" s="1" t="s">
        <v>3927</v>
      </c>
      <c r="B1340" s="1" t="s">
        <v>3928</v>
      </c>
      <c r="C1340" s="1" t="s">
        <v>11</v>
      </c>
      <c r="D1340" s="1" t="s">
        <v>11</v>
      </c>
      <c r="E1340" s="1" t="s">
        <v>11</v>
      </c>
      <c r="F1340" s="1" t="s">
        <v>11</v>
      </c>
      <c r="G1340" s="1" t="s">
        <v>11</v>
      </c>
      <c r="H1340" s="1" t="s">
        <v>11</v>
      </c>
      <c r="I1340" s="1" t="s">
        <v>11</v>
      </c>
    </row>
    <row r="1341">
      <c r="A1341" s="1" t="s">
        <v>3929</v>
      </c>
      <c r="B1341" s="1" t="s">
        <v>3930</v>
      </c>
      <c r="C1341" s="1" t="s">
        <v>11</v>
      </c>
      <c r="D1341" s="1" t="s">
        <v>11</v>
      </c>
      <c r="E1341" s="1" t="s">
        <v>11</v>
      </c>
      <c r="F1341" s="1" t="s">
        <v>11</v>
      </c>
      <c r="G1341" s="1" t="s">
        <v>11</v>
      </c>
      <c r="H1341" s="1" t="s">
        <v>11</v>
      </c>
      <c r="I1341" s="1" t="s">
        <v>11</v>
      </c>
    </row>
    <row r="1342">
      <c r="A1342" s="1" t="s">
        <v>3931</v>
      </c>
      <c r="B1342" s="1" t="s">
        <v>3932</v>
      </c>
      <c r="C1342" s="1" t="s">
        <v>11</v>
      </c>
      <c r="D1342" s="1" t="s">
        <v>11</v>
      </c>
      <c r="E1342" s="1" t="s">
        <v>11</v>
      </c>
      <c r="F1342" s="1" t="s">
        <v>11</v>
      </c>
      <c r="G1342" s="1" t="s">
        <v>11</v>
      </c>
      <c r="H1342" s="1" t="s">
        <v>11</v>
      </c>
      <c r="I1342" s="1" t="s">
        <v>11</v>
      </c>
    </row>
    <row r="1343">
      <c r="A1343" s="1" t="s">
        <v>3933</v>
      </c>
      <c r="B1343" s="1" t="s">
        <v>3934</v>
      </c>
      <c r="C1343" s="1" t="s">
        <v>11</v>
      </c>
      <c r="D1343" s="1" t="s">
        <v>11</v>
      </c>
      <c r="E1343" s="1" t="s">
        <v>11</v>
      </c>
      <c r="F1343" s="1" t="s">
        <v>11</v>
      </c>
      <c r="G1343" s="1" t="s">
        <v>11</v>
      </c>
      <c r="H1343" s="1" t="s">
        <v>11</v>
      </c>
      <c r="I1343" s="1" t="s">
        <v>11</v>
      </c>
    </row>
    <row r="1344">
      <c r="A1344" s="1" t="s">
        <v>3935</v>
      </c>
      <c r="B1344" s="1" t="s">
        <v>3936</v>
      </c>
      <c r="C1344" s="1" t="s">
        <v>11</v>
      </c>
      <c r="D1344" s="1" t="s">
        <v>11</v>
      </c>
      <c r="E1344" s="1" t="s">
        <v>11</v>
      </c>
      <c r="F1344" s="1" t="s">
        <v>11</v>
      </c>
      <c r="G1344" s="1" t="s">
        <v>11</v>
      </c>
      <c r="H1344" s="1" t="s">
        <v>11</v>
      </c>
      <c r="I1344" s="1" t="s">
        <v>11</v>
      </c>
    </row>
    <row r="1345">
      <c r="A1345" s="1" t="s">
        <v>3937</v>
      </c>
      <c r="B1345" s="1" t="s">
        <v>3938</v>
      </c>
      <c r="C1345" s="1" t="s">
        <v>11</v>
      </c>
      <c r="D1345" s="1" t="s">
        <v>11</v>
      </c>
      <c r="E1345" s="1" t="s">
        <v>11</v>
      </c>
      <c r="F1345" s="1" t="s">
        <v>11</v>
      </c>
      <c r="G1345" s="1" t="s">
        <v>11</v>
      </c>
      <c r="H1345" s="1" t="s">
        <v>11</v>
      </c>
      <c r="I1345" s="1" t="s">
        <v>11</v>
      </c>
    </row>
    <row r="1346">
      <c r="A1346" s="1" t="s">
        <v>3939</v>
      </c>
      <c r="B1346" s="1" t="s">
        <v>3940</v>
      </c>
      <c r="C1346" s="1" t="s">
        <v>11</v>
      </c>
      <c r="D1346" s="1" t="s">
        <v>11</v>
      </c>
      <c r="E1346" s="1" t="s">
        <v>11</v>
      </c>
      <c r="F1346" s="1" t="s">
        <v>11</v>
      </c>
      <c r="G1346" s="1" t="s">
        <v>11</v>
      </c>
      <c r="H1346" s="1" t="s">
        <v>11</v>
      </c>
      <c r="I1346" s="1" t="s">
        <v>11</v>
      </c>
    </row>
    <row r="1347">
      <c r="A1347" s="1" t="s">
        <v>3941</v>
      </c>
      <c r="B1347" s="1" t="s">
        <v>3942</v>
      </c>
      <c r="C1347" s="1" t="s">
        <v>3943</v>
      </c>
      <c r="D1347" s="1" t="s">
        <v>3944</v>
      </c>
      <c r="E1347" s="1" t="s">
        <v>1431</v>
      </c>
      <c r="F1347" s="1" t="s">
        <v>3945</v>
      </c>
      <c r="G1347" s="1" t="s">
        <v>3946</v>
      </c>
      <c r="H1347" s="1" t="s">
        <v>11</v>
      </c>
      <c r="I1347" s="1" t="s">
        <v>11</v>
      </c>
    </row>
    <row r="1348">
      <c r="A1348" s="1" t="s">
        <v>3947</v>
      </c>
      <c r="B1348" s="1" t="s">
        <v>3948</v>
      </c>
      <c r="C1348" s="1" t="s">
        <v>3949</v>
      </c>
      <c r="D1348" s="1" t="s">
        <v>3950</v>
      </c>
      <c r="E1348" s="1" t="s">
        <v>3951</v>
      </c>
      <c r="F1348" s="1" t="s">
        <v>3952</v>
      </c>
      <c r="G1348" s="1" t="s">
        <v>3953</v>
      </c>
      <c r="H1348" s="1" t="s">
        <v>11</v>
      </c>
      <c r="I1348" s="1" t="s">
        <v>11</v>
      </c>
    </row>
    <row r="1349">
      <c r="A1349" s="1" t="s">
        <v>3954</v>
      </c>
      <c r="B1349" s="1" t="s">
        <v>3955</v>
      </c>
      <c r="C1349" s="1" t="s">
        <v>3956</v>
      </c>
      <c r="D1349" s="1" t="s">
        <v>1586</v>
      </c>
      <c r="E1349" s="1" t="s">
        <v>1587</v>
      </c>
      <c r="F1349" s="1" t="s">
        <v>3957</v>
      </c>
      <c r="G1349" s="1" t="s">
        <v>3958</v>
      </c>
      <c r="H1349" s="1" t="s">
        <v>11</v>
      </c>
      <c r="I1349" s="1" t="s">
        <v>11</v>
      </c>
    </row>
    <row r="1350">
      <c r="A1350" s="1" t="s">
        <v>3959</v>
      </c>
      <c r="B1350" s="1" t="s">
        <v>3960</v>
      </c>
      <c r="C1350" s="1" t="s">
        <v>11</v>
      </c>
      <c r="D1350" s="1" t="s">
        <v>11</v>
      </c>
      <c r="E1350" s="1" t="s">
        <v>11</v>
      </c>
      <c r="F1350" s="1" t="s">
        <v>11</v>
      </c>
      <c r="G1350" s="1" t="s">
        <v>11</v>
      </c>
      <c r="H1350" s="1" t="s">
        <v>11</v>
      </c>
      <c r="I1350" s="1" t="s">
        <v>11</v>
      </c>
    </row>
    <row r="1351">
      <c r="A1351" s="1" t="s">
        <v>3961</v>
      </c>
      <c r="B1351" s="1" t="s">
        <v>3962</v>
      </c>
      <c r="C1351" s="1" t="s">
        <v>11</v>
      </c>
      <c r="D1351" s="1" t="s">
        <v>11</v>
      </c>
      <c r="E1351" s="1" t="s">
        <v>11</v>
      </c>
      <c r="F1351" s="1" t="s">
        <v>11</v>
      </c>
      <c r="G1351" s="1" t="s">
        <v>11</v>
      </c>
      <c r="H1351" s="1" t="s">
        <v>11</v>
      </c>
      <c r="I1351" s="1" t="s">
        <v>11</v>
      </c>
    </row>
    <row r="1352">
      <c r="A1352" s="1" t="s">
        <v>3963</v>
      </c>
      <c r="B1352" s="1" t="s">
        <v>3964</v>
      </c>
      <c r="C1352" s="1" t="s">
        <v>3965</v>
      </c>
      <c r="D1352" s="1" t="s">
        <v>3966</v>
      </c>
      <c r="E1352" s="1" t="s">
        <v>1477</v>
      </c>
      <c r="F1352" s="1" t="s">
        <v>3967</v>
      </c>
      <c r="G1352" s="1" t="s">
        <v>3968</v>
      </c>
      <c r="H1352" s="1" t="s">
        <v>11</v>
      </c>
      <c r="I1352" s="1" t="s">
        <v>11</v>
      </c>
    </row>
    <row r="1353">
      <c r="A1353" s="1" t="s">
        <v>3969</v>
      </c>
      <c r="B1353" s="1" t="s">
        <v>3970</v>
      </c>
      <c r="C1353" s="1" t="s">
        <v>3971</v>
      </c>
      <c r="D1353" s="1" t="s">
        <v>3972</v>
      </c>
      <c r="E1353" s="1" t="s">
        <v>3973</v>
      </c>
      <c r="F1353" s="1" t="s">
        <v>3974</v>
      </c>
      <c r="G1353" s="1" t="s">
        <v>3975</v>
      </c>
      <c r="H1353" s="1" t="s">
        <v>11</v>
      </c>
      <c r="I1353" s="1" t="s">
        <v>11</v>
      </c>
    </row>
    <row r="1354">
      <c r="A1354" s="1" t="s">
        <v>3976</v>
      </c>
      <c r="B1354" s="1" t="s">
        <v>3977</v>
      </c>
      <c r="C1354" s="1" t="s">
        <v>3978</v>
      </c>
      <c r="D1354" s="1" t="s">
        <v>3979</v>
      </c>
      <c r="E1354" s="1" t="s">
        <v>3980</v>
      </c>
      <c r="F1354" s="1" t="s">
        <v>3981</v>
      </c>
      <c r="G1354" s="1" t="s">
        <v>3982</v>
      </c>
      <c r="H1354" s="1" t="s">
        <v>11</v>
      </c>
      <c r="I1354" s="1" t="s">
        <v>11</v>
      </c>
    </row>
    <row r="1355">
      <c r="A1355" s="1" t="s">
        <v>3983</v>
      </c>
      <c r="B1355" s="1" t="s">
        <v>3984</v>
      </c>
      <c r="C1355" s="1" t="s">
        <v>11</v>
      </c>
      <c r="D1355" s="1" t="s">
        <v>11</v>
      </c>
      <c r="E1355" s="1" t="s">
        <v>11</v>
      </c>
      <c r="F1355" s="1" t="s">
        <v>11</v>
      </c>
      <c r="G1355" s="1" t="s">
        <v>11</v>
      </c>
      <c r="H1355" s="1" t="s">
        <v>11</v>
      </c>
      <c r="I1355" s="1" t="s">
        <v>11</v>
      </c>
    </row>
    <row r="1356">
      <c r="A1356" s="1" t="s">
        <v>3985</v>
      </c>
      <c r="B1356" s="1" t="s">
        <v>3986</v>
      </c>
      <c r="C1356" s="1" t="s">
        <v>11</v>
      </c>
      <c r="D1356" s="1" t="s">
        <v>11</v>
      </c>
      <c r="E1356" s="1" t="s">
        <v>11</v>
      </c>
      <c r="F1356" s="1" t="s">
        <v>11</v>
      </c>
      <c r="G1356" s="1" t="s">
        <v>11</v>
      </c>
      <c r="H1356" s="1" t="s">
        <v>11</v>
      </c>
      <c r="I1356" s="1" t="s">
        <v>11</v>
      </c>
    </row>
    <row r="1357">
      <c r="A1357" s="1" t="s">
        <v>3987</v>
      </c>
      <c r="B1357" s="1" t="s">
        <v>3988</v>
      </c>
      <c r="C1357" s="1" t="s">
        <v>11</v>
      </c>
      <c r="D1357" s="1" t="s">
        <v>11</v>
      </c>
      <c r="E1357" s="1" t="s">
        <v>11</v>
      </c>
      <c r="F1357" s="1" t="s">
        <v>11</v>
      </c>
      <c r="G1357" s="1" t="s">
        <v>11</v>
      </c>
      <c r="H1357" s="1" t="s">
        <v>11</v>
      </c>
      <c r="I1357" s="1" t="s">
        <v>11</v>
      </c>
    </row>
    <row r="1358">
      <c r="A1358" s="1" t="s">
        <v>3989</v>
      </c>
      <c r="B1358" s="1" t="s">
        <v>3990</v>
      </c>
      <c r="C1358" s="1" t="s">
        <v>11</v>
      </c>
      <c r="D1358" s="1" t="s">
        <v>11</v>
      </c>
      <c r="E1358" s="1" t="s">
        <v>11</v>
      </c>
      <c r="F1358" s="1" t="s">
        <v>11</v>
      </c>
      <c r="G1358" s="1" t="s">
        <v>11</v>
      </c>
      <c r="H1358" s="1" t="s">
        <v>11</v>
      </c>
      <c r="I1358" s="1" t="s">
        <v>11</v>
      </c>
    </row>
    <row r="1359">
      <c r="A1359" s="1" t="s">
        <v>3991</v>
      </c>
      <c r="B1359" s="1" t="s">
        <v>3992</v>
      </c>
      <c r="C1359" s="1" t="s">
        <v>3993</v>
      </c>
      <c r="D1359" s="1" t="s">
        <v>3994</v>
      </c>
      <c r="E1359" s="1" t="s">
        <v>3995</v>
      </c>
      <c r="F1359" s="1" t="s">
        <v>3996</v>
      </c>
      <c r="G1359" s="1" t="s">
        <v>3997</v>
      </c>
      <c r="H1359" s="1" t="s">
        <v>11</v>
      </c>
      <c r="I1359" s="1" t="s">
        <v>11</v>
      </c>
    </row>
    <row r="1360">
      <c r="A1360" s="1" t="s">
        <v>3998</v>
      </c>
      <c r="B1360" s="1" t="s">
        <v>3999</v>
      </c>
      <c r="C1360" s="1" t="s">
        <v>11</v>
      </c>
      <c r="D1360" s="1" t="s">
        <v>11</v>
      </c>
      <c r="E1360" s="1" t="s">
        <v>11</v>
      </c>
      <c r="F1360" s="1" t="s">
        <v>11</v>
      </c>
      <c r="G1360" s="1" t="s">
        <v>11</v>
      </c>
      <c r="H1360" s="1" t="s">
        <v>11</v>
      </c>
      <c r="I1360" s="1" t="s">
        <v>11</v>
      </c>
    </row>
    <row r="1361">
      <c r="A1361" s="1" t="s">
        <v>4000</v>
      </c>
      <c r="B1361" s="1" t="s">
        <v>4001</v>
      </c>
      <c r="C1361" s="1" t="s">
        <v>11</v>
      </c>
      <c r="D1361" s="1" t="s">
        <v>11</v>
      </c>
      <c r="E1361" s="1" t="s">
        <v>11</v>
      </c>
      <c r="F1361" s="1" t="s">
        <v>11</v>
      </c>
      <c r="G1361" s="1" t="s">
        <v>11</v>
      </c>
      <c r="H1361" s="1" t="s">
        <v>11</v>
      </c>
      <c r="I1361" s="1" t="s">
        <v>11</v>
      </c>
    </row>
    <row r="1362">
      <c r="A1362" s="1" t="s">
        <v>4002</v>
      </c>
      <c r="B1362" s="1" t="s">
        <v>4003</v>
      </c>
      <c r="C1362" s="1" t="s">
        <v>11</v>
      </c>
      <c r="D1362" s="1" t="s">
        <v>11</v>
      </c>
      <c r="E1362" s="1" t="s">
        <v>11</v>
      </c>
      <c r="F1362" s="1" t="s">
        <v>11</v>
      </c>
      <c r="G1362" s="1" t="s">
        <v>11</v>
      </c>
      <c r="H1362" s="1" t="s">
        <v>11</v>
      </c>
      <c r="I1362" s="1" t="s">
        <v>11</v>
      </c>
    </row>
    <row r="1363">
      <c r="A1363" s="1" t="s">
        <v>4004</v>
      </c>
      <c r="B1363" s="1" t="s">
        <v>4005</v>
      </c>
      <c r="C1363" s="1" t="s">
        <v>11</v>
      </c>
      <c r="D1363" s="1" t="s">
        <v>11</v>
      </c>
      <c r="E1363" s="1" t="s">
        <v>11</v>
      </c>
      <c r="F1363" s="1" t="s">
        <v>11</v>
      </c>
      <c r="G1363" s="1" t="s">
        <v>11</v>
      </c>
      <c r="H1363" s="1" t="s">
        <v>11</v>
      </c>
      <c r="I1363" s="1" t="s">
        <v>11</v>
      </c>
    </row>
    <row r="1364">
      <c r="A1364" s="1" t="s">
        <v>4006</v>
      </c>
      <c r="B1364" s="1" t="s">
        <v>4007</v>
      </c>
      <c r="C1364" s="1" t="s">
        <v>11</v>
      </c>
      <c r="D1364" s="1" t="s">
        <v>11</v>
      </c>
      <c r="E1364" s="1" t="s">
        <v>11</v>
      </c>
      <c r="F1364" s="1" t="s">
        <v>11</v>
      </c>
      <c r="G1364" s="1" t="s">
        <v>11</v>
      </c>
      <c r="H1364" s="1" t="s">
        <v>11</v>
      </c>
      <c r="I1364" s="1" t="s">
        <v>11</v>
      </c>
    </row>
    <row r="1365">
      <c r="A1365" s="1" t="s">
        <v>4008</v>
      </c>
      <c r="B1365" s="1" t="s">
        <v>4009</v>
      </c>
      <c r="C1365" s="1" t="s">
        <v>4010</v>
      </c>
      <c r="D1365" s="1" t="s">
        <v>4011</v>
      </c>
      <c r="E1365" s="1" t="s">
        <v>1357</v>
      </c>
      <c r="F1365" s="1" t="s">
        <v>4012</v>
      </c>
      <c r="G1365" s="1" t="s">
        <v>4013</v>
      </c>
      <c r="H1365" s="1" t="s">
        <v>11</v>
      </c>
      <c r="I1365" s="1" t="s">
        <v>11</v>
      </c>
    </row>
    <row r="1366">
      <c r="A1366" s="1" t="s">
        <v>4014</v>
      </c>
      <c r="B1366" s="1" t="s">
        <v>4015</v>
      </c>
      <c r="C1366" s="1" t="s">
        <v>11</v>
      </c>
      <c r="D1366" s="1" t="s">
        <v>11</v>
      </c>
      <c r="E1366" s="1" t="s">
        <v>11</v>
      </c>
      <c r="F1366" s="1" t="s">
        <v>11</v>
      </c>
      <c r="G1366" s="1" t="s">
        <v>11</v>
      </c>
      <c r="H1366" s="1" t="s">
        <v>11</v>
      </c>
      <c r="I1366" s="1" t="s">
        <v>11</v>
      </c>
    </row>
    <row r="1367">
      <c r="A1367" s="1" t="s">
        <v>4016</v>
      </c>
      <c r="B1367" s="1" t="s">
        <v>4017</v>
      </c>
      <c r="C1367" s="1" t="s">
        <v>11</v>
      </c>
      <c r="D1367" s="1" t="s">
        <v>11</v>
      </c>
      <c r="E1367" s="1" t="s">
        <v>11</v>
      </c>
      <c r="F1367" s="1" t="s">
        <v>11</v>
      </c>
      <c r="G1367" s="1" t="s">
        <v>11</v>
      </c>
      <c r="H1367" s="1" t="s">
        <v>11</v>
      </c>
      <c r="I1367" s="1" t="s">
        <v>11</v>
      </c>
    </row>
    <row r="1368">
      <c r="A1368" s="1" t="s">
        <v>4018</v>
      </c>
      <c r="B1368" s="1" t="s">
        <v>4019</v>
      </c>
      <c r="C1368" s="1" t="s">
        <v>11</v>
      </c>
      <c r="D1368" s="1" t="s">
        <v>11</v>
      </c>
      <c r="E1368" s="1" t="s">
        <v>11</v>
      </c>
      <c r="F1368" s="1" t="s">
        <v>11</v>
      </c>
      <c r="G1368" s="1" t="s">
        <v>11</v>
      </c>
      <c r="H1368" s="1" t="s">
        <v>11</v>
      </c>
      <c r="I1368" s="1" t="s">
        <v>11</v>
      </c>
    </row>
    <row r="1369">
      <c r="A1369" s="1" t="s">
        <v>4020</v>
      </c>
      <c r="B1369" s="1" t="s">
        <v>4021</v>
      </c>
      <c r="C1369" s="1" t="s">
        <v>11</v>
      </c>
      <c r="D1369" s="1" t="s">
        <v>11</v>
      </c>
      <c r="E1369" s="1" t="s">
        <v>11</v>
      </c>
      <c r="F1369" s="1" t="s">
        <v>11</v>
      </c>
      <c r="G1369" s="1" t="s">
        <v>11</v>
      </c>
      <c r="H1369" s="1" t="s">
        <v>11</v>
      </c>
      <c r="I1369" s="1" t="s">
        <v>11</v>
      </c>
    </row>
    <row r="1370">
      <c r="A1370" s="1" t="s">
        <v>4022</v>
      </c>
      <c r="B1370" s="1" t="s">
        <v>4023</v>
      </c>
      <c r="C1370" s="1" t="s">
        <v>11</v>
      </c>
      <c r="D1370" s="1" t="s">
        <v>11</v>
      </c>
      <c r="E1370" s="1" t="s">
        <v>11</v>
      </c>
      <c r="F1370" s="1" t="s">
        <v>11</v>
      </c>
      <c r="G1370" s="1" t="s">
        <v>11</v>
      </c>
      <c r="H1370" s="1" t="s">
        <v>11</v>
      </c>
      <c r="I1370" s="1" t="s">
        <v>11</v>
      </c>
    </row>
    <row r="1371">
      <c r="A1371" s="1" t="s">
        <v>4024</v>
      </c>
      <c r="B1371" s="1" t="s">
        <v>4025</v>
      </c>
      <c r="C1371" s="1" t="s">
        <v>11</v>
      </c>
      <c r="D1371" s="1" t="s">
        <v>11</v>
      </c>
      <c r="E1371" s="1" t="s">
        <v>11</v>
      </c>
      <c r="F1371" s="1" t="s">
        <v>11</v>
      </c>
      <c r="G1371" s="1" t="s">
        <v>11</v>
      </c>
      <c r="H1371" s="1" t="s">
        <v>11</v>
      </c>
      <c r="I1371" s="1" t="s">
        <v>11</v>
      </c>
    </row>
    <row r="1372">
      <c r="A1372" s="1" t="s">
        <v>4026</v>
      </c>
      <c r="B1372" s="1" t="s">
        <v>4027</v>
      </c>
      <c r="C1372" s="1" t="s">
        <v>11</v>
      </c>
      <c r="D1372" s="1" t="s">
        <v>11</v>
      </c>
      <c r="E1372" s="1" t="s">
        <v>11</v>
      </c>
      <c r="F1372" s="1" t="s">
        <v>11</v>
      </c>
      <c r="G1372" s="1" t="s">
        <v>11</v>
      </c>
      <c r="H1372" s="1" t="s">
        <v>11</v>
      </c>
      <c r="I1372" s="1" t="s">
        <v>11</v>
      </c>
    </row>
    <row r="1373">
      <c r="A1373" s="1" t="s">
        <v>4028</v>
      </c>
      <c r="B1373" s="1" t="s">
        <v>4029</v>
      </c>
      <c r="C1373" s="1" t="s">
        <v>11</v>
      </c>
      <c r="D1373" s="1" t="s">
        <v>11</v>
      </c>
      <c r="E1373" s="1" t="s">
        <v>11</v>
      </c>
      <c r="F1373" s="1" t="s">
        <v>11</v>
      </c>
      <c r="G1373" s="1" t="s">
        <v>11</v>
      </c>
      <c r="H1373" s="1" t="s">
        <v>11</v>
      </c>
      <c r="I1373" s="1" t="s">
        <v>11</v>
      </c>
    </row>
    <row r="1374">
      <c r="A1374" s="1" t="s">
        <v>4030</v>
      </c>
      <c r="B1374" s="1" t="s">
        <v>4031</v>
      </c>
      <c r="C1374" s="1" t="s">
        <v>4032</v>
      </c>
      <c r="D1374" s="1" t="s">
        <v>2517</v>
      </c>
      <c r="E1374" s="1" t="s">
        <v>1477</v>
      </c>
      <c r="F1374" s="1" t="s">
        <v>4033</v>
      </c>
      <c r="G1374" s="1" t="s">
        <v>4034</v>
      </c>
      <c r="H1374" s="1" t="s">
        <v>11</v>
      </c>
      <c r="I1374" s="1" t="s">
        <v>11</v>
      </c>
    </row>
    <row r="1375">
      <c r="A1375" s="1" t="s">
        <v>4035</v>
      </c>
      <c r="B1375" s="1" t="s">
        <v>4036</v>
      </c>
      <c r="C1375" s="1" t="s">
        <v>4037</v>
      </c>
      <c r="D1375" s="1" t="s">
        <v>4038</v>
      </c>
      <c r="E1375" s="1" t="s">
        <v>2276</v>
      </c>
      <c r="F1375" s="1" t="s">
        <v>4039</v>
      </c>
      <c r="G1375" s="1" t="s">
        <v>4040</v>
      </c>
      <c r="H1375" s="1" t="s">
        <v>11</v>
      </c>
      <c r="I1375" s="1" t="s">
        <v>11</v>
      </c>
    </row>
    <row r="1376">
      <c r="A1376" s="1" t="s">
        <v>4041</v>
      </c>
      <c r="B1376" s="1" t="s">
        <v>4042</v>
      </c>
      <c r="C1376" s="1" t="s">
        <v>11</v>
      </c>
      <c r="D1376" s="1" t="s">
        <v>11</v>
      </c>
      <c r="E1376" s="1" t="s">
        <v>11</v>
      </c>
      <c r="F1376" s="1" t="s">
        <v>11</v>
      </c>
      <c r="G1376" s="1" t="s">
        <v>11</v>
      </c>
      <c r="H1376" s="1" t="s">
        <v>11</v>
      </c>
      <c r="I1376" s="1" t="s">
        <v>11</v>
      </c>
    </row>
    <row r="1377">
      <c r="A1377" s="1" t="s">
        <v>4043</v>
      </c>
      <c r="B1377" s="1" t="s">
        <v>4044</v>
      </c>
      <c r="C1377" s="1" t="s">
        <v>1492</v>
      </c>
      <c r="D1377" s="1" t="s">
        <v>1493</v>
      </c>
      <c r="E1377" s="1" t="s">
        <v>1494</v>
      </c>
      <c r="F1377" s="1" t="s">
        <v>1495</v>
      </c>
      <c r="G1377" s="1" t="s">
        <v>1496</v>
      </c>
      <c r="H1377" s="1" t="s">
        <v>11</v>
      </c>
      <c r="I1377" s="1" t="s">
        <v>11</v>
      </c>
    </row>
    <row r="1378">
      <c r="A1378" s="1" t="s">
        <v>4045</v>
      </c>
      <c r="B1378" s="1" t="s">
        <v>4046</v>
      </c>
      <c r="C1378" s="1" t="s">
        <v>11</v>
      </c>
      <c r="D1378" s="1" t="s">
        <v>11</v>
      </c>
      <c r="E1378" s="1" t="s">
        <v>11</v>
      </c>
      <c r="F1378" s="1" t="s">
        <v>11</v>
      </c>
      <c r="G1378" s="1" t="s">
        <v>11</v>
      </c>
      <c r="H1378" s="1" t="s">
        <v>11</v>
      </c>
      <c r="I1378" s="1" t="s">
        <v>11</v>
      </c>
    </row>
    <row r="1379">
      <c r="A1379" s="1" t="s">
        <v>4047</v>
      </c>
      <c r="B1379" s="1" t="s">
        <v>4048</v>
      </c>
      <c r="C1379" s="1" t="s">
        <v>11</v>
      </c>
      <c r="D1379" s="1" t="s">
        <v>11</v>
      </c>
      <c r="E1379" s="1" t="s">
        <v>11</v>
      </c>
      <c r="F1379" s="1" t="s">
        <v>11</v>
      </c>
      <c r="G1379" s="1" t="s">
        <v>11</v>
      </c>
      <c r="H1379" s="1" t="s">
        <v>11</v>
      </c>
      <c r="I1379" s="1" t="s">
        <v>11</v>
      </c>
    </row>
    <row r="1380">
      <c r="A1380" s="1" t="s">
        <v>4049</v>
      </c>
      <c r="B1380" s="1" t="s">
        <v>4050</v>
      </c>
      <c r="C1380" s="1" t="s">
        <v>4051</v>
      </c>
      <c r="D1380" s="1" t="s">
        <v>4052</v>
      </c>
      <c r="E1380" s="1" t="s">
        <v>4053</v>
      </c>
      <c r="F1380" s="1" t="s">
        <v>4054</v>
      </c>
      <c r="G1380" s="1" t="s">
        <v>4055</v>
      </c>
      <c r="H1380" s="1" t="s">
        <v>11</v>
      </c>
      <c r="I1380" s="1" t="s">
        <v>11</v>
      </c>
    </row>
    <row r="1381">
      <c r="A1381" s="1" t="s">
        <v>4056</v>
      </c>
      <c r="B1381" s="1" t="s">
        <v>4057</v>
      </c>
      <c r="C1381" s="1" t="s">
        <v>11</v>
      </c>
      <c r="D1381" s="1" t="s">
        <v>11</v>
      </c>
      <c r="E1381" s="1" t="s">
        <v>11</v>
      </c>
      <c r="F1381" s="1" t="s">
        <v>11</v>
      </c>
      <c r="G1381" s="1" t="s">
        <v>11</v>
      </c>
      <c r="H1381" s="1" t="s">
        <v>11</v>
      </c>
      <c r="I1381" s="1" t="s">
        <v>11</v>
      </c>
    </row>
    <row r="1382">
      <c r="A1382" s="3" t="s">
        <v>1875</v>
      </c>
      <c r="B1382" s="1" t="s">
        <v>4058</v>
      </c>
      <c r="C1382" s="1" t="s">
        <v>1877</v>
      </c>
      <c r="D1382" s="1" t="s">
        <v>1878</v>
      </c>
      <c r="E1382" s="1" t="s">
        <v>1357</v>
      </c>
      <c r="F1382" s="1" t="s">
        <v>1879</v>
      </c>
      <c r="G1382" s="1" t="s">
        <v>1880</v>
      </c>
      <c r="H1382" s="1" t="s">
        <v>11</v>
      </c>
      <c r="I1382" s="1" t="s">
        <v>11</v>
      </c>
    </row>
    <row r="1383">
      <c r="A1383" s="1" t="s">
        <v>1463</v>
      </c>
      <c r="B1383" s="1" t="s">
        <v>4059</v>
      </c>
      <c r="C1383" s="1" t="s">
        <v>11</v>
      </c>
      <c r="D1383" s="1" t="s">
        <v>11</v>
      </c>
      <c r="E1383" s="1" t="s">
        <v>11</v>
      </c>
      <c r="F1383" s="1" t="s">
        <v>11</v>
      </c>
      <c r="G1383" s="1" t="s">
        <v>11</v>
      </c>
      <c r="H1383" s="1" t="s">
        <v>11</v>
      </c>
      <c r="I1383" s="1" t="s">
        <v>11</v>
      </c>
    </row>
    <row r="1384">
      <c r="A1384" s="1" t="s">
        <v>4060</v>
      </c>
      <c r="B1384" s="1" t="s">
        <v>4061</v>
      </c>
      <c r="C1384" s="1" t="s">
        <v>11</v>
      </c>
      <c r="D1384" s="1" t="s">
        <v>11</v>
      </c>
      <c r="E1384" s="1" t="s">
        <v>11</v>
      </c>
      <c r="F1384" s="1" t="s">
        <v>11</v>
      </c>
      <c r="G1384" s="1" t="s">
        <v>11</v>
      </c>
      <c r="H1384" s="1" t="s">
        <v>11</v>
      </c>
      <c r="I1384" s="1" t="s">
        <v>11</v>
      </c>
    </row>
    <row r="1385">
      <c r="A1385" s="1" t="s">
        <v>4062</v>
      </c>
      <c r="B1385" s="1" t="s">
        <v>4063</v>
      </c>
      <c r="C1385" s="1" t="s">
        <v>11</v>
      </c>
      <c r="D1385" s="1" t="s">
        <v>11</v>
      </c>
      <c r="E1385" s="1" t="s">
        <v>11</v>
      </c>
      <c r="F1385" s="1" t="s">
        <v>11</v>
      </c>
      <c r="G1385" s="1" t="s">
        <v>11</v>
      </c>
      <c r="H1385" s="1" t="s">
        <v>11</v>
      </c>
      <c r="I1385" s="1" t="s">
        <v>11</v>
      </c>
    </row>
    <row r="1386">
      <c r="A1386" s="1" t="s">
        <v>4064</v>
      </c>
      <c r="B1386" s="1" t="s">
        <v>4065</v>
      </c>
      <c r="C1386" s="1" t="s">
        <v>4066</v>
      </c>
      <c r="D1386" s="1" t="s">
        <v>4067</v>
      </c>
      <c r="E1386" s="1" t="s">
        <v>2276</v>
      </c>
      <c r="F1386" s="1" t="s">
        <v>4068</v>
      </c>
      <c r="G1386" s="1" t="s">
        <v>4069</v>
      </c>
      <c r="H1386" s="1" t="s">
        <v>11</v>
      </c>
      <c r="I1386" s="1" t="s">
        <v>11</v>
      </c>
    </row>
    <row r="1387">
      <c r="A1387" s="1" t="s">
        <v>4070</v>
      </c>
      <c r="B1387" s="1" t="s">
        <v>4071</v>
      </c>
      <c r="C1387" s="1" t="s">
        <v>11</v>
      </c>
      <c r="D1387" s="1" t="s">
        <v>11</v>
      </c>
      <c r="E1387" s="1" t="s">
        <v>11</v>
      </c>
      <c r="F1387" s="1" t="s">
        <v>11</v>
      </c>
      <c r="G1387" s="1" t="s">
        <v>11</v>
      </c>
      <c r="H1387" s="1" t="s">
        <v>11</v>
      </c>
      <c r="I1387" s="1" t="s">
        <v>11</v>
      </c>
    </row>
    <row r="1388">
      <c r="A1388" s="1" t="s">
        <v>4072</v>
      </c>
      <c r="B1388" s="1" t="s">
        <v>4073</v>
      </c>
      <c r="C1388" s="1" t="s">
        <v>11</v>
      </c>
      <c r="D1388" s="1" t="s">
        <v>11</v>
      </c>
      <c r="E1388" s="1" t="s">
        <v>11</v>
      </c>
      <c r="F1388" s="1" t="s">
        <v>11</v>
      </c>
      <c r="G1388" s="1" t="s">
        <v>11</v>
      </c>
      <c r="H1388" s="1" t="s">
        <v>11</v>
      </c>
      <c r="I1388" s="1" t="s">
        <v>11</v>
      </c>
    </row>
    <row r="1389">
      <c r="A1389" s="1" t="s">
        <v>4074</v>
      </c>
      <c r="B1389" s="1" t="s">
        <v>4075</v>
      </c>
      <c r="C1389" s="1" t="s">
        <v>11</v>
      </c>
      <c r="D1389" s="1" t="s">
        <v>11</v>
      </c>
      <c r="E1389" s="1" t="s">
        <v>11</v>
      </c>
      <c r="F1389" s="1" t="s">
        <v>11</v>
      </c>
      <c r="G1389" s="1" t="s">
        <v>11</v>
      </c>
      <c r="H1389" s="1" t="s">
        <v>11</v>
      </c>
      <c r="I1389" s="1" t="s">
        <v>11</v>
      </c>
    </row>
    <row r="1390">
      <c r="A1390" s="1" t="s">
        <v>4076</v>
      </c>
      <c r="B1390" s="1" t="s">
        <v>4077</v>
      </c>
      <c r="C1390" s="1" t="s">
        <v>11</v>
      </c>
      <c r="D1390" s="1" t="s">
        <v>11</v>
      </c>
      <c r="E1390" s="1" t="s">
        <v>11</v>
      </c>
      <c r="F1390" s="1" t="s">
        <v>11</v>
      </c>
      <c r="G1390" s="1" t="s">
        <v>11</v>
      </c>
      <c r="H1390" s="1" t="s">
        <v>11</v>
      </c>
      <c r="I1390" s="1" t="s">
        <v>11</v>
      </c>
    </row>
    <row r="1391">
      <c r="A1391" s="1" t="s">
        <v>4078</v>
      </c>
      <c r="B1391" s="1" t="s">
        <v>4079</v>
      </c>
      <c r="C1391" s="1" t="s">
        <v>11</v>
      </c>
      <c r="D1391" s="1" t="s">
        <v>11</v>
      </c>
      <c r="E1391" s="1" t="s">
        <v>11</v>
      </c>
      <c r="F1391" s="1" t="s">
        <v>11</v>
      </c>
      <c r="G1391" s="1" t="s">
        <v>11</v>
      </c>
      <c r="H1391" s="1" t="s">
        <v>11</v>
      </c>
      <c r="I1391" s="1" t="s">
        <v>11</v>
      </c>
    </row>
    <row r="1392">
      <c r="A1392" s="1" t="s">
        <v>4080</v>
      </c>
      <c r="B1392" s="1" t="s">
        <v>4081</v>
      </c>
      <c r="C1392" s="1" t="s">
        <v>376</v>
      </c>
      <c r="D1392" s="1" t="s">
        <v>377</v>
      </c>
      <c r="E1392" s="1" t="s">
        <v>378</v>
      </c>
      <c r="F1392" s="1" t="s">
        <v>379</v>
      </c>
      <c r="G1392" s="1" t="s">
        <v>380</v>
      </c>
      <c r="H1392" s="1" t="s">
        <v>11</v>
      </c>
      <c r="I1392" s="1" t="s">
        <v>11</v>
      </c>
    </row>
    <row r="1393">
      <c r="A1393" s="1" t="s">
        <v>4082</v>
      </c>
      <c r="B1393" s="1" t="s">
        <v>4083</v>
      </c>
      <c r="C1393" s="1" t="s">
        <v>11</v>
      </c>
      <c r="D1393" s="1" t="s">
        <v>11</v>
      </c>
      <c r="E1393" s="1" t="s">
        <v>11</v>
      </c>
      <c r="F1393" s="1" t="s">
        <v>11</v>
      </c>
      <c r="G1393" s="1" t="s">
        <v>11</v>
      </c>
      <c r="H1393" s="1" t="s">
        <v>11</v>
      </c>
      <c r="I1393" s="1" t="s">
        <v>11</v>
      </c>
    </row>
    <row r="1394">
      <c r="A1394" s="1" t="s">
        <v>4084</v>
      </c>
      <c r="B1394" s="1" t="s">
        <v>4085</v>
      </c>
      <c r="C1394" s="1" t="s">
        <v>11</v>
      </c>
      <c r="D1394" s="1" t="s">
        <v>11</v>
      </c>
      <c r="E1394" s="1" t="s">
        <v>11</v>
      </c>
      <c r="F1394" s="1" t="s">
        <v>11</v>
      </c>
      <c r="G1394" s="1" t="s">
        <v>11</v>
      </c>
      <c r="H1394" s="1" t="s">
        <v>11</v>
      </c>
      <c r="I1394" s="1" t="s">
        <v>11</v>
      </c>
    </row>
    <row r="1395">
      <c r="A1395" s="1" t="s">
        <v>4086</v>
      </c>
      <c r="B1395" s="1" t="s">
        <v>4087</v>
      </c>
      <c r="C1395" s="1" t="s">
        <v>4088</v>
      </c>
      <c r="D1395" s="1" t="s">
        <v>4089</v>
      </c>
      <c r="E1395" s="1" t="s">
        <v>1562</v>
      </c>
      <c r="F1395" s="1" t="s">
        <v>4090</v>
      </c>
      <c r="G1395" s="1" t="s">
        <v>4091</v>
      </c>
      <c r="H1395" s="1" t="s">
        <v>11</v>
      </c>
      <c r="I1395" s="1" t="s">
        <v>11</v>
      </c>
    </row>
    <row r="1396">
      <c r="A1396" s="1" t="s">
        <v>4092</v>
      </c>
      <c r="B1396" s="1" t="s">
        <v>4093</v>
      </c>
      <c r="C1396" s="1" t="s">
        <v>11</v>
      </c>
      <c r="D1396" s="1" t="s">
        <v>11</v>
      </c>
      <c r="E1396" s="1" t="s">
        <v>11</v>
      </c>
      <c r="F1396" s="1" t="s">
        <v>11</v>
      </c>
      <c r="G1396" s="1" t="s">
        <v>11</v>
      </c>
      <c r="H1396" s="1" t="s">
        <v>11</v>
      </c>
      <c r="I1396" s="1" t="s">
        <v>11</v>
      </c>
    </row>
    <row r="1397">
      <c r="A1397" s="1" t="s">
        <v>4094</v>
      </c>
      <c r="B1397" s="1" t="s">
        <v>4095</v>
      </c>
      <c r="C1397" s="1" t="s">
        <v>4096</v>
      </c>
      <c r="D1397" s="1" t="s">
        <v>4097</v>
      </c>
      <c r="E1397" s="1" t="s">
        <v>1477</v>
      </c>
      <c r="F1397" s="1" t="s">
        <v>4098</v>
      </c>
      <c r="G1397" s="1" t="s">
        <v>4099</v>
      </c>
      <c r="H1397" s="1" t="s">
        <v>11</v>
      </c>
      <c r="I1397" s="1" t="s">
        <v>11</v>
      </c>
    </row>
    <row r="1398">
      <c r="A1398" s="1" t="s">
        <v>4100</v>
      </c>
      <c r="B1398" s="1" t="s">
        <v>4101</v>
      </c>
      <c r="C1398" s="1" t="s">
        <v>11</v>
      </c>
      <c r="D1398" s="1" t="s">
        <v>11</v>
      </c>
      <c r="E1398" s="1" t="s">
        <v>11</v>
      </c>
      <c r="F1398" s="1" t="s">
        <v>11</v>
      </c>
      <c r="G1398" s="1" t="s">
        <v>11</v>
      </c>
      <c r="H1398" s="1" t="s">
        <v>11</v>
      </c>
      <c r="I1398" s="1" t="s">
        <v>11</v>
      </c>
    </row>
    <row r="1399">
      <c r="A1399" s="3" t="s">
        <v>4102</v>
      </c>
      <c r="B1399" s="1" t="s">
        <v>4103</v>
      </c>
      <c r="C1399" s="1" t="s">
        <v>11</v>
      </c>
      <c r="D1399" s="1" t="s">
        <v>11</v>
      </c>
      <c r="E1399" s="1" t="s">
        <v>11</v>
      </c>
      <c r="F1399" s="1" t="s">
        <v>11</v>
      </c>
      <c r="G1399" s="1" t="s">
        <v>11</v>
      </c>
      <c r="H1399" s="1" t="s">
        <v>11</v>
      </c>
      <c r="I1399" s="1" t="s">
        <v>11</v>
      </c>
    </row>
    <row r="1400">
      <c r="A1400" s="1" t="s">
        <v>4104</v>
      </c>
      <c r="B1400" s="1" t="s">
        <v>4105</v>
      </c>
      <c r="C1400" s="1" t="s">
        <v>11</v>
      </c>
      <c r="D1400" s="1" t="s">
        <v>11</v>
      </c>
      <c r="E1400" s="1" t="s">
        <v>11</v>
      </c>
      <c r="F1400" s="1" t="s">
        <v>11</v>
      </c>
      <c r="G1400" s="1" t="s">
        <v>11</v>
      </c>
      <c r="H1400" s="1" t="s">
        <v>11</v>
      </c>
      <c r="I1400" s="1" t="s">
        <v>11</v>
      </c>
    </row>
    <row r="1401">
      <c r="A1401" s="1" t="s">
        <v>4106</v>
      </c>
      <c r="B1401" s="1" t="s">
        <v>4107</v>
      </c>
      <c r="C1401" s="1" t="s">
        <v>11</v>
      </c>
      <c r="D1401" s="1" t="s">
        <v>11</v>
      </c>
      <c r="E1401" s="1" t="s">
        <v>11</v>
      </c>
      <c r="F1401" s="1" t="s">
        <v>11</v>
      </c>
      <c r="G1401" s="1" t="s">
        <v>11</v>
      </c>
      <c r="H1401" s="1" t="s">
        <v>11</v>
      </c>
      <c r="I1401" s="1" t="s">
        <v>11</v>
      </c>
    </row>
    <row r="1402">
      <c r="A1402" s="1" t="s">
        <v>4108</v>
      </c>
      <c r="B1402" s="1" t="s">
        <v>4109</v>
      </c>
      <c r="C1402" s="1" t="s">
        <v>11</v>
      </c>
      <c r="D1402" s="1" t="s">
        <v>11</v>
      </c>
      <c r="E1402" s="1" t="s">
        <v>11</v>
      </c>
      <c r="F1402" s="1" t="s">
        <v>11</v>
      </c>
      <c r="G1402" s="1" t="s">
        <v>11</v>
      </c>
      <c r="H1402" s="1" t="s">
        <v>11</v>
      </c>
      <c r="I1402" s="1" t="s">
        <v>11</v>
      </c>
    </row>
    <row r="1403">
      <c r="A1403" s="1" t="s">
        <v>4110</v>
      </c>
      <c r="B1403" s="1" t="s">
        <v>4111</v>
      </c>
      <c r="C1403" s="1" t="s">
        <v>11</v>
      </c>
      <c r="D1403" s="1" t="s">
        <v>11</v>
      </c>
      <c r="E1403" s="1" t="s">
        <v>11</v>
      </c>
      <c r="F1403" s="1" t="s">
        <v>11</v>
      </c>
      <c r="G1403" s="1" t="s">
        <v>11</v>
      </c>
      <c r="H1403" s="1" t="s">
        <v>11</v>
      </c>
      <c r="I1403" s="1" t="s">
        <v>11</v>
      </c>
    </row>
    <row r="1404">
      <c r="A1404" s="1" t="s">
        <v>4112</v>
      </c>
      <c r="B1404" s="1" t="s">
        <v>4113</v>
      </c>
      <c r="C1404" s="1" t="s">
        <v>11</v>
      </c>
      <c r="D1404" s="1" t="s">
        <v>11</v>
      </c>
      <c r="E1404" s="1" t="s">
        <v>11</v>
      </c>
      <c r="F1404" s="1" t="s">
        <v>11</v>
      </c>
      <c r="G1404" s="1" t="s">
        <v>11</v>
      </c>
      <c r="H1404" s="1" t="s">
        <v>11</v>
      </c>
      <c r="I1404" s="1" t="s">
        <v>11</v>
      </c>
    </row>
    <row r="1405">
      <c r="A1405" s="1" t="s">
        <v>4114</v>
      </c>
      <c r="B1405" s="1" t="s">
        <v>4115</v>
      </c>
      <c r="C1405" s="1" t="s">
        <v>4116</v>
      </c>
      <c r="D1405" s="1" t="s">
        <v>4117</v>
      </c>
      <c r="E1405" s="1" t="s">
        <v>4118</v>
      </c>
      <c r="F1405" s="1" t="s">
        <v>4119</v>
      </c>
      <c r="G1405" s="1" t="s">
        <v>4120</v>
      </c>
      <c r="H1405" s="1" t="s">
        <v>11</v>
      </c>
      <c r="I1405" s="1" t="s">
        <v>11</v>
      </c>
    </row>
    <row r="1406">
      <c r="A1406" s="1" t="s">
        <v>4121</v>
      </c>
      <c r="B1406" s="1" t="s">
        <v>4122</v>
      </c>
      <c r="C1406" s="1" t="s">
        <v>11</v>
      </c>
      <c r="D1406" s="1" t="s">
        <v>11</v>
      </c>
      <c r="E1406" s="1" t="s">
        <v>11</v>
      </c>
      <c r="F1406" s="1" t="s">
        <v>11</v>
      </c>
      <c r="G1406" s="1" t="s">
        <v>11</v>
      </c>
      <c r="H1406" s="1" t="s">
        <v>11</v>
      </c>
      <c r="I1406" s="1" t="s">
        <v>11</v>
      </c>
    </row>
    <row r="1407">
      <c r="A1407" s="1" t="s">
        <v>4123</v>
      </c>
      <c r="B1407" s="1" t="s">
        <v>4124</v>
      </c>
      <c r="C1407" s="1" t="s">
        <v>4125</v>
      </c>
      <c r="D1407" s="1" t="s">
        <v>11</v>
      </c>
      <c r="E1407" s="1" t="s">
        <v>2276</v>
      </c>
      <c r="F1407" s="1" t="s">
        <v>4126</v>
      </c>
      <c r="G1407" s="1" t="s">
        <v>4127</v>
      </c>
      <c r="H1407" s="1" t="s">
        <v>11</v>
      </c>
      <c r="I1407" s="1" t="s">
        <v>11</v>
      </c>
    </row>
    <row r="1408">
      <c r="A1408" s="1" t="s">
        <v>4128</v>
      </c>
      <c r="B1408" s="1" t="s">
        <v>4129</v>
      </c>
      <c r="C1408" s="1" t="s">
        <v>4130</v>
      </c>
      <c r="D1408" s="1" t="s">
        <v>4131</v>
      </c>
      <c r="E1408" s="1" t="s">
        <v>4132</v>
      </c>
      <c r="F1408" s="1" t="s">
        <v>4133</v>
      </c>
      <c r="G1408" s="1" t="s">
        <v>4134</v>
      </c>
      <c r="H1408" s="1" t="s">
        <v>11</v>
      </c>
      <c r="I1408" s="1" t="s">
        <v>11</v>
      </c>
    </row>
    <row r="1409">
      <c r="A1409" s="1" t="s">
        <v>4135</v>
      </c>
      <c r="B1409" s="1" t="s">
        <v>4136</v>
      </c>
      <c r="C1409" s="1" t="s">
        <v>4137</v>
      </c>
      <c r="D1409" s="1" t="s">
        <v>4138</v>
      </c>
      <c r="E1409" s="1" t="s">
        <v>4139</v>
      </c>
      <c r="F1409" s="1" t="s">
        <v>4140</v>
      </c>
      <c r="G1409" s="1" t="s">
        <v>4141</v>
      </c>
      <c r="H1409" s="1" t="s">
        <v>11</v>
      </c>
      <c r="I1409" s="1" t="s">
        <v>11</v>
      </c>
    </row>
    <row r="1410">
      <c r="A1410" s="1" t="s">
        <v>4142</v>
      </c>
      <c r="B1410" s="1" t="s">
        <v>4143</v>
      </c>
      <c r="C1410" s="1" t="s">
        <v>11</v>
      </c>
      <c r="D1410" s="1" t="s">
        <v>11</v>
      </c>
      <c r="E1410" s="1" t="s">
        <v>11</v>
      </c>
      <c r="F1410" s="1" t="s">
        <v>11</v>
      </c>
      <c r="G1410" s="1" t="s">
        <v>11</v>
      </c>
      <c r="H1410" s="1" t="s">
        <v>11</v>
      </c>
      <c r="I1410" s="1" t="s">
        <v>11</v>
      </c>
    </row>
    <row r="1411">
      <c r="A1411" s="1" t="s">
        <v>4144</v>
      </c>
      <c r="B1411" s="1" t="s">
        <v>4145</v>
      </c>
      <c r="C1411" s="1" t="s">
        <v>11</v>
      </c>
      <c r="D1411" s="1" t="s">
        <v>11</v>
      </c>
      <c r="E1411" s="1" t="s">
        <v>11</v>
      </c>
      <c r="F1411" s="1" t="s">
        <v>11</v>
      </c>
      <c r="G1411" s="1" t="s">
        <v>11</v>
      </c>
      <c r="H1411" s="1" t="s">
        <v>11</v>
      </c>
      <c r="I1411" s="1" t="s">
        <v>11</v>
      </c>
    </row>
    <row r="1412">
      <c r="A1412" s="1" t="s">
        <v>4146</v>
      </c>
      <c r="B1412" s="1" t="s">
        <v>4147</v>
      </c>
      <c r="C1412" s="1" t="s">
        <v>11</v>
      </c>
      <c r="D1412" s="1" t="s">
        <v>11</v>
      </c>
      <c r="E1412" s="1" t="s">
        <v>11</v>
      </c>
      <c r="F1412" s="1" t="s">
        <v>11</v>
      </c>
      <c r="G1412" s="1" t="s">
        <v>11</v>
      </c>
      <c r="H1412" s="1" t="s">
        <v>11</v>
      </c>
      <c r="I1412" s="1" t="s">
        <v>11</v>
      </c>
    </row>
    <row r="1413">
      <c r="A1413" s="1" t="s">
        <v>4148</v>
      </c>
      <c r="B1413" s="1" t="s">
        <v>4149</v>
      </c>
      <c r="C1413" s="1" t="s">
        <v>11</v>
      </c>
      <c r="D1413" s="1" t="s">
        <v>11</v>
      </c>
      <c r="E1413" s="1" t="s">
        <v>11</v>
      </c>
      <c r="F1413" s="1" t="s">
        <v>11</v>
      </c>
      <c r="G1413" s="1" t="s">
        <v>11</v>
      </c>
      <c r="H1413" s="1" t="s">
        <v>11</v>
      </c>
      <c r="I1413" s="1" t="s">
        <v>11</v>
      </c>
    </row>
    <row r="1414">
      <c r="A1414" s="1" t="s">
        <v>4150</v>
      </c>
      <c r="B1414" s="1" t="s">
        <v>4151</v>
      </c>
      <c r="C1414" s="1" t="s">
        <v>4152</v>
      </c>
      <c r="D1414" s="1" t="s">
        <v>4153</v>
      </c>
      <c r="E1414" s="1" t="s">
        <v>4154</v>
      </c>
      <c r="F1414" s="1" t="s">
        <v>4155</v>
      </c>
      <c r="G1414" s="1" t="s">
        <v>4156</v>
      </c>
      <c r="H1414" s="1" t="s">
        <v>11</v>
      </c>
      <c r="I1414" s="1" t="s">
        <v>11</v>
      </c>
    </row>
    <row r="1415">
      <c r="A1415" s="1" t="s">
        <v>4157</v>
      </c>
      <c r="B1415" s="1" t="s">
        <v>4158</v>
      </c>
      <c r="C1415" s="1" t="s">
        <v>4159</v>
      </c>
      <c r="D1415" s="1" t="s">
        <v>4160</v>
      </c>
      <c r="E1415" s="1" t="s">
        <v>4161</v>
      </c>
      <c r="F1415" s="1" t="s">
        <v>4162</v>
      </c>
      <c r="G1415" s="1" t="s">
        <v>4163</v>
      </c>
      <c r="H1415" s="1" t="s">
        <v>11</v>
      </c>
      <c r="I1415" s="1" t="s">
        <v>11</v>
      </c>
    </row>
    <row r="1416">
      <c r="A1416" s="1" t="s">
        <v>4164</v>
      </c>
      <c r="B1416" s="1" t="s">
        <v>4165</v>
      </c>
      <c r="C1416" s="1" t="s">
        <v>11</v>
      </c>
      <c r="D1416" s="1" t="s">
        <v>11</v>
      </c>
      <c r="E1416" s="1" t="s">
        <v>11</v>
      </c>
      <c r="F1416" s="1" t="s">
        <v>11</v>
      </c>
      <c r="G1416" s="1" t="s">
        <v>11</v>
      </c>
      <c r="H1416" s="1" t="s">
        <v>11</v>
      </c>
      <c r="I1416" s="1" t="s">
        <v>11</v>
      </c>
    </row>
    <row r="1417">
      <c r="A1417" s="1" t="s">
        <v>4166</v>
      </c>
      <c r="B1417" s="1" t="s">
        <v>4167</v>
      </c>
      <c r="C1417" s="1" t="s">
        <v>11</v>
      </c>
      <c r="D1417" s="1" t="s">
        <v>11</v>
      </c>
      <c r="E1417" s="1" t="s">
        <v>11</v>
      </c>
      <c r="F1417" s="1" t="s">
        <v>11</v>
      </c>
      <c r="G1417" s="1" t="s">
        <v>11</v>
      </c>
      <c r="H1417" s="1" t="s">
        <v>11</v>
      </c>
      <c r="I1417" s="1" t="s">
        <v>11</v>
      </c>
    </row>
    <row r="1418">
      <c r="A1418" s="1" t="s">
        <v>4168</v>
      </c>
      <c r="B1418" s="1" t="s">
        <v>4169</v>
      </c>
      <c r="C1418" s="1" t="s">
        <v>11</v>
      </c>
      <c r="D1418" s="1" t="s">
        <v>11</v>
      </c>
      <c r="E1418" s="1" t="s">
        <v>11</v>
      </c>
      <c r="F1418" s="1" t="s">
        <v>11</v>
      </c>
      <c r="G1418" s="1" t="s">
        <v>11</v>
      </c>
      <c r="H1418" s="1" t="s">
        <v>11</v>
      </c>
      <c r="I1418" s="1" t="s">
        <v>11</v>
      </c>
    </row>
    <row r="1419">
      <c r="A1419" s="1" t="s">
        <v>4170</v>
      </c>
      <c r="B1419" s="1" t="s">
        <v>4171</v>
      </c>
      <c r="C1419" s="1" t="s">
        <v>4172</v>
      </c>
      <c r="D1419" s="1" t="s">
        <v>4173</v>
      </c>
      <c r="E1419" s="1" t="s">
        <v>291</v>
      </c>
      <c r="F1419" s="1" t="s">
        <v>11</v>
      </c>
      <c r="G1419" s="1" t="s">
        <v>4174</v>
      </c>
      <c r="H1419" s="1" t="s">
        <v>11</v>
      </c>
      <c r="I1419" s="1" t="s">
        <v>11</v>
      </c>
    </row>
    <row r="1420">
      <c r="A1420" s="1" t="s">
        <v>4175</v>
      </c>
      <c r="B1420" s="1" t="s">
        <v>4176</v>
      </c>
      <c r="C1420" s="1" t="s">
        <v>11</v>
      </c>
      <c r="D1420" s="1" t="s">
        <v>11</v>
      </c>
      <c r="E1420" s="1" t="s">
        <v>11</v>
      </c>
      <c r="F1420" s="1" t="s">
        <v>11</v>
      </c>
      <c r="G1420" s="1" t="s">
        <v>11</v>
      </c>
      <c r="H1420" s="1" t="s">
        <v>11</v>
      </c>
      <c r="I1420" s="1" t="s">
        <v>11</v>
      </c>
    </row>
    <row r="1421">
      <c r="A1421" s="1" t="s">
        <v>4177</v>
      </c>
      <c r="B1421" s="1" t="s">
        <v>4178</v>
      </c>
      <c r="C1421" s="1" t="s">
        <v>11</v>
      </c>
      <c r="D1421" s="1" t="s">
        <v>11</v>
      </c>
      <c r="E1421" s="1" t="s">
        <v>11</v>
      </c>
      <c r="F1421" s="1" t="s">
        <v>11</v>
      </c>
      <c r="G1421" s="1" t="s">
        <v>11</v>
      </c>
      <c r="H1421" s="1" t="s">
        <v>11</v>
      </c>
      <c r="I1421" s="1" t="s">
        <v>11</v>
      </c>
    </row>
    <row r="1422">
      <c r="A1422" s="1" t="s">
        <v>4179</v>
      </c>
      <c r="B1422" s="1" t="s">
        <v>4180</v>
      </c>
      <c r="C1422" s="1" t="s">
        <v>4181</v>
      </c>
      <c r="D1422" s="1" t="s">
        <v>4182</v>
      </c>
      <c r="E1422" s="1" t="s">
        <v>4183</v>
      </c>
      <c r="F1422" s="1" t="s">
        <v>4184</v>
      </c>
      <c r="G1422" s="1" t="s">
        <v>4185</v>
      </c>
      <c r="H1422" s="1" t="s">
        <v>11</v>
      </c>
      <c r="I1422" s="1" t="s">
        <v>11</v>
      </c>
    </row>
    <row r="1423">
      <c r="A1423" s="1" t="s">
        <v>4186</v>
      </c>
      <c r="B1423" s="1" t="s">
        <v>4187</v>
      </c>
      <c r="C1423" s="1" t="s">
        <v>11</v>
      </c>
      <c r="D1423" s="1" t="s">
        <v>11</v>
      </c>
      <c r="E1423" s="1" t="s">
        <v>11</v>
      </c>
      <c r="F1423" s="1" t="s">
        <v>11</v>
      </c>
      <c r="G1423" s="1" t="s">
        <v>11</v>
      </c>
      <c r="H1423" s="1" t="s">
        <v>11</v>
      </c>
      <c r="I1423" s="1" t="s">
        <v>11</v>
      </c>
    </row>
    <row r="1424">
      <c r="A1424" s="1" t="s">
        <v>4188</v>
      </c>
      <c r="B1424" s="1" t="s">
        <v>4189</v>
      </c>
      <c r="C1424" s="1" t="s">
        <v>11</v>
      </c>
      <c r="D1424" s="1" t="s">
        <v>11</v>
      </c>
      <c r="E1424" s="1" t="s">
        <v>11</v>
      </c>
      <c r="F1424" s="1" t="s">
        <v>11</v>
      </c>
      <c r="G1424" s="1" t="s">
        <v>11</v>
      </c>
      <c r="H1424" s="1" t="s">
        <v>11</v>
      </c>
      <c r="I1424" s="1" t="s">
        <v>11</v>
      </c>
    </row>
    <row r="1425">
      <c r="A1425" s="1" t="s">
        <v>4190</v>
      </c>
      <c r="B1425" s="1" t="s">
        <v>4191</v>
      </c>
      <c r="C1425" s="1" t="s">
        <v>11</v>
      </c>
      <c r="D1425" s="1" t="s">
        <v>11</v>
      </c>
      <c r="E1425" s="1" t="s">
        <v>11</v>
      </c>
      <c r="F1425" s="1" t="s">
        <v>11</v>
      </c>
      <c r="G1425" s="1" t="s">
        <v>11</v>
      </c>
      <c r="H1425" s="1" t="s">
        <v>11</v>
      </c>
      <c r="I1425" s="1" t="s">
        <v>11</v>
      </c>
    </row>
    <row r="1426">
      <c r="A1426" s="1" t="s">
        <v>4192</v>
      </c>
      <c r="B1426" s="1" t="s">
        <v>4193</v>
      </c>
      <c r="C1426" s="1" t="s">
        <v>11</v>
      </c>
      <c r="D1426" s="1" t="s">
        <v>11</v>
      </c>
      <c r="E1426" s="1" t="s">
        <v>11</v>
      </c>
      <c r="F1426" s="1" t="s">
        <v>11</v>
      </c>
      <c r="G1426" s="1" t="s">
        <v>11</v>
      </c>
      <c r="H1426" s="1" t="s">
        <v>11</v>
      </c>
      <c r="I1426" s="1" t="s">
        <v>11</v>
      </c>
    </row>
    <row r="1427">
      <c r="A1427" s="1" t="s">
        <v>4194</v>
      </c>
      <c r="B1427" s="1" t="s">
        <v>4195</v>
      </c>
      <c r="C1427" s="1" t="s">
        <v>11</v>
      </c>
      <c r="D1427" s="1" t="s">
        <v>11</v>
      </c>
      <c r="E1427" s="1" t="s">
        <v>11</v>
      </c>
      <c r="F1427" s="1" t="s">
        <v>11</v>
      </c>
      <c r="G1427" s="1" t="s">
        <v>11</v>
      </c>
      <c r="H1427" s="1" t="s">
        <v>11</v>
      </c>
      <c r="I1427" s="1" t="s">
        <v>11</v>
      </c>
    </row>
    <row r="1428">
      <c r="A1428" s="1" t="s">
        <v>4196</v>
      </c>
      <c r="B1428" s="1" t="s">
        <v>4197</v>
      </c>
      <c r="C1428" s="1" t="s">
        <v>4198</v>
      </c>
      <c r="D1428" s="1" t="s">
        <v>3626</v>
      </c>
      <c r="E1428" s="1" t="s">
        <v>221</v>
      </c>
      <c r="F1428" s="1" t="s">
        <v>4199</v>
      </c>
      <c r="G1428" s="1" t="s">
        <v>4200</v>
      </c>
      <c r="H1428" s="1" t="s">
        <v>11</v>
      </c>
      <c r="I1428" s="1" t="s">
        <v>11</v>
      </c>
    </row>
    <row r="1429">
      <c r="A1429" s="1" t="s">
        <v>4201</v>
      </c>
      <c r="B1429" s="1" t="s">
        <v>4202</v>
      </c>
      <c r="C1429" s="1" t="s">
        <v>11</v>
      </c>
      <c r="D1429" s="1" t="s">
        <v>11</v>
      </c>
      <c r="E1429" s="1" t="s">
        <v>11</v>
      </c>
      <c r="F1429" s="1" t="s">
        <v>11</v>
      </c>
      <c r="G1429" s="1" t="s">
        <v>11</v>
      </c>
      <c r="H1429" s="1" t="s">
        <v>11</v>
      </c>
      <c r="I1429" s="1" t="s">
        <v>11</v>
      </c>
    </row>
    <row r="1430">
      <c r="A1430" s="1" t="s">
        <v>4203</v>
      </c>
      <c r="B1430" s="1" t="s">
        <v>4204</v>
      </c>
      <c r="C1430" s="1" t="s">
        <v>11</v>
      </c>
      <c r="D1430" s="1" t="s">
        <v>11</v>
      </c>
      <c r="E1430" s="1" t="s">
        <v>11</v>
      </c>
      <c r="F1430" s="1" t="s">
        <v>11</v>
      </c>
      <c r="G1430" s="1" t="s">
        <v>11</v>
      </c>
      <c r="H1430" s="1" t="s">
        <v>11</v>
      </c>
      <c r="I1430" s="1" t="s">
        <v>11</v>
      </c>
    </row>
    <row r="1431">
      <c r="A1431" s="1" t="s">
        <v>4205</v>
      </c>
      <c r="B1431" s="1" t="s">
        <v>4206</v>
      </c>
      <c r="C1431" s="1" t="s">
        <v>11</v>
      </c>
      <c r="D1431" s="1" t="s">
        <v>11</v>
      </c>
      <c r="E1431" s="1" t="s">
        <v>11</v>
      </c>
      <c r="F1431" s="1" t="s">
        <v>11</v>
      </c>
      <c r="G1431" s="1" t="s">
        <v>11</v>
      </c>
      <c r="H1431" s="1" t="s">
        <v>11</v>
      </c>
      <c r="I1431" s="1" t="s">
        <v>11</v>
      </c>
    </row>
    <row r="1432">
      <c r="A1432" s="1" t="s">
        <v>4207</v>
      </c>
      <c r="B1432" s="1" t="s">
        <v>4208</v>
      </c>
      <c r="C1432" s="1" t="s">
        <v>11</v>
      </c>
      <c r="D1432" s="1" t="s">
        <v>11</v>
      </c>
      <c r="E1432" s="1" t="s">
        <v>11</v>
      </c>
      <c r="F1432" s="1" t="s">
        <v>11</v>
      </c>
      <c r="G1432" s="1" t="s">
        <v>11</v>
      </c>
      <c r="H1432" s="1" t="s">
        <v>11</v>
      </c>
      <c r="I1432" s="1" t="s">
        <v>11</v>
      </c>
    </row>
    <row r="1433">
      <c r="A1433" s="1" t="s">
        <v>4209</v>
      </c>
      <c r="B1433" s="1" t="s">
        <v>4210</v>
      </c>
      <c r="C1433" s="1" t="s">
        <v>4211</v>
      </c>
      <c r="D1433" s="1" t="s">
        <v>4212</v>
      </c>
      <c r="E1433" s="1" t="s">
        <v>174</v>
      </c>
      <c r="F1433" s="1" t="s">
        <v>11</v>
      </c>
      <c r="G1433" s="1" t="s">
        <v>4213</v>
      </c>
      <c r="H1433" s="1" t="s">
        <v>11</v>
      </c>
      <c r="I1433" s="1" t="s">
        <v>11</v>
      </c>
    </row>
    <row r="1434">
      <c r="A1434" s="1" t="s">
        <v>4214</v>
      </c>
      <c r="B1434" s="1" t="s">
        <v>4215</v>
      </c>
      <c r="C1434" s="1" t="s">
        <v>11</v>
      </c>
      <c r="D1434" s="1" t="s">
        <v>11</v>
      </c>
      <c r="E1434" s="1" t="s">
        <v>11</v>
      </c>
      <c r="F1434" s="1" t="s">
        <v>11</v>
      </c>
      <c r="G1434" s="1" t="s">
        <v>11</v>
      </c>
      <c r="H1434" s="1" t="s">
        <v>11</v>
      </c>
      <c r="I1434" s="1" t="s">
        <v>11</v>
      </c>
    </row>
    <row r="1435">
      <c r="A1435" s="1" t="s">
        <v>4216</v>
      </c>
      <c r="B1435" s="1" t="s">
        <v>4217</v>
      </c>
      <c r="C1435" s="1" t="s">
        <v>11</v>
      </c>
      <c r="D1435" s="1" t="s">
        <v>11</v>
      </c>
      <c r="E1435" s="1" t="s">
        <v>11</v>
      </c>
      <c r="F1435" s="1" t="s">
        <v>11</v>
      </c>
      <c r="G1435" s="1" t="s">
        <v>11</v>
      </c>
      <c r="H1435" s="1" t="s">
        <v>11</v>
      </c>
      <c r="I1435" s="1" t="s">
        <v>11</v>
      </c>
    </row>
    <row r="1436">
      <c r="A1436" s="1" t="s">
        <v>4218</v>
      </c>
      <c r="B1436" s="1" t="s">
        <v>4219</v>
      </c>
      <c r="C1436" s="1" t="s">
        <v>11</v>
      </c>
      <c r="D1436" s="1" t="s">
        <v>11</v>
      </c>
      <c r="E1436" s="1" t="s">
        <v>11</v>
      </c>
      <c r="F1436" s="1" t="s">
        <v>11</v>
      </c>
      <c r="G1436" s="1" t="s">
        <v>11</v>
      </c>
      <c r="H1436" s="1" t="s">
        <v>11</v>
      </c>
      <c r="I1436" s="1" t="s">
        <v>11</v>
      </c>
    </row>
    <row r="1437">
      <c r="A1437" s="1" t="s">
        <v>4220</v>
      </c>
      <c r="B1437" s="1" t="s">
        <v>4221</v>
      </c>
      <c r="C1437" s="1" t="s">
        <v>11</v>
      </c>
      <c r="D1437" s="1" t="s">
        <v>11</v>
      </c>
      <c r="E1437" s="1" t="s">
        <v>11</v>
      </c>
      <c r="F1437" s="1" t="s">
        <v>11</v>
      </c>
      <c r="G1437" s="1" t="s">
        <v>11</v>
      </c>
      <c r="H1437" s="1" t="s">
        <v>11</v>
      </c>
      <c r="I1437" s="1" t="s">
        <v>11</v>
      </c>
    </row>
    <row r="1438">
      <c r="A1438" s="1" t="s">
        <v>4222</v>
      </c>
      <c r="B1438" s="1" t="s">
        <v>4223</v>
      </c>
      <c r="C1438" s="1" t="s">
        <v>11</v>
      </c>
      <c r="D1438" s="1" t="s">
        <v>11</v>
      </c>
      <c r="E1438" s="1" t="s">
        <v>11</v>
      </c>
      <c r="F1438" s="1" t="s">
        <v>11</v>
      </c>
      <c r="G1438" s="1" t="s">
        <v>11</v>
      </c>
      <c r="H1438" s="1" t="s">
        <v>11</v>
      </c>
      <c r="I1438" s="1" t="s">
        <v>11</v>
      </c>
    </row>
    <row r="1439">
      <c r="A1439" s="1" t="s">
        <v>4224</v>
      </c>
      <c r="B1439" s="1" t="s">
        <v>4225</v>
      </c>
      <c r="C1439" s="1" t="s">
        <v>11</v>
      </c>
      <c r="D1439" s="1" t="s">
        <v>11</v>
      </c>
      <c r="E1439" s="1" t="s">
        <v>11</v>
      </c>
      <c r="F1439" s="1" t="s">
        <v>11</v>
      </c>
      <c r="G1439" s="1" t="s">
        <v>11</v>
      </c>
      <c r="H1439" s="1" t="s">
        <v>11</v>
      </c>
      <c r="I1439" s="1" t="s">
        <v>11</v>
      </c>
    </row>
    <row r="1440">
      <c r="A1440" s="1" t="s">
        <v>4226</v>
      </c>
      <c r="B1440" s="1" t="s">
        <v>4227</v>
      </c>
      <c r="C1440" s="1" t="s">
        <v>11</v>
      </c>
      <c r="D1440" s="1" t="s">
        <v>11</v>
      </c>
      <c r="E1440" s="1" t="s">
        <v>11</v>
      </c>
      <c r="F1440" s="1" t="s">
        <v>11</v>
      </c>
      <c r="G1440" s="1" t="s">
        <v>11</v>
      </c>
      <c r="H1440" s="1" t="s">
        <v>11</v>
      </c>
      <c r="I1440" s="1" t="s">
        <v>11</v>
      </c>
    </row>
    <row r="1441">
      <c r="A1441" s="1" t="s">
        <v>4228</v>
      </c>
      <c r="B1441" s="1" t="s">
        <v>4229</v>
      </c>
      <c r="C1441" s="1" t="s">
        <v>11</v>
      </c>
      <c r="D1441" s="1" t="s">
        <v>11</v>
      </c>
      <c r="E1441" s="1" t="s">
        <v>11</v>
      </c>
      <c r="F1441" s="1" t="s">
        <v>11</v>
      </c>
      <c r="G1441" s="1" t="s">
        <v>11</v>
      </c>
      <c r="H1441" s="1" t="s">
        <v>11</v>
      </c>
      <c r="I1441" s="1" t="s">
        <v>11</v>
      </c>
    </row>
    <row r="1442">
      <c r="A1442" s="1" t="s">
        <v>4230</v>
      </c>
      <c r="B1442" s="1" t="s">
        <v>4231</v>
      </c>
      <c r="C1442" s="1" t="s">
        <v>11</v>
      </c>
      <c r="D1442" s="1" t="s">
        <v>11</v>
      </c>
      <c r="E1442" s="1" t="s">
        <v>11</v>
      </c>
      <c r="F1442" s="1" t="s">
        <v>11</v>
      </c>
      <c r="G1442" s="1" t="s">
        <v>11</v>
      </c>
      <c r="H1442" s="1" t="s">
        <v>11</v>
      </c>
      <c r="I1442" s="1" t="s">
        <v>11</v>
      </c>
    </row>
    <row r="1443">
      <c r="A1443" s="1" t="s">
        <v>4232</v>
      </c>
      <c r="B1443" s="1" t="s">
        <v>4233</v>
      </c>
      <c r="C1443" s="1" t="s">
        <v>11</v>
      </c>
      <c r="D1443" s="1" t="s">
        <v>11</v>
      </c>
      <c r="E1443" s="1" t="s">
        <v>11</v>
      </c>
      <c r="F1443" s="1" t="s">
        <v>11</v>
      </c>
      <c r="G1443" s="1" t="s">
        <v>11</v>
      </c>
      <c r="H1443" s="1" t="s">
        <v>11</v>
      </c>
      <c r="I1443" s="1" t="s">
        <v>11</v>
      </c>
    </row>
    <row r="1444">
      <c r="A1444" s="1" t="s">
        <v>4234</v>
      </c>
      <c r="B1444" s="1" t="s">
        <v>4235</v>
      </c>
      <c r="C1444" s="1" t="s">
        <v>4236</v>
      </c>
      <c r="D1444" s="1" t="s">
        <v>4237</v>
      </c>
      <c r="E1444" s="1" t="s">
        <v>1477</v>
      </c>
      <c r="F1444" s="1" t="s">
        <v>4238</v>
      </c>
      <c r="G1444" s="1" t="s">
        <v>4239</v>
      </c>
      <c r="H1444" s="1" t="s">
        <v>11</v>
      </c>
      <c r="I1444" s="1" t="s">
        <v>11</v>
      </c>
    </row>
    <row r="1445">
      <c r="A1445" s="1" t="s">
        <v>4240</v>
      </c>
      <c r="B1445" s="1" t="s">
        <v>4241</v>
      </c>
      <c r="C1445" s="1" t="s">
        <v>11</v>
      </c>
      <c r="D1445" s="1" t="s">
        <v>11</v>
      </c>
      <c r="E1445" s="1" t="s">
        <v>11</v>
      </c>
      <c r="F1445" s="1" t="s">
        <v>11</v>
      </c>
      <c r="G1445" s="1" t="s">
        <v>11</v>
      </c>
      <c r="H1445" s="1" t="s">
        <v>11</v>
      </c>
      <c r="I1445" s="1" t="s">
        <v>11</v>
      </c>
    </row>
    <row r="1446">
      <c r="A1446" s="1" t="s">
        <v>4242</v>
      </c>
      <c r="B1446" s="1" t="s">
        <v>4243</v>
      </c>
      <c r="C1446" s="1" t="s">
        <v>4244</v>
      </c>
      <c r="D1446" s="1" t="s">
        <v>4245</v>
      </c>
      <c r="E1446" s="1" t="s">
        <v>4246</v>
      </c>
      <c r="F1446" s="1" t="s">
        <v>11</v>
      </c>
      <c r="G1446" s="1" t="s">
        <v>4247</v>
      </c>
      <c r="H1446" s="1" t="s">
        <v>11</v>
      </c>
      <c r="I1446" s="1" t="s">
        <v>11</v>
      </c>
    </row>
    <row r="1447">
      <c r="A1447" s="1" t="s">
        <v>4248</v>
      </c>
      <c r="B1447" s="1" t="s">
        <v>4249</v>
      </c>
      <c r="C1447" s="1" t="s">
        <v>11</v>
      </c>
      <c r="D1447" s="1" t="s">
        <v>11</v>
      </c>
      <c r="E1447" s="1" t="s">
        <v>11</v>
      </c>
      <c r="F1447" s="1" t="s">
        <v>11</v>
      </c>
      <c r="G1447" s="1" t="s">
        <v>11</v>
      </c>
      <c r="H1447" s="1" t="s">
        <v>11</v>
      </c>
      <c r="I1447" s="1" t="s">
        <v>11</v>
      </c>
    </row>
    <row r="1448">
      <c r="A1448" s="1" t="s">
        <v>4250</v>
      </c>
      <c r="B1448" s="1" t="s">
        <v>4251</v>
      </c>
      <c r="C1448" s="1" t="s">
        <v>11</v>
      </c>
      <c r="D1448" s="1" t="s">
        <v>11</v>
      </c>
      <c r="E1448" s="1" t="s">
        <v>11</v>
      </c>
      <c r="F1448" s="1" t="s">
        <v>11</v>
      </c>
      <c r="G1448" s="1" t="s">
        <v>11</v>
      </c>
      <c r="H1448" s="1" t="s">
        <v>11</v>
      </c>
      <c r="I1448" s="1" t="s">
        <v>11</v>
      </c>
    </row>
    <row r="1449">
      <c r="A1449" s="1" t="s">
        <v>4252</v>
      </c>
      <c r="B1449" s="1" t="s">
        <v>4253</v>
      </c>
      <c r="C1449" s="1" t="s">
        <v>11</v>
      </c>
      <c r="D1449" s="1" t="s">
        <v>11</v>
      </c>
      <c r="E1449" s="1" t="s">
        <v>11</v>
      </c>
      <c r="F1449" s="1" t="s">
        <v>11</v>
      </c>
      <c r="G1449" s="1" t="s">
        <v>11</v>
      </c>
      <c r="H1449" s="1" t="s">
        <v>11</v>
      </c>
      <c r="I1449" s="1" t="s">
        <v>11</v>
      </c>
    </row>
    <row r="1450">
      <c r="A1450" s="1" t="s">
        <v>4254</v>
      </c>
      <c r="B1450" s="1" t="s">
        <v>4255</v>
      </c>
      <c r="C1450" s="1" t="s">
        <v>11</v>
      </c>
      <c r="D1450" s="1" t="s">
        <v>11</v>
      </c>
      <c r="E1450" s="1" t="s">
        <v>11</v>
      </c>
      <c r="F1450" s="1" t="s">
        <v>11</v>
      </c>
      <c r="G1450" s="1" t="s">
        <v>11</v>
      </c>
      <c r="H1450" s="1" t="s">
        <v>11</v>
      </c>
      <c r="I1450" s="1" t="s">
        <v>11</v>
      </c>
    </row>
    <row r="1451">
      <c r="A1451" s="1" t="s">
        <v>4256</v>
      </c>
      <c r="B1451" s="1" t="s">
        <v>4257</v>
      </c>
      <c r="C1451" s="1" t="s">
        <v>4258</v>
      </c>
      <c r="D1451" s="1" t="s">
        <v>4259</v>
      </c>
      <c r="E1451" s="1" t="s">
        <v>1357</v>
      </c>
      <c r="F1451" s="1" t="s">
        <v>4260</v>
      </c>
      <c r="G1451" s="1" t="s">
        <v>4261</v>
      </c>
      <c r="H1451" s="1" t="s">
        <v>11</v>
      </c>
      <c r="I1451" s="1" t="s">
        <v>11</v>
      </c>
    </row>
    <row r="1452">
      <c r="A1452" s="1" t="s">
        <v>4262</v>
      </c>
      <c r="B1452" s="1" t="s">
        <v>4263</v>
      </c>
      <c r="C1452" s="1" t="s">
        <v>11</v>
      </c>
      <c r="D1452" s="1" t="s">
        <v>11</v>
      </c>
      <c r="E1452" s="1" t="s">
        <v>11</v>
      </c>
      <c r="F1452" s="1" t="s">
        <v>11</v>
      </c>
      <c r="G1452" s="1" t="s">
        <v>11</v>
      </c>
      <c r="H1452" s="1" t="s">
        <v>11</v>
      </c>
      <c r="I1452" s="1" t="s">
        <v>11</v>
      </c>
    </row>
    <row r="1453">
      <c r="A1453" s="1" t="s">
        <v>4264</v>
      </c>
      <c r="B1453" s="1" t="s">
        <v>4265</v>
      </c>
      <c r="C1453" s="1" t="s">
        <v>11</v>
      </c>
      <c r="D1453" s="1" t="s">
        <v>11</v>
      </c>
      <c r="E1453" s="1" t="s">
        <v>11</v>
      </c>
      <c r="F1453" s="1" t="s">
        <v>11</v>
      </c>
      <c r="G1453" s="1" t="s">
        <v>11</v>
      </c>
      <c r="H1453" s="1" t="s">
        <v>11</v>
      </c>
      <c r="I1453" s="1" t="s">
        <v>11</v>
      </c>
    </row>
    <row r="1454">
      <c r="A1454" s="1" t="s">
        <v>4266</v>
      </c>
      <c r="B1454" s="1" t="s">
        <v>4267</v>
      </c>
      <c r="C1454" s="1" t="s">
        <v>11</v>
      </c>
      <c r="D1454" s="1" t="s">
        <v>11</v>
      </c>
      <c r="E1454" s="1" t="s">
        <v>11</v>
      </c>
      <c r="F1454" s="1" t="s">
        <v>11</v>
      </c>
      <c r="G1454" s="1" t="s">
        <v>11</v>
      </c>
      <c r="H1454" s="1" t="s">
        <v>11</v>
      </c>
      <c r="I1454" s="1" t="s">
        <v>11</v>
      </c>
    </row>
    <row r="1455">
      <c r="A1455" s="1" t="s">
        <v>4268</v>
      </c>
      <c r="B1455" s="1" t="s">
        <v>4269</v>
      </c>
      <c r="C1455" s="1" t="s">
        <v>11</v>
      </c>
      <c r="D1455" s="1" t="s">
        <v>11</v>
      </c>
      <c r="E1455" s="1" t="s">
        <v>11</v>
      </c>
      <c r="F1455" s="1" t="s">
        <v>11</v>
      </c>
      <c r="G1455" s="1" t="s">
        <v>11</v>
      </c>
      <c r="H1455" s="1" t="s">
        <v>11</v>
      </c>
      <c r="I1455" s="1" t="s">
        <v>11</v>
      </c>
    </row>
    <row r="1456">
      <c r="A1456" s="1" t="s">
        <v>4270</v>
      </c>
      <c r="B1456" s="1" t="s">
        <v>4271</v>
      </c>
      <c r="C1456" s="1" t="s">
        <v>11</v>
      </c>
      <c r="D1456" s="1" t="s">
        <v>11</v>
      </c>
      <c r="E1456" s="1" t="s">
        <v>11</v>
      </c>
      <c r="F1456" s="1" t="s">
        <v>11</v>
      </c>
      <c r="G1456" s="1" t="s">
        <v>11</v>
      </c>
      <c r="H1456" s="1" t="s">
        <v>11</v>
      </c>
      <c r="I1456" s="1" t="s">
        <v>11</v>
      </c>
    </row>
    <row r="1457">
      <c r="A1457" s="1" t="s">
        <v>4272</v>
      </c>
      <c r="B1457" s="1" t="s">
        <v>4273</v>
      </c>
      <c r="C1457" s="1" t="s">
        <v>11</v>
      </c>
      <c r="D1457" s="1" t="s">
        <v>11</v>
      </c>
      <c r="E1457" s="1" t="s">
        <v>11</v>
      </c>
      <c r="F1457" s="1" t="s">
        <v>11</v>
      </c>
      <c r="G1457" s="1" t="s">
        <v>11</v>
      </c>
      <c r="H1457" s="1" t="s">
        <v>11</v>
      </c>
      <c r="I1457" s="1" t="s">
        <v>11</v>
      </c>
    </row>
    <row r="1458">
      <c r="A1458" s="3" t="s">
        <v>4274</v>
      </c>
      <c r="B1458" s="1" t="s">
        <v>4275</v>
      </c>
      <c r="C1458" s="1" t="s">
        <v>11</v>
      </c>
      <c r="D1458" s="1" t="s">
        <v>11</v>
      </c>
      <c r="E1458" s="1" t="s">
        <v>11</v>
      </c>
      <c r="F1458" s="1" t="s">
        <v>11</v>
      </c>
      <c r="G1458" s="1" t="s">
        <v>11</v>
      </c>
      <c r="H1458" s="1" t="s">
        <v>11</v>
      </c>
      <c r="I1458" s="1" t="s">
        <v>11</v>
      </c>
    </row>
    <row r="1459">
      <c r="A1459" s="1" t="s">
        <v>4276</v>
      </c>
      <c r="B1459" s="1" t="s">
        <v>4277</v>
      </c>
      <c r="C1459" s="1" t="s">
        <v>11</v>
      </c>
      <c r="D1459" s="1" t="s">
        <v>11</v>
      </c>
      <c r="E1459" s="1" t="s">
        <v>11</v>
      </c>
      <c r="F1459" s="1" t="s">
        <v>11</v>
      </c>
      <c r="G1459" s="1" t="s">
        <v>11</v>
      </c>
      <c r="H1459" s="1" t="s">
        <v>11</v>
      </c>
      <c r="I1459" s="1" t="s">
        <v>11</v>
      </c>
    </row>
    <row r="1460">
      <c r="A1460" s="1" t="s">
        <v>4278</v>
      </c>
      <c r="B1460" s="1" t="s">
        <v>4279</v>
      </c>
      <c r="C1460" s="1" t="s">
        <v>4280</v>
      </c>
      <c r="D1460" s="1" t="s">
        <v>4281</v>
      </c>
      <c r="E1460" s="1" t="s">
        <v>378</v>
      </c>
      <c r="F1460" s="1" t="s">
        <v>4282</v>
      </c>
      <c r="G1460" s="1" t="s">
        <v>4283</v>
      </c>
      <c r="H1460" s="1" t="s">
        <v>11</v>
      </c>
      <c r="I1460" s="1" t="s">
        <v>11</v>
      </c>
    </row>
    <row r="1461">
      <c r="A1461" s="1" t="s">
        <v>4284</v>
      </c>
      <c r="B1461" s="1" t="s">
        <v>4285</v>
      </c>
      <c r="C1461" s="1" t="s">
        <v>11</v>
      </c>
      <c r="D1461" s="1" t="s">
        <v>11</v>
      </c>
      <c r="E1461" s="1" t="s">
        <v>11</v>
      </c>
      <c r="F1461" s="1" t="s">
        <v>11</v>
      </c>
      <c r="G1461" s="1" t="s">
        <v>11</v>
      </c>
      <c r="H1461" s="1" t="s">
        <v>11</v>
      </c>
      <c r="I1461" s="1" t="s">
        <v>11</v>
      </c>
    </row>
    <row r="1462">
      <c r="A1462" s="1" t="s">
        <v>4286</v>
      </c>
      <c r="B1462" s="1" t="s">
        <v>4287</v>
      </c>
      <c r="C1462" s="1" t="s">
        <v>11</v>
      </c>
      <c r="D1462" s="1" t="s">
        <v>11</v>
      </c>
      <c r="E1462" s="1" t="s">
        <v>11</v>
      </c>
      <c r="F1462" s="1" t="s">
        <v>11</v>
      </c>
      <c r="G1462" s="1" t="s">
        <v>11</v>
      </c>
      <c r="H1462" s="1" t="s">
        <v>11</v>
      </c>
      <c r="I1462" s="1" t="s">
        <v>11</v>
      </c>
    </row>
    <row r="1463">
      <c r="A1463" s="1" t="s">
        <v>4288</v>
      </c>
      <c r="B1463" s="1" t="s">
        <v>4289</v>
      </c>
      <c r="C1463" s="1" t="s">
        <v>11</v>
      </c>
      <c r="D1463" s="1" t="s">
        <v>11</v>
      </c>
      <c r="E1463" s="1" t="s">
        <v>11</v>
      </c>
      <c r="F1463" s="1" t="s">
        <v>11</v>
      </c>
      <c r="G1463" s="1" t="s">
        <v>11</v>
      </c>
      <c r="H1463" s="1" t="s">
        <v>11</v>
      </c>
      <c r="I1463" s="1" t="s">
        <v>11</v>
      </c>
    </row>
    <row r="1464">
      <c r="A1464" s="1" t="s">
        <v>4290</v>
      </c>
      <c r="B1464" s="1" t="s">
        <v>4291</v>
      </c>
      <c r="C1464" s="1" t="s">
        <v>4292</v>
      </c>
      <c r="D1464" s="1" t="s">
        <v>4293</v>
      </c>
      <c r="E1464" s="1" t="s">
        <v>902</v>
      </c>
      <c r="F1464" s="1" t="s">
        <v>11</v>
      </c>
      <c r="G1464" s="1" t="s">
        <v>4294</v>
      </c>
      <c r="H1464" s="1" t="s">
        <v>11</v>
      </c>
      <c r="I1464" s="1" t="s">
        <v>11</v>
      </c>
    </row>
    <row r="1465">
      <c r="A1465" s="1" t="s">
        <v>4295</v>
      </c>
      <c r="B1465" s="1" t="s">
        <v>4296</v>
      </c>
      <c r="C1465" s="1" t="s">
        <v>11</v>
      </c>
      <c r="D1465" s="1" t="s">
        <v>11</v>
      </c>
      <c r="E1465" s="1" t="s">
        <v>11</v>
      </c>
      <c r="F1465" s="1" t="s">
        <v>11</v>
      </c>
      <c r="G1465" s="1" t="s">
        <v>11</v>
      </c>
      <c r="H1465" s="1" t="s">
        <v>11</v>
      </c>
      <c r="I1465" s="1" t="s">
        <v>11</v>
      </c>
    </row>
    <row r="1466">
      <c r="A1466" s="1" t="s">
        <v>4297</v>
      </c>
      <c r="B1466" s="1" t="s">
        <v>4298</v>
      </c>
      <c r="C1466" s="1" t="s">
        <v>11</v>
      </c>
      <c r="D1466" s="1" t="s">
        <v>11</v>
      </c>
      <c r="E1466" s="1" t="s">
        <v>11</v>
      </c>
      <c r="F1466" s="1" t="s">
        <v>11</v>
      </c>
      <c r="G1466" s="1" t="s">
        <v>11</v>
      </c>
      <c r="H1466" s="1" t="s">
        <v>11</v>
      </c>
      <c r="I1466" s="1" t="s">
        <v>11</v>
      </c>
    </row>
    <row r="1467">
      <c r="A1467" s="1" t="s">
        <v>4299</v>
      </c>
      <c r="B1467" s="1" t="s">
        <v>4300</v>
      </c>
      <c r="C1467" s="1" t="s">
        <v>11</v>
      </c>
      <c r="D1467" s="1" t="s">
        <v>11</v>
      </c>
      <c r="E1467" s="1" t="s">
        <v>11</v>
      </c>
      <c r="F1467" s="1" t="s">
        <v>11</v>
      </c>
      <c r="G1467" s="1" t="s">
        <v>11</v>
      </c>
      <c r="H1467" s="1" t="s">
        <v>11</v>
      </c>
      <c r="I1467" s="1" t="s">
        <v>11</v>
      </c>
    </row>
    <row r="1468">
      <c r="A1468" s="1" t="s">
        <v>4301</v>
      </c>
      <c r="B1468" s="1" t="s">
        <v>4302</v>
      </c>
      <c r="C1468" s="1" t="s">
        <v>11</v>
      </c>
      <c r="D1468" s="1" t="s">
        <v>11</v>
      </c>
      <c r="E1468" s="1" t="s">
        <v>11</v>
      </c>
      <c r="F1468" s="1" t="s">
        <v>11</v>
      </c>
      <c r="G1468" s="1" t="s">
        <v>11</v>
      </c>
      <c r="H1468" s="1" t="s">
        <v>11</v>
      </c>
      <c r="I1468" s="1" t="s">
        <v>11</v>
      </c>
    </row>
    <row r="1469">
      <c r="A1469" s="1" t="s">
        <v>4303</v>
      </c>
      <c r="B1469" s="1" t="s">
        <v>4304</v>
      </c>
      <c r="C1469" s="1" t="s">
        <v>11</v>
      </c>
      <c r="D1469" s="1" t="s">
        <v>11</v>
      </c>
      <c r="E1469" s="1" t="s">
        <v>11</v>
      </c>
      <c r="F1469" s="1" t="s">
        <v>11</v>
      </c>
      <c r="G1469" s="1" t="s">
        <v>11</v>
      </c>
      <c r="H1469" s="1" t="s">
        <v>11</v>
      </c>
      <c r="I1469" s="1" t="s">
        <v>11</v>
      </c>
    </row>
    <row r="1470">
      <c r="A1470" s="1" t="s">
        <v>4305</v>
      </c>
      <c r="B1470" s="1" t="s">
        <v>4306</v>
      </c>
      <c r="C1470" s="1" t="s">
        <v>11</v>
      </c>
      <c r="D1470" s="1" t="s">
        <v>11</v>
      </c>
      <c r="E1470" s="1" t="s">
        <v>11</v>
      </c>
      <c r="F1470" s="1" t="s">
        <v>11</v>
      </c>
      <c r="G1470" s="1" t="s">
        <v>11</v>
      </c>
      <c r="H1470" s="1" t="s">
        <v>11</v>
      </c>
      <c r="I1470" s="1" t="s">
        <v>11</v>
      </c>
    </row>
    <row r="1471">
      <c r="A1471" s="1" t="s">
        <v>4307</v>
      </c>
      <c r="B1471" s="1" t="s">
        <v>4308</v>
      </c>
      <c r="C1471" s="1" t="s">
        <v>11</v>
      </c>
      <c r="D1471" s="1" t="s">
        <v>11</v>
      </c>
      <c r="E1471" s="1" t="s">
        <v>11</v>
      </c>
      <c r="F1471" s="1" t="s">
        <v>11</v>
      </c>
      <c r="G1471" s="1" t="s">
        <v>11</v>
      </c>
      <c r="H1471" s="1" t="s">
        <v>11</v>
      </c>
      <c r="I1471" s="1" t="s">
        <v>11</v>
      </c>
    </row>
    <row r="1472">
      <c r="A1472" s="1" t="s">
        <v>4309</v>
      </c>
      <c r="B1472" s="1" t="s">
        <v>4310</v>
      </c>
      <c r="C1472" s="1" t="s">
        <v>11</v>
      </c>
      <c r="D1472" s="1" t="s">
        <v>11</v>
      </c>
      <c r="E1472" s="1" t="s">
        <v>11</v>
      </c>
      <c r="F1472" s="1" t="s">
        <v>11</v>
      </c>
      <c r="G1472" s="1" t="s">
        <v>11</v>
      </c>
      <c r="H1472" s="1" t="s">
        <v>11</v>
      </c>
      <c r="I1472" s="1" t="s">
        <v>11</v>
      </c>
    </row>
    <row r="1473">
      <c r="A1473" s="1" t="s">
        <v>4311</v>
      </c>
      <c r="B1473" s="1" t="s">
        <v>4311</v>
      </c>
      <c r="C1473" s="1" t="s">
        <v>11</v>
      </c>
      <c r="D1473" s="1" t="s">
        <v>11</v>
      </c>
      <c r="E1473" s="1" t="s">
        <v>11</v>
      </c>
      <c r="F1473" s="1" t="s">
        <v>11</v>
      </c>
      <c r="G1473" s="1" t="s">
        <v>11</v>
      </c>
      <c r="H1473" s="1" t="s">
        <v>11</v>
      </c>
      <c r="I1473" s="1" t="s">
        <v>11</v>
      </c>
    </row>
    <row r="1474">
      <c r="A1474" s="1" t="s">
        <v>4312</v>
      </c>
      <c r="B1474" s="1" t="s">
        <v>4313</v>
      </c>
      <c r="C1474" s="1" t="s">
        <v>11</v>
      </c>
      <c r="D1474" s="1" t="s">
        <v>11</v>
      </c>
      <c r="E1474" s="1" t="s">
        <v>11</v>
      </c>
      <c r="F1474" s="1" t="s">
        <v>11</v>
      </c>
      <c r="G1474" s="1" t="s">
        <v>11</v>
      </c>
      <c r="H1474" s="1" t="s">
        <v>11</v>
      </c>
      <c r="I1474" s="1" t="s">
        <v>11</v>
      </c>
    </row>
    <row r="1475">
      <c r="A1475" s="1" t="s">
        <v>4314</v>
      </c>
      <c r="B1475" s="1" t="s">
        <v>4315</v>
      </c>
      <c r="C1475" s="1" t="s">
        <v>11</v>
      </c>
      <c r="D1475" s="1" t="s">
        <v>11</v>
      </c>
      <c r="E1475" s="1" t="s">
        <v>11</v>
      </c>
      <c r="F1475" s="1" t="s">
        <v>11</v>
      </c>
      <c r="G1475" s="1" t="s">
        <v>11</v>
      </c>
      <c r="H1475" s="1" t="s">
        <v>11</v>
      </c>
      <c r="I1475" s="1" t="s">
        <v>11</v>
      </c>
    </row>
    <row r="1476">
      <c r="A1476" s="1" t="s">
        <v>4316</v>
      </c>
      <c r="B1476" s="1" t="s">
        <v>4317</v>
      </c>
      <c r="C1476" s="1" t="s">
        <v>4318</v>
      </c>
      <c r="D1476" s="1" t="s">
        <v>4319</v>
      </c>
      <c r="E1476" s="1" t="s">
        <v>291</v>
      </c>
      <c r="F1476" s="1" t="s">
        <v>11</v>
      </c>
      <c r="G1476" s="1" t="s">
        <v>4320</v>
      </c>
      <c r="H1476" s="1" t="s">
        <v>11</v>
      </c>
      <c r="I1476" s="1" t="s">
        <v>11</v>
      </c>
    </row>
    <row r="1477">
      <c r="A1477" s="1" t="s">
        <v>4321</v>
      </c>
      <c r="B1477" s="1" t="s">
        <v>4322</v>
      </c>
      <c r="C1477" s="1" t="s">
        <v>4323</v>
      </c>
      <c r="D1477" s="1" t="s">
        <v>4324</v>
      </c>
      <c r="E1477" s="1" t="s">
        <v>4325</v>
      </c>
      <c r="F1477" s="1" t="s">
        <v>11</v>
      </c>
      <c r="G1477" s="1" t="s">
        <v>4326</v>
      </c>
      <c r="H1477" s="1" t="s">
        <v>11</v>
      </c>
      <c r="I1477" s="1" t="s">
        <v>11</v>
      </c>
    </row>
    <row r="1478">
      <c r="A1478" s="1" t="s">
        <v>4327</v>
      </c>
      <c r="B1478" s="1" t="s">
        <v>4328</v>
      </c>
      <c r="C1478" s="1" t="s">
        <v>11</v>
      </c>
      <c r="D1478" s="1" t="s">
        <v>11</v>
      </c>
      <c r="E1478" s="1" t="s">
        <v>11</v>
      </c>
      <c r="F1478" s="1" t="s">
        <v>11</v>
      </c>
      <c r="G1478" s="1" t="s">
        <v>11</v>
      </c>
      <c r="H1478" s="1" t="s">
        <v>11</v>
      </c>
      <c r="I1478" s="1" t="s">
        <v>11</v>
      </c>
    </row>
    <row r="1479">
      <c r="A1479" s="1" t="s">
        <v>4329</v>
      </c>
      <c r="B1479" s="1" t="s">
        <v>4330</v>
      </c>
      <c r="C1479" s="1" t="s">
        <v>11</v>
      </c>
      <c r="D1479" s="1" t="s">
        <v>11</v>
      </c>
      <c r="E1479" s="1" t="s">
        <v>11</v>
      </c>
      <c r="F1479" s="1" t="s">
        <v>11</v>
      </c>
      <c r="G1479" s="1" t="s">
        <v>11</v>
      </c>
      <c r="H1479" s="1" t="s">
        <v>11</v>
      </c>
      <c r="I1479" s="1" t="s">
        <v>11</v>
      </c>
    </row>
    <row r="1480">
      <c r="A1480" s="1" t="s">
        <v>4331</v>
      </c>
      <c r="B1480" s="1" t="s">
        <v>4332</v>
      </c>
      <c r="C1480" s="1" t="s">
        <v>11</v>
      </c>
      <c r="D1480" s="1" t="s">
        <v>11</v>
      </c>
      <c r="E1480" s="1" t="s">
        <v>11</v>
      </c>
      <c r="F1480" s="1" t="s">
        <v>11</v>
      </c>
      <c r="G1480" s="1" t="s">
        <v>11</v>
      </c>
      <c r="H1480" s="1" t="s">
        <v>11</v>
      </c>
      <c r="I1480" s="1" t="s">
        <v>11</v>
      </c>
    </row>
    <row r="1481">
      <c r="A1481" s="1" t="s">
        <v>4333</v>
      </c>
      <c r="B1481" s="1" t="s">
        <v>4334</v>
      </c>
      <c r="C1481" s="1" t="s">
        <v>11</v>
      </c>
      <c r="D1481" s="1" t="s">
        <v>11</v>
      </c>
      <c r="E1481" s="1" t="s">
        <v>11</v>
      </c>
      <c r="F1481" s="1" t="s">
        <v>11</v>
      </c>
      <c r="G1481" s="1" t="s">
        <v>11</v>
      </c>
      <c r="H1481" s="1" t="s">
        <v>11</v>
      </c>
      <c r="I1481" s="1" t="s">
        <v>11</v>
      </c>
    </row>
    <row r="1482">
      <c r="A1482" s="1" t="s">
        <v>4335</v>
      </c>
      <c r="B1482" s="1" t="s">
        <v>4336</v>
      </c>
      <c r="C1482" s="1" t="s">
        <v>11</v>
      </c>
      <c r="D1482" s="1" t="s">
        <v>11</v>
      </c>
      <c r="E1482" s="1" t="s">
        <v>11</v>
      </c>
      <c r="F1482" s="1" t="s">
        <v>11</v>
      </c>
      <c r="G1482" s="1" t="s">
        <v>11</v>
      </c>
      <c r="H1482" s="1" t="s">
        <v>11</v>
      </c>
      <c r="I1482" s="1" t="s">
        <v>11</v>
      </c>
    </row>
    <row r="1483">
      <c r="A1483" s="1" t="s">
        <v>4337</v>
      </c>
      <c r="B1483" s="1" t="s">
        <v>4338</v>
      </c>
      <c r="C1483" s="1" t="s">
        <v>11</v>
      </c>
      <c r="D1483" s="1" t="s">
        <v>11</v>
      </c>
      <c r="E1483" s="1" t="s">
        <v>11</v>
      </c>
      <c r="F1483" s="1" t="s">
        <v>11</v>
      </c>
      <c r="G1483" s="1" t="s">
        <v>11</v>
      </c>
      <c r="H1483" s="1" t="s">
        <v>11</v>
      </c>
      <c r="I1483" s="1" t="s">
        <v>11</v>
      </c>
    </row>
    <row r="1484">
      <c r="A1484" s="1" t="s">
        <v>4339</v>
      </c>
      <c r="B1484" s="1" t="s">
        <v>4340</v>
      </c>
      <c r="C1484" s="1" t="s">
        <v>11</v>
      </c>
      <c r="D1484" s="1" t="s">
        <v>11</v>
      </c>
      <c r="E1484" s="1" t="s">
        <v>11</v>
      </c>
      <c r="F1484" s="1" t="s">
        <v>11</v>
      </c>
      <c r="G1484" s="1" t="s">
        <v>11</v>
      </c>
      <c r="H1484" s="1" t="s">
        <v>11</v>
      </c>
      <c r="I1484" s="1" t="s">
        <v>11</v>
      </c>
    </row>
    <row r="1485">
      <c r="A1485" s="1" t="s">
        <v>4341</v>
      </c>
      <c r="B1485" s="1" t="s">
        <v>4342</v>
      </c>
      <c r="C1485" s="1" t="s">
        <v>11</v>
      </c>
      <c r="D1485" s="1" t="s">
        <v>11</v>
      </c>
      <c r="E1485" s="1" t="s">
        <v>11</v>
      </c>
      <c r="F1485" s="1" t="s">
        <v>11</v>
      </c>
      <c r="G1485" s="1" t="s">
        <v>11</v>
      </c>
      <c r="H1485" s="1" t="s">
        <v>11</v>
      </c>
      <c r="I1485" s="1" t="s">
        <v>11</v>
      </c>
    </row>
    <row r="1486">
      <c r="A1486" s="1" t="s">
        <v>4343</v>
      </c>
      <c r="B1486" s="1" t="s">
        <v>4344</v>
      </c>
      <c r="C1486" s="1" t="s">
        <v>11</v>
      </c>
      <c r="D1486" s="1" t="s">
        <v>11</v>
      </c>
      <c r="E1486" s="1" t="s">
        <v>11</v>
      </c>
      <c r="F1486" s="1" t="s">
        <v>11</v>
      </c>
      <c r="G1486" s="1" t="s">
        <v>11</v>
      </c>
      <c r="H1486" s="1" t="s">
        <v>11</v>
      </c>
      <c r="I1486" s="1" t="s">
        <v>11</v>
      </c>
    </row>
    <row r="1487">
      <c r="A1487" s="1" t="s">
        <v>4345</v>
      </c>
      <c r="B1487" s="1" t="s">
        <v>4346</v>
      </c>
      <c r="C1487" s="1" t="s">
        <v>11</v>
      </c>
      <c r="D1487" s="1" t="s">
        <v>11</v>
      </c>
      <c r="E1487" s="1" t="s">
        <v>11</v>
      </c>
      <c r="F1487" s="1" t="s">
        <v>11</v>
      </c>
      <c r="G1487" s="1" t="s">
        <v>11</v>
      </c>
      <c r="H1487" s="1" t="s">
        <v>11</v>
      </c>
      <c r="I1487" s="1" t="s">
        <v>11</v>
      </c>
    </row>
    <row r="1488">
      <c r="A1488" s="1" t="s">
        <v>4347</v>
      </c>
      <c r="B1488" s="1" t="s">
        <v>4348</v>
      </c>
      <c r="C1488" s="1" t="s">
        <v>11</v>
      </c>
      <c r="D1488" s="1" t="s">
        <v>11</v>
      </c>
      <c r="E1488" s="1" t="s">
        <v>11</v>
      </c>
      <c r="F1488" s="1" t="s">
        <v>11</v>
      </c>
      <c r="G1488" s="1" t="s">
        <v>11</v>
      </c>
      <c r="H1488" s="1" t="s">
        <v>11</v>
      </c>
      <c r="I1488" s="1" t="s">
        <v>11</v>
      </c>
    </row>
    <row r="1489">
      <c r="A1489" s="1" t="s">
        <v>4349</v>
      </c>
      <c r="B1489" s="1" t="s">
        <v>4350</v>
      </c>
      <c r="C1489" s="1" t="s">
        <v>11</v>
      </c>
      <c r="D1489" s="1" t="s">
        <v>11</v>
      </c>
      <c r="E1489" s="1" t="s">
        <v>11</v>
      </c>
      <c r="F1489" s="1" t="s">
        <v>11</v>
      </c>
      <c r="G1489" s="1" t="s">
        <v>11</v>
      </c>
      <c r="H1489" s="1" t="s">
        <v>11</v>
      </c>
      <c r="I1489" s="1" t="s">
        <v>11</v>
      </c>
    </row>
    <row r="1490">
      <c r="A1490" s="1" t="s">
        <v>4351</v>
      </c>
      <c r="B1490" s="1" t="s">
        <v>4352</v>
      </c>
      <c r="C1490" s="1" t="s">
        <v>11</v>
      </c>
      <c r="D1490" s="1" t="s">
        <v>11</v>
      </c>
      <c r="E1490" s="1" t="s">
        <v>11</v>
      </c>
      <c r="F1490" s="1" t="s">
        <v>11</v>
      </c>
      <c r="G1490" s="1" t="s">
        <v>11</v>
      </c>
      <c r="H1490" s="1" t="s">
        <v>11</v>
      </c>
      <c r="I1490" s="1" t="s">
        <v>11</v>
      </c>
    </row>
    <row r="1491">
      <c r="A1491" s="1" t="s">
        <v>4353</v>
      </c>
      <c r="B1491" s="1" t="s">
        <v>4354</v>
      </c>
      <c r="C1491" s="1" t="s">
        <v>11</v>
      </c>
      <c r="D1491" s="1" t="s">
        <v>11</v>
      </c>
      <c r="E1491" s="1" t="s">
        <v>11</v>
      </c>
      <c r="F1491" s="1" t="s">
        <v>11</v>
      </c>
      <c r="G1491" s="1" t="s">
        <v>11</v>
      </c>
      <c r="H1491" s="1" t="s">
        <v>11</v>
      </c>
      <c r="I1491" s="1" t="s">
        <v>11</v>
      </c>
    </row>
    <row r="1492">
      <c r="A1492" s="1" t="s">
        <v>4355</v>
      </c>
      <c r="B1492" s="1" t="s">
        <v>4356</v>
      </c>
      <c r="C1492" s="1" t="s">
        <v>11</v>
      </c>
      <c r="D1492" s="1" t="s">
        <v>11</v>
      </c>
      <c r="E1492" s="1" t="s">
        <v>11</v>
      </c>
      <c r="F1492" s="1" t="s">
        <v>11</v>
      </c>
      <c r="G1492" s="1" t="s">
        <v>11</v>
      </c>
      <c r="H1492" s="1" t="s">
        <v>11</v>
      </c>
      <c r="I1492" s="1" t="s">
        <v>11</v>
      </c>
    </row>
    <row r="1493">
      <c r="A1493" s="1" t="s">
        <v>4357</v>
      </c>
      <c r="B1493" s="1" t="s">
        <v>4358</v>
      </c>
      <c r="C1493" s="1" t="s">
        <v>4359</v>
      </c>
      <c r="D1493" s="1" t="s">
        <v>4360</v>
      </c>
      <c r="E1493" s="1" t="s">
        <v>1541</v>
      </c>
      <c r="F1493" s="1" t="s">
        <v>4361</v>
      </c>
      <c r="G1493" s="1" t="s">
        <v>4362</v>
      </c>
      <c r="H1493" s="1" t="s">
        <v>11</v>
      </c>
      <c r="I1493" s="1" t="s">
        <v>11</v>
      </c>
    </row>
    <row r="1494">
      <c r="A1494" s="1" t="s">
        <v>4363</v>
      </c>
      <c r="B1494" s="1" t="s">
        <v>4364</v>
      </c>
      <c r="C1494" s="1" t="s">
        <v>11</v>
      </c>
      <c r="D1494" s="1" t="s">
        <v>11</v>
      </c>
      <c r="E1494" s="1" t="s">
        <v>11</v>
      </c>
      <c r="F1494" s="1" t="s">
        <v>11</v>
      </c>
      <c r="G1494" s="1" t="s">
        <v>11</v>
      </c>
      <c r="H1494" s="1" t="s">
        <v>11</v>
      </c>
      <c r="I1494" s="1" t="s">
        <v>11</v>
      </c>
    </row>
    <row r="1495">
      <c r="A1495" s="1" t="s">
        <v>4365</v>
      </c>
      <c r="B1495" s="1" t="s">
        <v>4366</v>
      </c>
      <c r="C1495" s="1" t="s">
        <v>11</v>
      </c>
      <c r="D1495" s="1" t="s">
        <v>11</v>
      </c>
      <c r="E1495" s="1" t="s">
        <v>11</v>
      </c>
      <c r="F1495" s="1" t="s">
        <v>11</v>
      </c>
      <c r="G1495" s="1" t="s">
        <v>11</v>
      </c>
      <c r="H1495" s="1" t="s">
        <v>11</v>
      </c>
      <c r="I1495" s="1" t="s">
        <v>11</v>
      </c>
    </row>
    <row r="1496">
      <c r="A1496" s="1" t="s">
        <v>4367</v>
      </c>
      <c r="B1496" s="1" t="s">
        <v>4368</v>
      </c>
      <c r="C1496" s="1" t="s">
        <v>11</v>
      </c>
      <c r="D1496" s="1" t="s">
        <v>11</v>
      </c>
      <c r="E1496" s="1" t="s">
        <v>11</v>
      </c>
      <c r="F1496" s="1" t="s">
        <v>11</v>
      </c>
      <c r="G1496" s="1" t="s">
        <v>11</v>
      </c>
      <c r="H1496" s="1" t="s">
        <v>11</v>
      </c>
      <c r="I1496" s="1" t="s">
        <v>11</v>
      </c>
    </row>
    <row r="1497">
      <c r="A1497" s="3" t="s">
        <v>1463</v>
      </c>
      <c r="B1497" s="1" t="s">
        <v>4369</v>
      </c>
      <c r="C1497" s="1" t="s">
        <v>4370</v>
      </c>
      <c r="D1497" s="1" t="s">
        <v>4371</v>
      </c>
      <c r="E1497" s="1" t="s">
        <v>2276</v>
      </c>
      <c r="F1497" s="1" t="s">
        <v>4372</v>
      </c>
      <c r="G1497" s="1" t="s">
        <v>4373</v>
      </c>
      <c r="H1497" s="1" t="s">
        <v>11</v>
      </c>
      <c r="I1497" s="1" t="s">
        <v>11</v>
      </c>
    </row>
    <row r="1498">
      <c r="A1498" s="1" t="s">
        <v>4374</v>
      </c>
      <c r="B1498" s="1" t="s">
        <v>4375</v>
      </c>
      <c r="C1498" s="1" t="s">
        <v>11</v>
      </c>
      <c r="D1498" s="1" t="s">
        <v>11</v>
      </c>
      <c r="E1498" s="1" t="s">
        <v>11</v>
      </c>
      <c r="F1498" s="1" t="s">
        <v>11</v>
      </c>
      <c r="G1498" s="1" t="s">
        <v>11</v>
      </c>
      <c r="H1498" s="1" t="s">
        <v>11</v>
      </c>
      <c r="I1498" s="1" t="s">
        <v>11</v>
      </c>
    </row>
    <row r="1499">
      <c r="A1499" s="3" t="s">
        <v>4376</v>
      </c>
      <c r="B1499" s="1" t="s">
        <v>4377</v>
      </c>
      <c r="C1499" s="1" t="s">
        <v>11</v>
      </c>
      <c r="D1499" s="1" t="s">
        <v>11</v>
      </c>
      <c r="E1499" s="1" t="s">
        <v>11</v>
      </c>
      <c r="F1499" s="1" t="s">
        <v>11</v>
      </c>
      <c r="G1499" s="1" t="s">
        <v>11</v>
      </c>
      <c r="H1499" s="1" t="s">
        <v>11</v>
      </c>
      <c r="I1499" s="1" t="s">
        <v>11</v>
      </c>
    </row>
    <row r="1500">
      <c r="A1500" s="1" t="s">
        <v>4378</v>
      </c>
      <c r="B1500" s="1" t="s">
        <v>4379</v>
      </c>
      <c r="C1500" s="1" t="s">
        <v>11</v>
      </c>
      <c r="D1500" s="1" t="s">
        <v>11</v>
      </c>
      <c r="E1500" s="1" t="s">
        <v>11</v>
      </c>
      <c r="F1500" s="1" t="s">
        <v>11</v>
      </c>
      <c r="G1500" s="1" t="s">
        <v>11</v>
      </c>
      <c r="H1500" s="1" t="s">
        <v>11</v>
      </c>
      <c r="I1500" s="1" t="s">
        <v>11</v>
      </c>
    </row>
    <row r="1501">
      <c r="A1501" s="1" t="s">
        <v>4380</v>
      </c>
      <c r="B1501" s="1" t="s">
        <v>4381</v>
      </c>
      <c r="C1501" s="1" t="s">
        <v>11</v>
      </c>
      <c r="D1501" s="1" t="s">
        <v>11</v>
      </c>
      <c r="E1501" s="1" t="s">
        <v>11</v>
      </c>
      <c r="F1501" s="1" t="s">
        <v>11</v>
      </c>
      <c r="G1501" s="1" t="s">
        <v>11</v>
      </c>
      <c r="H1501" s="1" t="s">
        <v>11</v>
      </c>
      <c r="I1501" s="1" t="s">
        <v>11</v>
      </c>
    </row>
    <row r="1502">
      <c r="A1502" s="1" t="s">
        <v>4382</v>
      </c>
      <c r="B1502" s="1" t="s">
        <v>4383</v>
      </c>
      <c r="C1502" s="1" t="s">
        <v>4384</v>
      </c>
      <c r="D1502" s="1" t="s">
        <v>4385</v>
      </c>
      <c r="E1502" s="1" t="s">
        <v>4386</v>
      </c>
      <c r="F1502" s="1" t="s">
        <v>4387</v>
      </c>
      <c r="G1502" s="1" t="s">
        <v>4388</v>
      </c>
      <c r="H1502" s="1" t="s">
        <v>11</v>
      </c>
      <c r="I1502" s="1" t="s">
        <v>11</v>
      </c>
    </row>
    <row r="1503">
      <c r="A1503" s="1" t="s">
        <v>4389</v>
      </c>
      <c r="B1503" s="1" t="s">
        <v>4390</v>
      </c>
      <c r="C1503" s="1" t="s">
        <v>11</v>
      </c>
      <c r="D1503" s="1" t="s">
        <v>11</v>
      </c>
      <c r="E1503" s="1" t="s">
        <v>11</v>
      </c>
      <c r="F1503" s="1" t="s">
        <v>11</v>
      </c>
      <c r="G1503" s="1" t="s">
        <v>11</v>
      </c>
      <c r="H1503" s="1" t="s">
        <v>11</v>
      </c>
      <c r="I1503" s="1" t="s">
        <v>11</v>
      </c>
    </row>
    <row r="1504">
      <c r="A1504" s="1" t="s">
        <v>4391</v>
      </c>
      <c r="B1504" s="1" t="s">
        <v>4392</v>
      </c>
      <c r="C1504" s="1" t="s">
        <v>11</v>
      </c>
      <c r="D1504" s="1" t="s">
        <v>11</v>
      </c>
      <c r="E1504" s="1" t="s">
        <v>11</v>
      </c>
      <c r="F1504" s="1" t="s">
        <v>11</v>
      </c>
      <c r="G1504" s="1" t="s">
        <v>11</v>
      </c>
      <c r="H1504" s="1" t="s">
        <v>11</v>
      </c>
      <c r="I1504" s="1" t="s">
        <v>11</v>
      </c>
    </row>
    <row r="1505">
      <c r="A1505" s="1" t="s">
        <v>4393</v>
      </c>
      <c r="B1505" s="1" t="s">
        <v>4394</v>
      </c>
      <c r="C1505" s="1" t="s">
        <v>11</v>
      </c>
      <c r="D1505" s="1" t="s">
        <v>11</v>
      </c>
      <c r="E1505" s="1" t="s">
        <v>11</v>
      </c>
      <c r="F1505" s="1" t="s">
        <v>11</v>
      </c>
      <c r="G1505" s="1" t="s">
        <v>11</v>
      </c>
      <c r="H1505" s="1" t="s">
        <v>11</v>
      </c>
      <c r="I1505" s="1" t="s">
        <v>11</v>
      </c>
    </row>
    <row r="1506">
      <c r="A1506" s="1" t="s">
        <v>4395</v>
      </c>
      <c r="B1506" s="1" t="s">
        <v>4396</v>
      </c>
      <c r="C1506" s="1" t="s">
        <v>11</v>
      </c>
      <c r="D1506" s="1" t="s">
        <v>11</v>
      </c>
      <c r="E1506" s="1" t="s">
        <v>11</v>
      </c>
      <c r="F1506" s="1" t="s">
        <v>11</v>
      </c>
      <c r="G1506" s="1" t="s">
        <v>11</v>
      </c>
      <c r="H1506" s="1" t="s">
        <v>11</v>
      </c>
      <c r="I1506" s="1" t="s">
        <v>11</v>
      </c>
    </row>
    <row r="1507">
      <c r="A1507" s="3" t="s">
        <v>3525</v>
      </c>
      <c r="B1507" s="1" t="s">
        <v>4397</v>
      </c>
      <c r="C1507" s="1" t="s">
        <v>11</v>
      </c>
      <c r="D1507" s="1" t="s">
        <v>11</v>
      </c>
      <c r="E1507" s="1" t="s">
        <v>11</v>
      </c>
      <c r="F1507" s="1" t="s">
        <v>11</v>
      </c>
      <c r="G1507" s="1" t="s">
        <v>11</v>
      </c>
      <c r="H1507" s="1" t="s">
        <v>11</v>
      </c>
      <c r="I1507" s="1" t="s">
        <v>11</v>
      </c>
    </row>
    <row r="1508">
      <c r="A1508" s="1" t="s">
        <v>4398</v>
      </c>
      <c r="B1508" s="1" t="s">
        <v>4399</v>
      </c>
      <c r="C1508" s="1" t="s">
        <v>11</v>
      </c>
      <c r="D1508" s="1" t="s">
        <v>11</v>
      </c>
      <c r="E1508" s="1" t="s">
        <v>11</v>
      </c>
      <c r="F1508" s="1" t="s">
        <v>11</v>
      </c>
      <c r="G1508" s="1" t="s">
        <v>11</v>
      </c>
      <c r="H1508" s="1" t="s">
        <v>11</v>
      </c>
      <c r="I1508" s="1" t="s">
        <v>11</v>
      </c>
    </row>
    <row r="1509">
      <c r="A1509" s="1" t="s">
        <v>4400</v>
      </c>
      <c r="B1509" s="1" t="s">
        <v>4401</v>
      </c>
      <c r="C1509" s="1" t="s">
        <v>11</v>
      </c>
      <c r="D1509" s="1" t="s">
        <v>11</v>
      </c>
      <c r="E1509" s="1" t="s">
        <v>11</v>
      </c>
      <c r="F1509" s="1" t="s">
        <v>11</v>
      </c>
      <c r="G1509" s="1" t="s">
        <v>11</v>
      </c>
      <c r="H1509" s="1" t="s">
        <v>11</v>
      </c>
      <c r="I1509" s="1" t="s">
        <v>11</v>
      </c>
    </row>
    <row r="1510">
      <c r="A1510" s="1" t="s">
        <v>4402</v>
      </c>
      <c r="B1510" s="1" t="s">
        <v>4403</v>
      </c>
      <c r="C1510" s="1" t="s">
        <v>11</v>
      </c>
      <c r="D1510" s="1" t="s">
        <v>11</v>
      </c>
      <c r="E1510" s="1" t="s">
        <v>11</v>
      </c>
      <c r="F1510" s="1" t="s">
        <v>11</v>
      </c>
      <c r="G1510" s="1" t="s">
        <v>11</v>
      </c>
      <c r="H1510" s="1" t="s">
        <v>11</v>
      </c>
      <c r="I1510" s="1" t="s">
        <v>11</v>
      </c>
    </row>
    <row r="1511">
      <c r="A1511" s="1" t="s">
        <v>4404</v>
      </c>
      <c r="B1511" s="1" t="s">
        <v>4405</v>
      </c>
      <c r="C1511" s="1" t="s">
        <v>11</v>
      </c>
      <c r="D1511" s="1" t="s">
        <v>11</v>
      </c>
      <c r="E1511" s="1" t="s">
        <v>11</v>
      </c>
      <c r="F1511" s="1" t="s">
        <v>11</v>
      </c>
      <c r="G1511" s="1" t="s">
        <v>11</v>
      </c>
      <c r="H1511" s="1" t="s">
        <v>11</v>
      </c>
      <c r="I1511" s="1" t="s">
        <v>11</v>
      </c>
    </row>
    <row r="1512">
      <c r="A1512" s="1" t="s">
        <v>4406</v>
      </c>
      <c r="B1512" s="1" t="s">
        <v>4407</v>
      </c>
      <c r="C1512" s="1" t="s">
        <v>11</v>
      </c>
      <c r="D1512" s="1" t="s">
        <v>11</v>
      </c>
      <c r="E1512" s="1" t="s">
        <v>11</v>
      </c>
      <c r="F1512" s="1" t="s">
        <v>11</v>
      </c>
      <c r="G1512" s="1" t="s">
        <v>11</v>
      </c>
      <c r="H1512" s="1" t="s">
        <v>11</v>
      </c>
      <c r="I1512" s="1" t="s">
        <v>11</v>
      </c>
    </row>
    <row r="1513">
      <c r="A1513" s="1" t="s">
        <v>1507</v>
      </c>
      <c r="B1513" s="1" t="s">
        <v>4408</v>
      </c>
      <c r="C1513" s="1" t="s">
        <v>11</v>
      </c>
      <c r="D1513" s="1" t="s">
        <v>11</v>
      </c>
      <c r="E1513" s="1" t="s">
        <v>11</v>
      </c>
      <c r="F1513" s="1" t="s">
        <v>11</v>
      </c>
      <c r="G1513" s="1" t="s">
        <v>11</v>
      </c>
      <c r="H1513" s="1" t="s">
        <v>11</v>
      </c>
      <c r="I1513" s="1" t="s">
        <v>11</v>
      </c>
    </row>
    <row r="1514">
      <c r="A1514" s="1" t="s">
        <v>4409</v>
      </c>
      <c r="B1514" s="1" t="s">
        <v>4410</v>
      </c>
      <c r="C1514" s="1" t="s">
        <v>11</v>
      </c>
      <c r="D1514" s="1" t="s">
        <v>11</v>
      </c>
      <c r="E1514" s="1" t="s">
        <v>11</v>
      </c>
      <c r="F1514" s="1" t="s">
        <v>11</v>
      </c>
      <c r="G1514" s="1" t="s">
        <v>11</v>
      </c>
      <c r="H1514" s="1" t="s">
        <v>11</v>
      </c>
      <c r="I1514" s="1" t="s">
        <v>11</v>
      </c>
    </row>
    <row r="1515">
      <c r="A1515" s="1" t="s">
        <v>4411</v>
      </c>
      <c r="B1515" s="1" t="s">
        <v>4412</v>
      </c>
      <c r="C1515" s="1" t="s">
        <v>11</v>
      </c>
      <c r="D1515" s="1" t="s">
        <v>11</v>
      </c>
      <c r="E1515" s="1" t="s">
        <v>11</v>
      </c>
      <c r="F1515" s="1" t="s">
        <v>11</v>
      </c>
      <c r="G1515" s="1" t="s">
        <v>11</v>
      </c>
      <c r="H1515" s="1" t="s">
        <v>11</v>
      </c>
      <c r="I1515" s="1" t="s">
        <v>11</v>
      </c>
    </row>
    <row r="1516">
      <c r="A1516" s="1" t="s">
        <v>4413</v>
      </c>
      <c r="B1516" s="1" t="s">
        <v>4414</v>
      </c>
      <c r="C1516" s="1" t="s">
        <v>11</v>
      </c>
      <c r="D1516" s="1" t="s">
        <v>11</v>
      </c>
      <c r="E1516" s="1" t="s">
        <v>11</v>
      </c>
      <c r="F1516" s="1" t="s">
        <v>11</v>
      </c>
      <c r="G1516" s="1" t="s">
        <v>11</v>
      </c>
      <c r="H1516" s="1" t="s">
        <v>11</v>
      </c>
      <c r="I1516" s="1" t="s">
        <v>11</v>
      </c>
    </row>
    <row r="1517">
      <c r="A1517" s="1" t="s">
        <v>4415</v>
      </c>
      <c r="B1517" s="1" t="s">
        <v>4416</v>
      </c>
      <c r="C1517" s="1" t="s">
        <v>11</v>
      </c>
      <c r="D1517" s="1" t="s">
        <v>11</v>
      </c>
      <c r="E1517" s="1" t="s">
        <v>11</v>
      </c>
      <c r="F1517" s="1" t="s">
        <v>11</v>
      </c>
      <c r="G1517" s="1" t="s">
        <v>11</v>
      </c>
      <c r="H1517" s="1" t="s">
        <v>11</v>
      </c>
      <c r="I1517" s="1" t="s">
        <v>11</v>
      </c>
    </row>
    <row r="1518">
      <c r="A1518" s="1" t="s">
        <v>4417</v>
      </c>
      <c r="B1518" s="1" t="s">
        <v>4418</v>
      </c>
      <c r="C1518" s="1" t="s">
        <v>11</v>
      </c>
      <c r="D1518" s="1" t="s">
        <v>11</v>
      </c>
      <c r="E1518" s="1" t="s">
        <v>11</v>
      </c>
      <c r="F1518" s="1" t="s">
        <v>11</v>
      </c>
      <c r="G1518" s="1" t="s">
        <v>11</v>
      </c>
      <c r="H1518" s="1" t="s">
        <v>11</v>
      </c>
      <c r="I1518" s="1" t="s">
        <v>11</v>
      </c>
    </row>
    <row r="1519">
      <c r="A1519" s="1" t="s">
        <v>4419</v>
      </c>
      <c r="B1519" s="1" t="s">
        <v>4420</v>
      </c>
      <c r="C1519" s="1" t="s">
        <v>11</v>
      </c>
      <c r="D1519" s="1" t="s">
        <v>11</v>
      </c>
      <c r="E1519" s="1" t="s">
        <v>11</v>
      </c>
      <c r="F1519" s="1" t="s">
        <v>11</v>
      </c>
      <c r="G1519" s="1" t="s">
        <v>11</v>
      </c>
      <c r="H1519" s="1" t="s">
        <v>11</v>
      </c>
      <c r="I1519" s="1" t="s">
        <v>11</v>
      </c>
    </row>
    <row r="1520">
      <c r="A1520" s="1" t="s">
        <v>4421</v>
      </c>
      <c r="B1520" s="1" t="s">
        <v>4422</v>
      </c>
      <c r="C1520" s="1" t="s">
        <v>11</v>
      </c>
      <c r="D1520" s="1" t="s">
        <v>11</v>
      </c>
      <c r="E1520" s="1" t="s">
        <v>11</v>
      </c>
      <c r="F1520" s="1" t="s">
        <v>11</v>
      </c>
      <c r="G1520" s="1" t="s">
        <v>11</v>
      </c>
      <c r="H1520" s="1" t="s">
        <v>11</v>
      </c>
      <c r="I1520" s="1" t="s">
        <v>11</v>
      </c>
    </row>
    <row r="1521">
      <c r="A1521" s="1" t="s">
        <v>4423</v>
      </c>
      <c r="B1521" s="1" t="s">
        <v>4424</v>
      </c>
      <c r="C1521" s="1" t="s">
        <v>11</v>
      </c>
      <c r="D1521" s="1" t="s">
        <v>11</v>
      </c>
      <c r="E1521" s="1" t="s">
        <v>11</v>
      </c>
      <c r="F1521" s="1" t="s">
        <v>11</v>
      </c>
      <c r="G1521" s="1" t="s">
        <v>11</v>
      </c>
      <c r="H1521" s="1" t="s">
        <v>11</v>
      </c>
      <c r="I1521" s="1" t="s">
        <v>11</v>
      </c>
    </row>
    <row r="1522">
      <c r="A1522" s="1" t="s">
        <v>4425</v>
      </c>
      <c r="B1522" s="1" t="s">
        <v>4426</v>
      </c>
      <c r="C1522" s="1" t="s">
        <v>4427</v>
      </c>
      <c r="D1522" s="1" t="s">
        <v>4428</v>
      </c>
      <c r="E1522" s="1" t="s">
        <v>3830</v>
      </c>
      <c r="F1522" s="1" t="s">
        <v>4429</v>
      </c>
      <c r="G1522" s="1" t="s">
        <v>4430</v>
      </c>
      <c r="H1522" s="1" t="s">
        <v>11</v>
      </c>
      <c r="I1522" s="1" t="s">
        <v>11</v>
      </c>
    </row>
    <row r="1523">
      <c r="A1523" s="1" t="s">
        <v>4431</v>
      </c>
      <c r="B1523" s="1" t="s">
        <v>4432</v>
      </c>
      <c r="C1523" s="1" t="s">
        <v>11</v>
      </c>
      <c r="D1523" s="1" t="s">
        <v>11</v>
      </c>
      <c r="E1523" s="1" t="s">
        <v>11</v>
      </c>
      <c r="F1523" s="1" t="s">
        <v>11</v>
      </c>
      <c r="G1523" s="1" t="s">
        <v>11</v>
      </c>
      <c r="H1523" s="1" t="s">
        <v>11</v>
      </c>
      <c r="I1523" s="1" t="s">
        <v>11</v>
      </c>
    </row>
    <row r="1524">
      <c r="A1524" s="1" t="s">
        <v>4433</v>
      </c>
      <c r="B1524" s="1" t="s">
        <v>4434</v>
      </c>
      <c r="C1524" s="1" t="s">
        <v>11</v>
      </c>
      <c r="D1524" s="1" t="s">
        <v>11</v>
      </c>
      <c r="E1524" s="1" t="s">
        <v>11</v>
      </c>
      <c r="F1524" s="1" t="s">
        <v>11</v>
      </c>
      <c r="G1524" s="1" t="s">
        <v>11</v>
      </c>
      <c r="H1524" s="1" t="s">
        <v>11</v>
      </c>
      <c r="I1524" s="1" t="s">
        <v>11</v>
      </c>
    </row>
    <row r="1525">
      <c r="A1525" s="1" t="s">
        <v>4435</v>
      </c>
      <c r="B1525" s="1" t="s">
        <v>4436</v>
      </c>
      <c r="C1525" s="1" t="s">
        <v>11</v>
      </c>
      <c r="D1525" s="1" t="s">
        <v>11</v>
      </c>
      <c r="E1525" s="1" t="s">
        <v>11</v>
      </c>
      <c r="F1525" s="1" t="s">
        <v>11</v>
      </c>
      <c r="G1525" s="1" t="s">
        <v>11</v>
      </c>
      <c r="H1525" s="1" t="s">
        <v>11</v>
      </c>
      <c r="I1525" s="1" t="s">
        <v>11</v>
      </c>
    </row>
    <row r="1526">
      <c r="A1526" s="1" t="s">
        <v>4437</v>
      </c>
      <c r="B1526" s="1" t="s">
        <v>4438</v>
      </c>
      <c r="C1526" s="1" t="s">
        <v>11</v>
      </c>
      <c r="D1526" s="1" t="s">
        <v>11</v>
      </c>
      <c r="E1526" s="1" t="s">
        <v>11</v>
      </c>
      <c r="F1526" s="1" t="s">
        <v>11</v>
      </c>
      <c r="G1526" s="1" t="s">
        <v>11</v>
      </c>
      <c r="H1526" s="1" t="s">
        <v>11</v>
      </c>
      <c r="I1526" s="1" t="s">
        <v>11</v>
      </c>
    </row>
    <row r="1527">
      <c r="A1527" s="1" t="s">
        <v>4439</v>
      </c>
      <c r="B1527" s="1" t="s">
        <v>4440</v>
      </c>
      <c r="C1527" s="1" t="s">
        <v>11</v>
      </c>
      <c r="D1527" s="1" t="s">
        <v>11</v>
      </c>
      <c r="E1527" s="1" t="s">
        <v>11</v>
      </c>
      <c r="F1527" s="1" t="s">
        <v>11</v>
      </c>
      <c r="G1527" s="1" t="s">
        <v>11</v>
      </c>
      <c r="H1527" s="1" t="s">
        <v>11</v>
      </c>
      <c r="I1527" s="1" t="s">
        <v>11</v>
      </c>
    </row>
    <row r="1528">
      <c r="A1528" s="1" t="s">
        <v>4441</v>
      </c>
      <c r="B1528" s="1" t="s">
        <v>4442</v>
      </c>
      <c r="C1528" s="1" t="s">
        <v>11</v>
      </c>
      <c r="D1528" s="1" t="s">
        <v>11</v>
      </c>
      <c r="E1528" s="1" t="s">
        <v>11</v>
      </c>
      <c r="F1528" s="1" t="s">
        <v>11</v>
      </c>
      <c r="G1528" s="1" t="s">
        <v>11</v>
      </c>
      <c r="H1528" s="1" t="s">
        <v>11</v>
      </c>
      <c r="I1528" s="1" t="s">
        <v>11</v>
      </c>
    </row>
    <row r="1529">
      <c r="A1529" s="1" t="s">
        <v>4443</v>
      </c>
      <c r="B1529" s="1" t="s">
        <v>4444</v>
      </c>
      <c r="C1529" s="1" t="s">
        <v>4445</v>
      </c>
      <c r="D1529" s="1" t="s">
        <v>4446</v>
      </c>
      <c r="E1529" s="1" t="s">
        <v>1477</v>
      </c>
      <c r="F1529" s="1" t="s">
        <v>4447</v>
      </c>
      <c r="G1529" s="1" t="s">
        <v>4448</v>
      </c>
      <c r="H1529" s="1" t="s">
        <v>11</v>
      </c>
      <c r="I1529" s="1" t="s">
        <v>11</v>
      </c>
    </row>
    <row r="1530">
      <c r="A1530" s="1" t="s">
        <v>4449</v>
      </c>
      <c r="B1530" s="1" t="s">
        <v>4450</v>
      </c>
      <c r="C1530" s="1" t="s">
        <v>11</v>
      </c>
      <c r="D1530" s="1" t="s">
        <v>11</v>
      </c>
      <c r="E1530" s="1" t="s">
        <v>11</v>
      </c>
      <c r="F1530" s="1" t="s">
        <v>11</v>
      </c>
      <c r="G1530" s="1" t="s">
        <v>11</v>
      </c>
      <c r="H1530" s="1" t="s">
        <v>11</v>
      </c>
      <c r="I1530" s="1" t="s">
        <v>11</v>
      </c>
    </row>
    <row r="1531">
      <c r="A1531" s="1" t="s">
        <v>4451</v>
      </c>
      <c r="B1531" s="1" t="s">
        <v>4452</v>
      </c>
      <c r="C1531" s="1" t="s">
        <v>11</v>
      </c>
      <c r="D1531" s="1" t="s">
        <v>11</v>
      </c>
      <c r="E1531" s="1" t="s">
        <v>11</v>
      </c>
      <c r="F1531" s="1" t="s">
        <v>11</v>
      </c>
      <c r="G1531" s="1" t="s">
        <v>11</v>
      </c>
      <c r="H1531" s="1" t="s">
        <v>11</v>
      </c>
      <c r="I1531" s="1" t="s">
        <v>11</v>
      </c>
    </row>
    <row r="1532">
      <c r="A1532" s="1" t="s">
        <v>4453</v>
      </c>
      <c r="B1532" s="1" t="s">
        <v>4454</v>
      </c>
      <c r="C1532" s="1" t="s">
        <v>11</v>
      </c>
      <c r="D1532" s="1" t="s">
        <v>11</v>
      </c>
      <c r="E1532" s="1" t="s">
        <v>11</v>
      </c>
      <c r="F1532" s="1" t="s">
        <v>11</v>
      </c>
      <c r="G1532" s="1" t="s">
        <v>11</v>
      </c>
      <c r="H1532" s="1" t="s">
        <v>11</v>
      </c>
      <c r="I1532" s="1" t="s">
        <v>11</v>
      </c>
    </row>
    <row r="1533">
      <c r="A1533" s="1" t="s">
        <v>4455</v>
      </c>
      <c r="B1533" s="1" t="s">
        <v>4456</v>
      </c>
      <c r="C1533" s="1" t="s">
        <v>4457</v>
      </c>
      <c r="D1533" s="1" t="s">
        <v>4458</v>
      </c>
      <c r="E1533" s="1" t="s">
        <v>378</v>
      </c>
      <c r="F1533" s="1" t="s">
        <v>4459</v>
      </c>
      <c r="G1533" s="1" t="s">
        <v>4460</v>
      </c>
      <c r="H1533" s="1" t="s">
        <v>11</v>
      </c>
      <c r="I1533" s="1" t="s">
        <v>11</v>
      </c>
    </row>
    <row r="1534">
      <c r="A1534" s="1" t="s">
        <v>4461</v>
      </c>
      <c r="B1534" s="1" t="s">
        <v>4462</v>
      </c>
      <c r="C1534" s="1" t="s">
        <v>11</v>
      </c>
      <c r="D1534" s="1" t="s">
        <v>11</v>
      </c>
      <c r="E1534" s="1" t="s">
        <v>11</v>
      </c>
      <c r="F1534" s="1" t="s">
        <v>11</v>
      </c>
      <c r="G1534" s="1" t="s">
        <v>11</v>
      </c>
      <c r="H1534" s="1" t="s">
        <v>11</v>
      </c>
      <c r="I1534" s="1" t="s">
        <v>11</v>
      </c>
    </row>
    <row r="1535">
      <c r="A1535" s="1" t="s">
        <v>4463</v>
      </c>
      <c r="B1535" s="1" t="s">
        <v>4464</v>
      </c>
      <c r="C1535" s="1" t="s">
        <v>4465</v>
      </c>
      <c r="D1535" s="1" t="s">
        <v>4466</v>
      </c>
      <c r="E1535" s="1" t="s">
        <v>4467</v>
      </c>
      <c r="F1535" s="1" t="s">
        <v>4468</v>
      </c>
      <c r="G1535" s="1" t="s">
        <v>4469</v>
      </c>
      <c r="H1535" s="1" t="s">
        <v>11</v>
      </c>
      <c r="I1535" s="1" t="s">
        <v>11</v>
      </c>
    </row>
    <row r="1536">
      <c r="A1536" s="1" t="s">
        <v>4470</v>
      </c>
      <c r="B1536" s="1" t="s">
        <v>4471</v>
      </c>
      <c r="C1536" s="1" t="s">
        <v>11</v>
      </c>
      <c r="D1536" s="1" t="s">
        <v>11</v>
      </c>
      <c r="E1536" s="1" t="s">
        <v>11</v>
      </c>
      <c r="F1536" s="1" t="s">
        <v>11</v>
      </c>
      <c r="G1536" s="1" t="s">
        <v>11</v>
      </c>
      <c r="H1536" s="1" t="s">
        <v>11</v>
      </c>
      <c r="I1536" s="1" t="s">
        <v>11</v>
      </c>
    </row>
    <row r="1537">
      <c r="A1537" s="1" t="s">
        <v>4472</v>
      </c>
      <c r="B1537" s="1" t="s">
        <v>4473</v>
      </c>
      <c r="C1537" s="1" t="s">
        <v>11</v>
      </c>
      <c r="D1537" s="1" t="s">
        <v>11</v>
      </c>
      <c r="E1537" s="1" t="s">
        <v>11</v>
      </c>
      <c r="F1537" s="1" t="s">
        <v>11</v>
      </c>
      <c r="G1537" s="1" t="s">
        <v>11</v>
      </c>
      <c r="H1537" s="1" t="s">
        <v>11</v>
      </c>
      <c r="I1537" s="1" t="s">
        <v>11</v>
      </c>
    </row>
    <row r="1538">
      <c r="A1538" s="1" t="s">
        <v>4474</v>
      </c>
      <c r="B1538" s="1" t="s">
        <v>4475</v>
      </c>
      <c r="C1538" s="1" t="s">
        <v>11</v>
      </c>
      <c r="D1538" s="1" t="s">
        <v>11</v>
      </c>
      <c r="E1538" s="1" t="s">
        <v>11</v>
      </c>
      <c r="F1538" s="1" t="s">
        <v>11</v>
      </c>
      <c r="G1538" s="1" t="s">
        <v>11</v>
      </c>
      <c r="H1538" s="1" t="s">
        <v>11</v>
      </c>
      <c r="I1538" s="1" t="s">
        <v>11</v>
      </c>
    </row>
    <row r="1539">
      <c r="A1539" s="1" t="s">
        <v>4476</v>
      </c>
      <c r="B1539" s="1" t="s">
        <v>4477</v>
      </c>
      <c r="C1539" s="1" t="s">
        <v>11</v>
      </c>
      <c r="D1539" s="1" t="s">
        <v>11</v>
      </c>
      <c r="E1539" s="1" t="s">
        <v>11</v>
      </c>
      <c r="F1539" s="1" t="s">
        <v>11</v>
      </c>
      <c r="G1539" s="1" t="s">
        <v>11</v>
      </c>
      <c r="H1539" s="1" t="s">
        <v>11</v>
      </c>
      <c r="I1539" s="1" t="s">
        <v>11</v>
      </c>
    </row>
    <row r="1540">
      <c r="A1540" s="1" t="s">
        <v>4478</v>
      </c>
      <c r="B1540" s="1" t="s">
        <v>4479</v>
      </c>
      <c r="C1540" s="1" t="s">
        <v>11</v>
      </c>
      <c r="D1540" s="1" t="s">
        <v>11</v>
      </c>
      <c r="E1540" s="1" t="s">
        <v>11</v>
      </c>
      <c r="F1540" s="1" t="s">
        <v>11</v>
      </c>
      <c r="G1540" s="1" t="s">
        <v>11</v>
      </c>
      <c r="H1540" s="1" t="s">
        <v>11</v>
      </c>
      <c r="I1540" s="1" t="s">
        <v>11</v>
      </c>
    </row>
    <row r="1541">
      <c r="A1541" s="1" t="s">
        <v>4480</v>
      </c>
      <c r="B1541" s="1" t="s">
        <v>4481</v>
      </c>
      <c r="C1541" s="1" t="s">
        <v>11</v>
      </c>
      <c r="D1541" s="1" t="s">
        <v>11</v>
      </c>
      <c r="E1541" s="1" t="s">
        <v>11</v>
      </c>
      <c r="F1541" s="1" t="s">
        <v>11</v>
      </c>
      <c r="G1541" s="1" t="s">
        <v>11</v>
      </c>
      <c r="H1541" s="1" t="s">
        <v>11</v>
      </c>
      <c r="I1541" s="1" t="s">
        <v>11</v>
      </c>
    </row>
    <row r="1542">
      <c r="A1542" s="1" t="s">
        <v>4482</v>
      </c>
      <c r="B1542" s="1" t="s">
        <v>4483</v>
      </c>
      <c r="C1542" s="1" t="s">
        <v>11</v>
      </c>
      <c r="D1542" s="1" t="s">
        <v>11</v>
      </c>
      <c r="E1542" s="1" t="s">
        <v>11</v>
      </c>
      <c r="F1542" s="1" t="s">
        <v>11</v>
      </c>
      <c r="G1542" s="1" t="s">
        <v>11</v>
      </c>
      <c r="H1542" s="1" t="s">
        <v>11</v>
      </c>
      <c r="I1542" s="1" t="s">
        <v>11</v>
      </c>
    </row>
    <row r="1543">
      <c r="A1543" s="1" t="s">
        <v>4484</v>
      </c>
      <c r="B1543" s="1" t="s">
        <v>4485</v>
      </c>
      <c r="C1543" s="1" t="s">
        <v>11</v>
      </c>
      <c r="D1543" s="1" t="s">
        <v>11</v>
      </c>
      <c r="E1543" s="1" t="s">
        <v>11</v>
      </c>
      <c r="F1543" s="1" t="s">
        <v>11</v>
      </c>
      <c r="G1543" s="1" t="s">
        <v>11</v>
      </c>
      <c r="H1543" s="1" t="s">
        <v>11</v>
      </c>
      <c r="I1543" s="1" t="s">
        <v>11</v>
      </c>
    </row>
    <row r="1544">
      <c r="A1544" s="1" t="s">
        <v>4486</v>
      </c>
      <c r="B1544" s="1" t="s">
        <v>4487</v>
      </c>
      <c r="C1544" s="1" t="s">
        <v>11</v>
      </c>
      <c r="D1544" s="1" t="s">
        <v>11</v>
      </c>
      <c r="E1544" s="1" t="s">
        <v>11</v>
      </c>
      <c r="F1544" s="1" t="s">
        <v>11</v>
      </c>
      <c r="G1544" s="1" t="s">
        <v>11</v>
      </c>
      <c r="H1544" s="1" t="s">
        <v>11</v>
      </c>
      <c r="I1544" s="1" t="s">
        <v>11</v>
      </c>
    </row>
    <row r="1545">
      <c r="A1545" s="1" t="s">
        <v>4488</v>
      </c>
      <c r="B1545" s="1" t="s">
        <v>4489</v>
      </c>
      <c r="C1545" s="1" t="s">
        <v>11</v>
      </c>
      <c r="D1545" s="1" t="s">
        <v>11</v>
      </c>
      <c r="E1545" s="1" t="s">
        <v>11</v>
      </c>
      <c r="F1545" s="1" t="s">
        <v>11</v>
      </c>
      <c r="G1545" s="1" t="s">
        <v>11</v>
      </c>
      <c r="H1545" s="1" t="s">
        <v>11</v>
      </c>
      <c r="I1545" s="1" t="s">
        <v>11</v>
      </c>
    </row>
    <row r="1546">
      <c r="A1546" s="1" t="s">
        <v>4490</v>
      </c>
      <c r="B1546" s="1" t="s">
        <v>4491</v>
      </c>
      <c r="C1546" s="1" t="s">
        <v>11</v>
      </c>
      <c r="D1546" s="1" t="s">
        <v>11</v>
      </c>
      <c r="E1546" s="1" t="s">
        <v>11</v>
      </c>
      <c r="F1546" s="1" t="s">
        <v>11</v>
      </c>
      <c r="G1546" s="1" t="s">
        <v>11</v>
      </c>
      <c r="H1546" s="1" t="s">
        <v>11</v>
      </c>
      <c r="I1546" s="1" t="s">
        <v>11</v>
      </c>
    </row>
    <row r="1547">
      <c r="A1547" s="1" t="s">
        <v>4492</v>
      </c>
      <c r="B1547" s="1" t="s">
        <v>4493</v>
      </c>
      <c r="C1547" s="1" t="s">
        <v>11</v>
      </c>
      <c r="D1547" s="1" t="s">
        <v>11</v>
      </c>
      <c r="E1547" s="1" t="s">
        <v>11</v>
      </c>
      <c r="F1547" s="1" t="s">
        <v>11</v>
      </c>
      <c r="G1547" s="1" t="s">
        <v>11</v>
      </c>
      <c r="H1547" s="1" t="s">
        <v>11</v>
      </c>
      <c r="I1547" s="1" t="s">
        <v>11</v>
      </c>
    </row>
    <row r="1548">
      <c r="A1548" s="1" t="s">
        <v>4494</v>
      </c>
      <c r="B1548" s="1" t="s">
        <v>4495</v>
      </c>
      <c r="C1548" s="1" t="s">
        <v>4496</v>
      </c>
      <c r="D1548" s="1" t="s">
        <v>4497</v>
      </c>
      <c r="E1548" s="1" t="s">
        <v>1477</v>
      </c>
      <c r="F1548" s="1" t="s">
        <v>4498</v>
      </c>
      <c r="G1548" s="1" t="s">
        <v>4499</v>
      </c>
      <c r="H1548" s="1" t="s">
        <v>11</v>
      </c>
      <c r="I1548" s="1" t="s">
        <v>11</v>
      </c>
    </row>
    <row r="1549">
      <c r="A1549" s="1" t="s">
        <v>4500</v>
      </c>
      <c r="B1549" s="1" t="s">
        <v>4501</v>
      </c>
      <c r="C1549" s="1" t="s">
        <v>11</v>
      </c>
      <c r="D1549" s="1" t="s">
        <v>11</v>
      </c>
      <c r="E1549" s="1" t="s">
        <v>11</v>
      </c>
      <c r="F1549" s="1" t="s">
        <v>11</v>
      </c>
      <c r="G1549" s="1" t="s">
        <v>11</v>
      </c>
      <c r="H1549" s="1" t="s">
        <v>11</v>
      </c>
      <c r="I1549" s="1" t="s">
        <v>11</v>
      </c>
    </row>
    <row r="1550">
      <c r="A1550" s="1" t="s">
        <v>4502</v>
      </c>
      <c r="B1550" s="1" t="s">
        <v>4503</v>
      </c>
      <c r="C1550" s="1" t="s">
        <v>11</v>
      </c>
      <c r="D1550" s="1" t="s">
        <v>11</v>
      </c>
      <c r="E1550" s="1" t="s">
        <v>11</v>
      </c>
      <c r="F1550" s="1" t="s">
        <v>11</v>
      </c>
      <c r="G1550" s="1" t="s">
        <v>11</v>
      </c>
      <c r="H1550" s="1" t="s">
        <v>11</v>
      </c>
      <c r="I1550" s="1" t="s">
        <v>11</v>
      </c>
    </row>
    <row r="1551">
      <c r="A1551" s="1" t="s">
        <v>4504</v>
      </c>
      <c r="B1551" s="1" t="s">
        <v>4505</v>
      </c>
      <c r="C1551" s="1" t="s">
        <v>11</v>
      </c>
      <c r="D1551" s="1" t="s">
        <v>11</v>
      </c>
      <c r="E1551" s="1" t="s">
        <v>11</v>
      </c>
      <c r="F1551" s="1" t="s">
        <v>11</v>
      </c>
      <c r="G1551" s="1" t="s">
        <v>11</v>
      </c>
      <c r="H1551" s="1" t="s">
        <v>11</v>
      </c>
      <c r="I1551" s="1" t="s">
        <v>11</v>
      </c>
    </row>
    <row r="1552">
      <c r="A1552" s="1" t="s">
        <v>4506</v>
      </c>
      <c r="B1552" s="1" t="s">
        <v>4507</v>
      </c>
      <c r="C1552" s="1" t="s">
        <v>11</v>
      </c>
      <c r="D1552" s="1" t="s">
        <v>11</v>
      </c>
      <c r="E1552" s="1" t="s">
        <v>11</v>
      </c>
      <c r="F1552" s="1" t="s">
        <v>11</v>
      </c>
      <c r="G1552" s="1" t="s">
        <v>11</v>
      </c>
      <c r="H1552" s="1" t="s">
        <v>11</v>
      </c>
      <c r="I1552" s="1" t="s">
        <v>11</v>
      </c>
    </row>
    <row r="1553">
      <c r="A1553" s="1" t="s">
        <v>4508</v>
      </c>
      <c r="B1553" s="1" t="s">
        <v>4509</v>
      </c>
      <c r="C1553" s="1" t="s">
        <v>11</v>
      </c>
      <c r="D1553" s="1" t="s">
        <v>11</v>
      </c>
      <c r="E1553" s="1" t="s">
        <v>11</v>
      </c>
      <c r="F1553" s="1" t="s">
        <v>11</v>
      </c>
      <c r="G1553" s="1" t="s">
        <v>11</v>
      </c>
      <c r="H1553" s="1" t="s">
        <v>11</v>
      </c>
      <c r="I1553" s="1" t="s">
        <v>11</v>
      </c>
    </row>
    <row r="1554">
      <c r="A1554" s="1" t="s">
        <v>4510</v>
      </c>
      <c r="B1554" s="1" t="s">
        <v>4511</v>
      </c>
      <c r="C1554" s="1" t="s">
        <v>11</v>
      </c>
      <c r="D1554" s="1" t="s">
        <v>11</v>
      </c>
      <c r="E1554" s="1" t="s">
        <v>11</v>
      </c>
      <c r="F1554" s="1" t="s">
        <v>11</v>
      </c>
      <c r="G1554" s="1" t="s">
        <v>11</v>
      </c>
      <c r="H1554" s="1" t="s">
        <v>11</v>
      </c>
      <c r="I1554" s="1" t="s">
        <v>11</v>
      </c>
    </row>
    <row r="1555">
      <c r="A1555" s="1" t="s">
        <v>4512</v>
      </c>
      <c r="B1555" s="1" t="s">
        <v>4513</v>
      </c>
      <c r="C1555" s="1" t="s">
        <v>4514</v>
      </c>
      <c r="D1555" s="1" t="s">
        <v>11</v>
      </c>
      <c r="E1555" s="1" t="s">
        <v>4515</v>
      </c>
      <c r="F1555" s="1" t="s">
        <v>4516</v>
      </c>
      <c r="G1555" s="1" t="s">
        <v>4517</v>
      </c>
      <c r="H1555" s="1" t="s">
        <v>11</v>
      </c>
      <c r="I1555" s="1" t="s">
        <v>11</v>
      </c>
    </row>
    <row r="1556">
      <c r="A1556" s="1" t="s">
        <v>4518</v>
      </c>
      <c r="B1556" s="1" t="s">
        <v>4519</v>
      </c>
      <c r="C1556" s="1" t="s">
        <v>4520</v>
      </c>
      <c r="D1556" s="1" t="s">
        <v>4521</v>
      </c>
      <c r="E1556" s="1" t="s">
        <v>4522</v>
      </c>
      <c r="F1556" s="1" t="s">
        <v>11</v>
      </c>
      <c r="G1556" s="1" t="s">
        <v>4523</v>
      </c>
      <c r="H1556" s="1" t="s">
        <v>11</v>
      </c>
      <c r="I1556" s="1" t="s">
        <v>11</v>
      </c>
    </row>
    <row r="1557">
      <c r="A1557" s="1" t="s">
        <v>4524</v>
      </c>
      <c r="B1557" s="1" t="s">
        <v>4525</v>
      </c>
      <c r="C1557" s="1" t="s">
        <v>11</v>
      </c>
      <c r="D1557" s="1" t="s">
        <v>11</v>
      </c>
      <c r="E1557" s="1" t="s">
        <v>11</v>
      </c>
      <c r="F1557" s="1" t="s">
        <v>11</v>
      </c>
      <c r="G1557" s="1" t="s">
        <v>11</v>
      </c>
      <c r="H1557" s="1" t="s">
        <v>11</v>
      </c>
      <c r="I1557" s="1" t="s">
        <v>11</v>
      </c>
    </row>
    <row r="1558">
      <c r="A1558" s="1" t="s">
        <v>4526</v>
      </c>
      <c r="B1558" s="1" t="s">
        <v>4527</v>
      </c>
      <c r="C1558" s="1" t="s">
        <v>4528</v>
      </c>
      <c r="D1558" s="1" t="s">
        <v>4529</v>
      </c>
      <c r="E1558" s="1" t="s">
        <v>291</v>
      </c>
      <c r="F1558" s="1" t="s">
        <v>4530</v>
      </c>
      <c r="G1558" s="1" t="s">
        <v>4531</v>
      </c>
      <c r="H1558" s="1" t="s">
        <v>11</v>
      </c>
      <c r="I1558" s="1" t="s">
        <v>11</v>
      </c>
    </row>
    <row r="1559">
      <c r="A1559" s="1" t="s">
        <v>4532</v>
      </c>
      <c r="B1559" s="1" t="s">
        <v>4533</v>
      </c>
      <c r="C1559" s="1" t="s">
        <v>11</v>
      </c>
      <c r="D1559" s="1" t="s">
        <v>11</v>
      </c>
      <c r="E1559" s="1" t="s">
        <v>11</v>
      </c>
      <c r="F1559" s="1" t="s">
        <v>11</v>
      </c>
      <c r="G1559" s="1" t="s">
        <v>11</v>
      </c>
      <c r="H1559" s="1" t="s">
        <v>11</v>
      </c>
      <c r="I1559" s="1" t="s">
        <v>11</v>
      </c>
    </row>
    <row r="1560">
      <c r="A1560" s="1" t="s">
        <v>4534</v>
      </c>
      <c r="B1560" s="1" t="s">
        <v>4535</v>
      </c>
      <c r="C1560" s="1" t="s">
        <v>11</v>
      </c>
      <c r="D1560" s="1" t="s">
        <v>11</v>
      </c>
      <c r="E1560" s="1" t="s">
        <v>11</v>
      </c>
      <c r="F1560" s="1" t="s">
        <v>11</v>
      </c>
      <c r="G1560" s="1" t="s">
        <v>11</v>
      </c>
      <c r="H1560" s="1" t="s">
        <v>11</v>
      </c>
      <c r="I1560" s="1" t="s">
        <v>11</v>
      </c>
    </row>
    <row r="1561">
      <c r="A1561" s="1" t="s">
        <v>4536</v>
      </c>
      <c r="B1561" s="1" t="s">
        <v>4537</v>
      </c>
      <c r="C1561" s="1" t="s">
        <v>11</v>
      </c>
      <c r="D1561" s="1" t="s">
        <v>11</v>
      </c>
      <c r="E1561" s="1" t="s">
        <v>11</v>
      </c>
      <c r="F1561" s="1" t="s">
        <v>11</v>
      </c>
      <c r="G1561" s="1" t="s">
        <v>11</v>
      </c>
      <c r="H1561" s="1" t="s">
        <v>11</v>
      </c>
      <c r="I1561" s="1" t="s">
        <v>11</v>
      </c>
    </row>
    <row r="1562">
      <c r="A1562" s="1" t="s">
        <v>4538</v>
      </c>
      <c r="B1562" s="1" t="s">
        <v>4539</v>
      </c>
      <c r="C1562" s="1" t="s">
        <v>11</v>
      </c>
      <c r="D1562" s="1" t="s">
        <v>11</v>
      </c>
      <c r="E1562" s="1" t="s">
        <v>11</v>
      </c>
      <c r="F1562" s="1" t="s">
        <v>11</v>
      </c>
      <c r="G1562" s="1" t="s">
        <v>11</v>
      </c>
      <c r="H1562" s="1" t="s">
        <v>11</v>
      </c>
      <c r="I1562" s="1" t="s">
        <v>11</v>
      </c>
    </row>
    <row r="1563">
      <c r="A1563" s="1" t="s">
        <v>4540</v>
      </c>
      <c r="B1563" s="1" t="s">
        <v>4541</v>
      </c>
      <c r="C1563" s="1" t="s">
        <v>11</v>
      </c>
      <c r="D1563" s="1" t="s">
        <v>11</v>
      </c>
      <c r="E1563" s="1" t="s">
        <v>11</v>
      </c>
      <c r="F1563" s="1" t="s">
        <v>11</v>
      </c>
      <c r="G1563" s="1" t="s">
        <v>11</v>
      </c>
      <c r="H1563" s="1" t="s">
        <v>11</v>
      </c>
      <c r="I1563" s="1" t="s">
        <v>11</v>
      </c>
    </row>
    <row r="1564">
      <c r="A1564" s="1" t="s">
        <v>4542</v>
      </c>
      <c r="B1564" s="1" t="s">
        <v>4543</v>
      </c>
      <c r="C1564" s="1" t="s">
        <v>11</v>
      </c>
      <c r="D1564" s="1" t="s">
        <v>11</v>
      </c>
      <c r="E1564" s="1" t="s">
        <v>11</v>
      </c>
      <c r="F1564" s="1" t="s">
        <v>11</v>
      </c>
      <c r="G1564" s="1" t="s">
        <v>11</v>
      </c>
      <c r="H1564" s="1" t="s">
        <v>11</v>
      </c>
      <c r="I1564" s="1" t="s">
        <v>11</v>
      </c>
    </row>
    <row r="1565">
      <c r="A1565" s="1" t="s">
        <v>1364</v>
      </c>
      <c r="B1565" s="1" t="s">
        <v>4544</v>
      </c>
      <c r="C1565" s="1" t="s">
        <v>11</v>
      </c>
      <c r="D1565" s="1" t="s">
        <v>11</v>
      </c>
      <c r="E1565" s="1" t="s">
        <v>11</v>
      </c>
      <c r="F1565" s="1" t="s">
        <v>11</v>
      </c>
      <c r="G1565" s="1" t="s">
        <v>11</v>
      </c>
      <c r="H1565" s="1" t="s">
        <v>11</v>
      </c>
      <c r="I1565" s="1" t="s">
        <v>11</v>
      </c>
    </row>
    <row r="1566">
      <c r="A1566" s="1" t="s">
        <v>4545</v>
      </c>
      <c r="B1566" s="1" t="s">
        <v>4546</v>
      </c>
      <c r="C1566" s="1" t="s">
        <v>11</v>
      </c>
      <c r="D1566" s="1" t="s">
        <v>11</v>
      </c>
      <c r="E1566" s="1" t="s">
        <v>11</v>
      </c>
      <c r="F1566" s="1" t="s">
        <v>11</v>
      </c>
      <c r="G1566" s="1" t="s">
        <v>11</v>
      </c>
      <c r="H1566" s="1" t="s">
        <v>11</v>
      </c>
      <c r="I1566" s="1" t="s">
        <v>11</v>
      </c>
    </row>
    <row r="1567">
      <c r="A1567" s="1" t="s">
        <v>4547</v>
      </c>
      <c r="B1567" s="1" t="s">
        <v>4548</v>
      </c>
      <c r="C1567" s="1" t="s">
        <v>11</v>
      </c>
      <c r="D1567" s="1" t="s">
        <v>11</v>
      </c>
      <c r="E1567" s="1" t="s">
        <v>11</v>
      </c>
      <c r="F1567" s="1" t="s">
        <v>11</v>
      </c>
      <c r="G1567" s="1" t="s">
        <v>11</v>
      </c>
      <c r="H1567" s="1" t="s">
        <v>11</v>
      </c>
      <c r="I1567" s="1" t="s">
        <v>11</v>
      </c>
    </row>
    <row r="1568">
      <c r="A1568" s="1" t="s">
        <v>4549</v>
      </c>
      <c r="B1568" s="1" t="s">
        <v>4550</v>
      </c>
      <c r="C1568" s="1" t="s">
        <v>11</v>
      </c>
      <c r="D1568" s="1" t="s">
        <v>11</v>
      </c>
      <c r="E1568" s="1" t="s">
        <v>11</v>
      </c>
      <c r="F1568" s="1" t="s">
        <v>11</v>
      </c>
      <c r="G1568" s="1" t="s">
        <v>11</v>
      </c>
      <c r="H1568" s="1" t="s">
        <v>11</v>
      </c>
      <c r="I1568" s="1" t="s">
        <v>11</v>
      </c>
    </row>
    <row r="1569">
      <c r="A1569" s="1" t="s">
        <v>4551</v>
      </c>
      <c r="B1569" s="1" t="s">
        <v>4552</v>
      </c>
      <c r="C1569" s="1" t="s">
        <v>11</v>
      </c>
      <c r="D1569" s="1" t="s">
        <v>11</v>
      </c>
      <c r="E1569" s="1" t="s">
        <v>11</v>
      </c>
      <c r="F1569" s="1" t="s">
        <v>11</v>
      </c>
      <c r="G1569" s="1" t="s">
        <v>11</v>
      </c>
      <c r="H1569" s="1" t="s">
        <v>11</v>
      </c>
      <c r="I1569" s="1" t="s">
        <v>11</v>
      </c>
    </row>
    <row r="1570">
      <c r="A1570" s="1" t="s">
        <v>4553</v>
      </c>
      <c r="B1570" s="1" t="s">
        <v>4554</v>
      </c>
      <c r="C1570" s="1" t="s">
        <v>11</v>
      </c>
      <c r="D1570" s="1" t="s">
        <v>11</v>
      </c>
      <c r="E1570" s="1" t="s">
        <v>11</v>
      </c>
      <c r="F1570" s="1" t="s">
        <v>11</v>
      </c>
      <c r="G1570" s="1" t="s">
        <v>11</v>
      </c>
      <c r="H1570" s="1" t="s">
        <v>11</v>
      </c>
      <c r="I1570" s="1" t="s">
        <v>11</v>
      </c>
    </row>
    <row r="1571">
      <c r="A1571" s="1" t="s">
        <v>4555</v>
      </c>
      <c r="B1571" s="1" t="s">
        <v>4556</v>
      </c>
      <c r="C1571" s="1" t="s">
        <v>11</v>
      </c>
      <c r="D1571" s="1" t="s">
        <v>11</v>
      </c>
      <c r="E1571" s="1" t="s">
        <v>11</v>
      </c>
      <c r="F1571" s="1" t="s">
        <v>11</v>
      </c>
      <c r="G1571" s="1" t="s">
        <v>11</v>
      </c>
      <c r="H1571" s="1" t="s">
        <v>11</v>
      </c>
      <c r="I1571" s="1" t="s">
        <v>11</v>
      </c>
    </row>
    <row r="1572">
      <c r="A1572" s="1" t="s">
        <v>4557</v>
      </c>
      <c r="B1572" s="1" t="s">
        <v>4558</v>
      </c>
      <c r="C1572" s="1" t="s">
        <v>11</v>
      </c>
      <c r="D1572" s="1" t="s">
        <v>11</v>
      </c>
      <c r="E1572" s="1" t="s">
        <v>11</v>
      </c>
      <c r="F1572" s="1" t="s">
        <v>11</v>
      </c>
      <c r="G1572" s="1" t="s">
        <v>11</v>
      </c>
      <c r="H1572" s="1" t="s">
        <v>11</v>
      </c>
      <c r="I1572" s="1" t="s">
        <v>11</v>
      </c>
    </row>
    <row r="1573">
      <c r="A1573" s="1" t="s">
        <v>4559</v>
      </c>
      <c r="B1573" s="1" t="s">
        <v>4560</v>
      </c>
      <c r="C1573" s="1" t="s">
        <v>11</v>
      </c>
      <c r="D1573" s="1" t="s">
        <v>11</v>
      </c>
      <c r="E1573" s="1" t="s">
        <v>11</v>
      </c>
      <c r="F1573" s="1" t="s">
        <v>11</v>
      </c>
      <c r="G1573" s="1" t="s">
        <v>11</v>
      </c>
      <c r="H1573" s="1" t="s">
        <v>11</v>
      </c>
      <c r="I1573" s="1" t="s">
        <v>11</v>
      </c>
    </row>
    <row r="1574">
      <c r="A1574" s="1" t="s">
        <v>4561</v>
      </c>
      <c r="B1574" s="1" t="s">
        <v>4562</v>
      </c>
      <c r="C1574" s="1" t="s">
        <v>11</v>
      </c>
      <c r="D1574" s="1" t="s">
        <v>11</v>
      </c>
      <c r="E1574" s="1" t="s">
        <v>11</v>
      </c>
      <c r="F1574" s="1" t="s">
        <v>11</v>
      </c>
      <c r="G1574" s="1" t="s">
        <v>11</v>
      </c>
      <c r="H1574" s="1" t="s">
        <v>11</v>
      </c>
      <c r="I1574" s="1" t="s">
        <v>11</v>
      </c>
    </row>
    <row r="1575">
      <c r="A1575" s="1" t="s">
        <v>4563</v>
      </c>
      <c r="B1575" s="1" t="s">
        <v>4564</v>
      </c>
      <c r="C1575" s="1" t="s">
        <v>11</v>
      </c>
      <c r="D1575" s="1" t="s">
        <v>11</v>
      </c>
      <c r="E1575" s="1" t="s">
        <v>11</v>
      </c>
      <c r="F1575" s="1" t="s">
        <v>11</v>
      </c>
      <c r="G1575" s="1" t="s">
        <v>11</v>
      </c>
      <c r="H1575" s="1" t="s">
        <v>11</v>
      </c>
      <c r="I1575" s="1" t="s">
        <v>11</v>
      </c>
    </row>
    <row r="1576">
      <c r="A1576" s="1" t="s">
        <v>4565</v>
      </c>
      <c r="B1576" s="1" t="s">
        <v>4566</v>
      </c>
      <c r="C1576" s="1" t="s">
        <v>11</v>
      </c>
      <c r="D1576" s="1" t="s">
        <v>11</v>
      </c>
      <c r="E1576" s="1" t="s">
        <v>11</v>
      </c>
      <c r="F1576" s="1" t="s">
        <v>11</v>
      </c>
      <c r="G1576" s="1" t="s">
        <v>11</v>
      </c>
      <c r="H1576" s="1" t="s">
        <v>11</v>
      </c>
      <c r="I1576" s="1" t="s">
        <v>11</v>
      </c>
    </row>
    <row r="1577">
      <c r="A1577" s="1" t="s">
        <v>4567</v>
      </c>
      <c r="B1577" s="1" t="s">
        <v>4568</v>
      </c>
      <c r="C1577" s="1" t="s">
        <v>11</v>
      </c>
      <c r="D1577" s="1" t="s">
        <v>11</v>
      </c>
      <c r="E1577" s="1" t="s">
        <v>11</v>
      </c>
      <c r="F1577" s="1" t="s">
        <v>11</v>
      </c>
      <c r="G1577" s="1" t="s">
        <v>11</v>
      </c>
      <c r="H1577" s="1" t="s">
        <v>11</v>
      </c>
      <c r="I1577" s="1" t="s">
        <v>11</v>
      </c>
    </row>
    <row r="1578">
      <c r="A1578" s="1" t="s">
        <v>4569</v>
      </c>
      <c r="B1578" s="1" t="s">
        <v>4570</v>
      </c>
      <c r="C1578" s="1" t="s">
        <v>4571</v>
      </c>
      <c r="D1578" s="1" t="s">
        <v>4572</v>
      </c>
      <c r="E1578" s="1" t="s">
        <v>4573</v>
      </c>
      <c r="F1578" s="1" t="s">
        <v>4574</v>
      </c>
      <c r="G1578" s="1" t="s">
        <v>4575</v>
      </c>
      <c r="H1578" s="1" t="s">
        <v>11</v>
      </c>
      <c r="I1578" s="1" t="s">
        <v>11</v>
      </c>
    </row>
    <row r="1579">
      <c r="A1579" s="1" t="s">
        <v>4576</v>
      </c>
      <c r="B1579" s="1" t="s">
        <v>4577</v>
      </c>
      <c r="C1579" s="1" t="s">
        <v>4578</v>
      </c>
      <c r="D1579" s="1" t="s">
        <v>4579</v>
      </c>
      <c r="E1579" s="1" t="s">
        <v>2726</v>
      </c>
      <c r="F1579" s="1" t="s">
        <v>4580</v>
      </c>
      <c r="G1579" s="1" t="s">
        <v>4581</v>
      </c>
      <c r="H1579" s="1" t="s">
        <v>11</v>
      </c>
      <c r="I1579" s="1" t="s">
        <v>11</v>
      </c>
    </row>
    <row r="1580">
      <c r="A1580" s="1" t="s">
        <v>4582</v>
      </c>
      <c r="B1580" s="1" t="s">
        <v>4583</v>
      </c>
      <c r="C1580" s="1" t="s">
        <v>11</v>
      </c>
      <c r="D1580" s="1" t="s">
        <v>11</v>
      </c>
      <c r="E1580" s="1" t="s">
        <v>11</v>
      </c>
      <c r="F1580" s="1" t="s">
        <v>11</v>
      </c>
      <c r="G1580" s="1" t="s">
        <v>11</v>
      </c>
      <c r="H1580" s="1" t="s">
        <v>11</v>
      </c>
      <c r="I1580" s="1" t="s">
        <v>11</v>
      </c>
    </row>
    <row r="1581">
      <c r="A1581" s="1" t="s">
        <v>4584</v>
      </c>
      <c r="B1581" s="1" t="s">
        <v>4585</v>
      </c>
      <c r="C1581" s="1" t="s">
        <v>11</v>
      </c>
      <c r="D1581" s="1" t="s">
        <v>11</v>
      </c>
      <c r="E1581" s="1" t="s">
        <v>11</v>
      </c>
      <c r="F1581" s="1" t="s">
        <v>11</v>
      </c>
      <c r="G1581" s="1" t="s">
        <v>11</v>
      </c>
      <c r="H1581" s="1" t="s">
        <v>11</v>
      </c>
      <c r="I1581" s="1" t="s">
        <v>11</v>
      </c>
    </row>
    <row r="1582">
      <c r="A1582" s="1" t="s">
        <v>4586</v>
      </c>
      <c r="B1582" s="1" t="s">
        <v>4587</v>
      </c>
      <c r="C1582" s="1" t="s">
        <v>11</v>
      </c>
      <c r="D1582" s="1" t="s">
        <v>11</v>
      </c>
      <c r="E1582" s="1" t="s">
        <v>11</v>
      </c>
      <c r="F1582" s="1" t="s">
        <v>11</v>
      </c>
      <c r="G1582" s="1" t="s">
        <v>11</v>
      </c>
      <c r="H1582" s="1" t="s">
        <v>11</v>
      </c>
      <c r="I1582" s="1" t="s">
        <v>11</v>
      </c>
    </row>
    <row r="1583">
      <c r="A1583" s="1" t="s">
        <v>4588</v>
      </c>
      <c r="B1583" s="1" t="s">
        <v>4589</v>
      </c>
      <c r="C1583" s="1" t="s">
        <v>11</v>
      </c>
      <c r="D1583" s="1" t="s">
        <v>11</v>
      </c>
      <c r="E1583" s="1" t="s">
        <v>11</v>
      </c>
      <c r="F1583" s="1" t="s">
        <v>11</v>
      </c>
      <c r="G1583" s="1" t="s">
        <v>11</v>
      </c>
      <c r="H1583" s="1" t="s">
        <v>11</v>
      </c>
      <c r="I1583" s="1" t="s">
        <v>11</v>
      </c>
    </row>
    <row r="1584">
      <c r="A1584" s="1" t="s">
        <v>4590</v>
      </c>
      <c r="B1584" s="1" t="s">
        <v>4591</v>
      </c>
      <c r="C1584" s="1" t="s">
        <v>11</v>
      </c>
      <c r="D1584" s="1" t="s">
        <v>11</v>
      </c>
      <c r="E1584" s="1" t="s">
        <v>11</v>
      </c>
      <c r="F1584" s="1" t="s">
        <v>11</v>
      </c>
      <c r="G1584" s="1" t="s">
        <v>11</v>
      </c>
      <c r="H1584" s="1" t="s">
        <v>11</v>
      </c>
      <c r="I1584" s="1" t="s">
        <v>11</v>
      </c>
    </row>
    <row r="1585">
      <c r="A1585" s="1" t="s">
        <v>4592</v>
      </c>
      <c r="B1585" s="1" t="s">
        <v>4593</v>
      </c>
      <c r="C1585" s="1" t="s">
        <v>11</v>
      </c>
      <c r="D1585" s="1" t="s">
        <v>11</v>
      </c>
      <c r="E1585" s="1" t="s">
        <v>11</v>
      </c>
      <c r="F1585" s="1" t="s">
        <v>11</v>
      </c>
      <c r="G1585" s="1" t="s">
        <v>11</v>
      </c>
      <c r="H1585" s="1" t="s">
        <v>11</v>
      </c>
      <c r="I1585" s="1" t="s">
        <v>11</v>
      </c>
    </row>
    <row r="1586">
      <c r="A1586" s="1" t="s">
        <v>4594</v>
      </c>
      <c r="B1586" s="1" t="s">
        <v>4595</v>
      </c>
      <c r="C1586" s="1" t="s">
        <v>11</v>
      </c>
      <c r="D1586" s="1" t="s">
        <v>11</v>
      </c>
      <c r="E1586" s="1" t="s">
        <v>11</v>
      </c>
      <c r="F1586" s="1" t="s">
        <v>11</v>
      </c>
      <c r="G1586" s="1" t="s">
        <v>11</v>
      </c>
      <c r="H1586" s="1" t="s">
        <v>11</v>
      </c>
      <c r="I1586" s="1" t="s">
        <v>11</v>
      </c>
    </row>
    <row r="1587">
      <c r="A1587" s="1" t="s">
        <v>4596</v>
      </c>
      <c r="B1587" s="1" t="s">
        <v>4597</v>
      </c>
      <c r="C1587" s="1" t="s">
        <v>11</v>
      </c>
      <c r="D1587" s="1" t="s">
        <v>11</v>
      </c>
      <c r="E1587" s="1" t="s">
        <v>11</v>
      </c>
      <c r="F1587" s="1" t="s">
        <v>11</v>
      </c>
      <c r="G1587" s="1" t="s">
        <v>11</v>
      </c>
      <c r="H1587" s="1" t="s">
        <v>11</v>
      </c>
      <c r="I1587" s="1" t="s">
        <v>11</v>
      </c>
    </row>
    <row r="1588">
      <c r="A1588" s="1" t="s">
        <v>4598</v>
      </c>
      <c r="B1588" s="1" t="s">
        <v>4599</v>
      </c>
      <c r="C1588" s="1" t="s">
        <v>11</v>
      </c>
      <c r="D1588" s="1" t="s">
        <v>11</v>
      </c>
      <c r="E1588" s="1" t="s">
        <v>11</v>
      </c>
      <c r="F1588" s="1" t="s">
        <v>11</v>
      </c>
      <c r="G1588" s="1" t="s">
        <v>11</v>
      </c>
      <c r="H1588" s="1" t="s">
        <v>11</v>
      </c>
      <c r="I1588" s="1" t="s">
        <v>11</v>
      </c>
    </row>
    <row r="1589">
      <c r="A1589" s="1" t="s">
        <v>4600</v>
      </c>
      <c r="B1589" s="1" t="s">
        <v>4601</v>
      </c>
      <c r="C1589" s="1" t="s">
        <v>11</v>
      </c>
      <c r="D1589" s="1" t="s">
        <v>11</v>
      </c>
      <c r="E1589" s="1" t="s">
        <v>11</v>
      </c>
      <c r="F1589" s="1" t="s">
        <v>11</v>
      </c>
      <c r="G1589" s="1" t="s">
        <v>11</v>
      </c>
      <c r="H1589" s="1" t="s">
        <v>11</v>
      </c>
      <c r="I1589" s="1" t="s">
        <v>11</v>
      </c>
    </row>
    <row r="1590">
      <c r="A1590" s="1" t="s">
        <v>4602</v>
      </c>
      <c r="B1590" s="1" t="s">
        <v>4603</v>
      </c>
      <c r="C1590" s="1" t="s">
        <v>4604</v>
      </c>
      <c r="D1590" s="1" t="s">
        <v>4605</v>
      </c>
      <c r="E1590" s="1" t="s">
        <v>3922</v>
      </c>
      <c r="F1590" s="1" t="s">
        <v>11</v>
      </c>
      <c r="G1590" s="1" t="s">
        <v>4606</v>
      </c>
      <c r="H1590" s="1" t="s">
        <v>11</v>
      </c>
      <c r="I1590" s="1" t="s">
        <v>11</v>
      </c>
    </row>
    <row r="1591">
      <c r="A1591" s="1" t="s">
        <v>4607</v>
      </c>
      <c r="B1591" s="1" t="s">
        <v>4608</v>
      </c>
      <c r="C1591" s="1" t="s">
        <v>11</v>
      </c>
      <c r="D1591" s="1" t="s">
        <v>11</v>
      </c>
      <c r="E1591" s="1" t="s">
        <v>11</v>
      </c>
      <c r="F1591" s="1" t="s">
        <v>11</v>
      </c>
      <c r="G1591" s="1" t="s">
        <v>11</v>
      </c>
      <c r="H1591" s="1" t="s">
        <v>11</v>
      </c>
      <c r="I1591" s="1" t="s">
        <v>11</v>
      </c>
    </row>
    <row r="1592">
      <c r="A1592" s="1" t="s">
        <v>4609</v>
      </c>
      <c r="B1592" s="1" t="s">
        <v>4610</v>
      </c>
      <c r="C1592" s="1" t="s">
        <v>11</v>
      </c>
      <c r="D1592" s="1" t="s">
        <v>11</v>
      </c>
      <c r="E1592" s="1" t="s">
        <v>11</v>
      </c>
      <c r="F1592" s="1" t="s">
        <v>11</v>
      </c>
      <c r="G1592" s="1" t="s">
        <v>11</v>
      </c>
      <c r="H1592" s="1" t="s">
        <v>11</v>
      </c>
      <c r="I1592" s="1" t="s">
        <v>11</v>
      </c>
    </row>
    <row r="1593">
      <c r="A1593" s="1" t="s">
        <v>4611</v>
      </c>
      <c r="B1593" s="1" t="s">
        <v>4612</v>
      </c>
      <c r="C1593" s="1" t="s">
        <v>11</v>
      </c>
      <c r="D1593" s="1" t="s">
        <v>11</v>
      </c>
      <c r="E1593" s="1" t="s">
        <v>11</v>
      </c>
      <c r="F1593" s="1" t="s">
        <v>11</v>
      </c>
      <c r="G1593" s="1" t="s">
        <v>11</v>
      </c>
      <c r="H1593" s="1" t="s">
        <v>11</v>
      </c>
      <c r="I1593" s="1" t="s">
        <v>11</v>
      </c>
    </row>
    <row r="1594">
      <c r="A1594" s="1" t="s">
        <v>4613</v>
      </c>
      <c r="B1594" s="1" t="s">
        <v>4614</v>
      </c>
      <c r="C1594" s="1" t="s">
        <v>11</v>
      </c>
      <c r="D1594" s="1" t="s">
        <v>11</v>
      </c>
      <c r="E1594" s="1" t="s">
        <v>11</v>
      </c>
      <c r="F1594" s="1" t="s">
        <v>11</v>
      </c>
      <c r="G1594" s="1" t="s">
        <v>11</v>
      </c>
      <c r="H1594" s="1" t="s">
        <v>11</v>
      </c>
      <c r="I1594" s="1" t="s">
        <v>11</v>
      </c>
    </row>
    <row r="1595">
      <c r="A1595" s="1" t="s">
        <v>4615</v>
      </c>
      <c r="B1595" s="1" t="s">
        <v>4616</v>
      </c>
      <c r="C1595" s="1" t="s">
        <v>11</v>
      </c>
      <c r="D1595" s="1" t="s">
        <v>11</v>
      </c>
      <c r="E1595" s="1" t="s">
        <v>11</v>
      </c>
      <c r="F1595" s="1" t="s">
        <v>11</v>
      </c>
      <c r="G1595" s="1" t="s">
        <v>11</v>
      </c>
      <c r="H1595" s="1" t="s">
        <v>11</v>
      </c>
      <c r="I1595" s="1" t="s">
        <v>11</v>
      </c>
    </row>
    <row r="1596">
      <c r="A1596" s="1" t="s">
        <v>4617</v>
      </c>
      <c r="B1596" s="1" t="s">
        <v>4618</v>
      </c>
      <c r="C1596" s="1" t="s">
        <v>11</v>
      </c>
      <c r="D1596" s="1" t="s">
        <v>11</v>
      </c>
      <c r="E1596" s="1" t="s">
        <v>11</v>
      </c>
      <c r="F1596" s="1" t="s">
        <v>11</v>
      </c>
      <c r="G1596" s="1" t="s">
        <v>11</v>
      </c>
      <c r="H1596" s="1" t="s">
        <v>11</v>
      </c>
      <c r="I1596" s="1" t="s">
        <v>11</v>
      </c>
    </row>
    <row r="1597">
      <c r="A1597" s="1" t="s">
        <v>4619</v>
      </c>
      <c r="B1597" s="1" t="s">
        <v>4620</v>
      </c>
      <c r="C1597" s="1" t="s">
        <v>4621</v>
      </c>
      <c r="D1597" s="1" t="s">
        <v>4622</v>
      </c>
      <c r="E1597" s="1" t="s">
        <v>4623</v>
      </c>
      <c r="F1597" s="1" t="s">
        <v>4624</v>
      </c>
      <c r="G1597" s="1" t="s">
        <v>4625</v>
      </c>
      <c r="H1597" s="1" t="s">
        <v>11</v>
      </c>
      <c r="I1597" s="1" t="s">
        <v>11</v>
      </c>
    </row>
    <row r="1598">
      <c r="A1598" s="1" t="s">
        <v>4626</v>
      </c>
      <c r="B1598" s="1" t="s">
        <v>4627</v>
      </c>
      <c r="C1598" s="1" t="s">
        <v>11</v>
      </c>
      <c r="D1598" s="1" t="s">
        <v>11</v>
      </c>
      <c r="E1598" s="1" t="s">
        <v>11</v>
      </c>
      <c r="F1598" s="1" t="s">
        <v>11</v>
      </c>
      <c r="G1598" s="1" t="s">
        <v>11</v>
      </c>
      <c r="H1598" s="1" t="s">
        <v>11</v>
      </c>
      <c r="I1598" s="1" t="s">
        <v>11</v>
      </c>
    </row>
    <row r="1599">
      <c r="A1599" s="1" t="s">
        <v>4628</v>
      </c>
      <c r="B1599" s="1" t="s">
        <v>4629</v>
      </c>
      <c r="C1599" s="1" t="s">
        <v>11</v>
      </c>
      <c r="D1599" s="1" t="s">
        <v>11</v>
      </c>
      <c r="E1599" s="1" t="s">
        <v>11</v>
      </c>
      <c r="F1599" s="1" t="s">
        <v>11</v>
      </c>
      <c r="G1599" s="1" t="s">
        <v>11</v>
      </c>
      <c r="H1599" s="1" t="s">
        <v>11</v>
      </c>
      <c r="I1599" s="1" t="s">
        <v>11</v>
      </c>
    </row>
    <row r="1600">
      <c r="A1600" s="1" t="s">
        <v>4630</v>
      </c>
      <c r="B1600" s="1" t="s">
        <v>4631</v>
      </c>
      <c r="C1600" s="1" t="s">
        <v>11</v>
      </c>
      <c r="D1600" s="1" t="s">
        <v>11</v>
      </c>
      <c r="E1600" s="1" t="s">
        <v>11</v>
      </c>
      <c r="F1600" s="1" t="s">
        <v>11</v>
      </c>
      <c r="G1600" s="1" t="s">
        <v>11</v>
      </c>
      <c r="H1600" s="1" t="s">
        <v>11</v>
      </c>
      <c r="I1600" s="1" t="s">
        <v>11</v>
      </c>
    </row>
    <row r="1601">
      <c r="A1601" s="1" t="s">
        <v>4632</v>
      </c>
      <c r="B1601" s="1" t="s">
        <v>4633</v>
      </c>
      <c r="C1601" s="1" t="s">
        <v>11</v>
      </c>
      <c r="D1601" s="1" t="s">
        <v>11</v>
      </c>
      <c r="E1601" s="1" t="s">
        <v>11</v>
      </c>
      <c r="F1601" s="1" t="s">
        <v>11</v>
      </c>
      <c r="G1601" s="1" t="s">
        <v>11</v>
      </c>
      <c r="H1601" s="1" t="s">
        <v>11</v>
      </c>
      <c r="I1601" s="1" t="s">
        <v>11</v>
      </c>
    </row>
    <row r="1602">
      <c r="A1602" s="1" t="s">
        <v>4634</v>
      </c>
      <c r="B1602" s="1" t="s">
        <v>4635</v>
      </c>
      <c r="C1602" s="1" t="s">
        <v>11</v>
      </c>
      <c r="D1602" s="1" t="s">
        <v>11</v>
      </c>
      <c r="E1602" s="1" t="s">
        <v>11</v>
      </c>
      <c r="F1602" s="1" t="s">
        <v>11</v>
      </c>
      <c r="G1602" s="1" t="s">
        <v>11</v>
      </c>
      <c r="H1602" s="1" t="s">
        <v>11</v>
      </c>
      <c r="I1602" s="1" t="s">
        <v>11</v>
      </c>
    </row>
    <row r="1603">
      <c r="A1603" s="1" t="s">
        <v>4636</v>
      </c>
      <c r="B1603" s="1" t="s">
        <v>4637</v>
      </c>
      <c r="C1603" s="1" t="s">
        <v>11</v>
      </c>
      <c r="D1603" s="1" t="s">
        <v>11</v>
      </c>
      <c r="E1603" s="1" t="s">
        <v>11</v>
      </c>
      <c r="F1603" s="1" t="s">
        <v>11</v>
      </c>
      <c r="G1603" s="1" t="s">
        <v>11</v>
      </c>
      <c r="H1603" s="1" t="s">
        <v>11</v>
      </c>
      <c r="I1603" s="1" t="s">
        <v>11</v>
      </c>
    </row>
    <row r="1604">
      <c r="A1604" s="1" t="s">
        <v>4638</v>
      </c>
      <c r="B1604" s="1" t="s">
        <v>4639</v>
      </c>
      <c r="C1604" s="1" t="s">
        <v>11</v>
      </c>
      <c r="D1604" s="1" t="s">
        <v>11</v>
      </c>
      <c r="E1604" s="1" t="s">
        <v>11</v>
      </c>
      <c r="F1604" s="1" t="s">
        <v>11</v>
      </c>
      <c r="G1604" s="1" t="s">
        <v>11</v>
      </c>
      <c r="H1604" s="1" t="s">
        <v>11</v>
      </c>
      <c r="I1604" s="1" t="s">
        <v>11</v>
      </c>
    </row>
    <row r="1605">
      <c r="A1605" s="1" t="s">
        <v>4640</v>
      </c>
      <c r="B1605" s="1" t="s">
        <v>4641</v>
      </c>
      <c r="C1605" s="1" t="s">
        <v>11</v>
      </c>
      <c r="D1605" s="1" t="s">
        <v>11</v>
      </c>
      <c r="E1605" s="1" t="s">
        <v>11</v>
      </c>
      <c r="F1605" s="1" t="s">
        <v>11</v>
      </c>
      <c r="G1605" s="1" t="s">
        <v>11</v>
      </c>
      <c r="H1605" s="1" t="s">
        <v>11</v>
      </c>
      <c r="I1605" s="1" t="s">
        <v>11</v>
      </c>
    </row>
    <row r="1606">
      <c r="A1606" s="1" t="s">
        <v>4642</v>
      </c>
      <c r="B1606" s="1" t="s">
        <v>4643</v>
      </c>
      <c r="C1606" s="1" t="s">
        <v>11</v>
      </c>
      <c r="D1606" s="1" t="s">
        <v>11</v>
      </c>
      <c r="E1606" s="1" t="s">
        <v>11</v>
      </c>
      <c r="F1606" s="1" t="s">
        <v>11</v>
      </c>
      <c r="G1606" s="1" t="s">
        <v>11</v>
      </c>
      <c r="H1606" s="1" t="s">
        <v>11</v>
      </c>
      <c r="I1606" s="1" t="s">
        <v>11</v>
      </c>
    </row>
    <row r="1607">
      <c r="A1607" s="1" t="s">
        <v>4644</v>
      </c>
      <c r="B1607" s="1" t="s">
        <v>4645</v>
      </c>
      <c r="C1607" s="1" t="s">
        <v>11</v>
      </c>
      <c r="D1607" s="1" t="s">
        <v>11</v>
      </c>
      <c r="E1607" s="1" t="s">
        <v>11</v>
      </c>
      <c r="F1607" s="1" t="s">
        <v>11</v>
      </c>
      <c r="G1607" s="1" t="s">
        <v>11</v>
      </c>
      <c r="H1607" s="1" t="s">
        <v>11</v>
      </c>
      <c r="I1607" s="1" t="s">
        <v>11</v>
      </c>
    </row>
    <row r="1608">
      <c r="A1608" s="1" t="s">
        <v>4646</v>
      </c>
      <c r="B1608" s="1" t="s">
        <v>4647</v>
      </c>
      <c r="C1608" s="1" t="s">
        <v>11</v>
      </c>
      <c r="D1608" s="1" t="s">
        <v>11</v>
      </c>
      <c r="E1608" s="1" t="s">
        <v>11</v>
      </c>
      <c r="F1608" s="1" t="s">
        <v>11</v>
      </c>
      <c r="G1608" s="1" t="s">
        <v>11</v>
      </c>
      <c r="H1608" s="1" t="s">
        <v>11</v>
      </c>
      <c r="I1608" s="1" t="s">
        <v>11</v>
      </c>
    </row>
    <row r="1609">
      <c r="A1609" s="1" t="s">
        <v>4648</v>
      </c>
      <c r="B1609" s="1" t="s">
        <v>4649</v>
      </c>
      <c r="C1609" s="1" t="s">
        <v>11</v>
      </c>
      <c r="D1609" s="1" t="s">
        <v>11</v>
      </c>
      <c r="E1609" s="1" t="s">
        <v>11</v>
      </c>
      <c r="F1609" s="1" t="s">
        <v>11</v>
      </c>
      <c r="G1609" s="1" t="s">
        <v>11</v>
      </c>
      <c r="H1609" s="1" t="s">
        <v>11</v>
      </c>
      <c r="I1609" s="1" t="s">
        <v>11</v>
      </c>
    </row>
    <row r="1610">
      <c r="A1610" s="1" t="s">
        <v>4650</v>
      </c>
      <c r="B1610" s="1" t="s">
        <v>4651</v>
      </c>
      <c r="C1610" s="1" t="s">
        <v>11</v>
      </c>
      <c r="D1610" s="1" t="s">
        <v>11</v>
      </c>
      <c r="E1610" s="1" t="s">
        <v>11</v>
      </c>
      <c r="F1610" s="1" t="s">
        <v>11</v>
      </c>
      <c r="G1610" s="1" t="s">
        <v>11</v>
      </c>
      <c r="H1610" s="1" t="s">
        <v>11</v>
      </c>
      <c r="I1610" s="1" t="s">
        <v>11</v>
      </c>
    </row>
    <row r="1611">
      <c r="A1611" s="1" t="s">
        <v>4652</v>
      </c>
      <c r="B1611" s="1" t="s">
        <v>4653</v>
      </c>
      <c r="C1611" s="1" t="s">
        <v>11</v>
      </c>
      <c r="D1611" s="1" t="s">
        <v>11</v>
      </c>
      <c r="E1611" s="1" t="s">
        <v>11</v>
      </c>
      <c r="F1611" s="1" t="s">
        <v>11</v>
      </c>
      <c r="G1611" s="1" t="s">
        <v>11</v>
      </c>
      <c r="H1611" s="1" t="s">
        <v>11</v>
      </c>
      <c r="I1611" s="1" t="s">
        <v>11</v>
      </c>
    </row>
    <row r="1612">
      <c r="A1612" s="1" t="s">
        <v>4654</v>
      </c>
      <c r="B1612" s="1" t="s">
        <v>4655</v>
      </c>
      <c r="C1612" s="1" t="s">
        <v>11</v>
      </c>
      <c r="D1612" s="1" t="s">
        <v>11</v>
      </c>
      <c r="E1612" s="1" t="s">
        <v>11</v>
      </c>
      <c r="F1612" s="1" t="s">
        <v>11</v>
      </c>
      <c r="G1612" s="1" t="s">
        <v>11</v>
      </c>
      <c r="H1612" s="1" t="s">
        <v>11</v>
      </c>
      <c r="I1612" s="1" t="s">
        <v>11</v>
      </c>
    </row>
    <row r="1613">
      <c r="A1613" s="1" t="s">
        <v>4656</v>
      </c>
      <c r="B1613" s="1" t="s">
        <v>4657</v>
      </c>
      <c r="C1613" s="1" t="s">
        <v>11</v>
      </c>
      <c r="D1613" s="1" t="s">
        <v>11</v>
      </c>
      <c r="E1613" s="1" t="s">
        <v>11</v>
      </c>
      <c r="F1613" s="1" t="s">
        <v>11</v>
      </c>
      <c r="G1613" s="1" t="s">
        <v>11</v>
      </c>
      <c r="H1613" s="1" t="s">
        <v>11</v>
      </c>
      <c r="I1613" s="1" t="s">
        <v>11</v>
      </c>
    </row>
    <row r="1614">
      <c r="A1614" s="1" t="s">
        <v>4658</v>
      </c>
      <c r="B1614" s="1" t="s">
        <v>4659</v>
      </c>
      <c r="C1614" s="1" t="s">
        <v>11</v>
      </c>
      <c r="D1614" s="1" t="s">
        <v>11</v>
      </c>
      <c r="E1614" s="1" t="s">
        <v>11</v>
      </c>
      <c r="F1614" s="1" t="s">
        <v>11</v>
      </c>
      <c r="G1614" s="1" t="s">
        <v>11</v>
      </c>
      <c r="H1614" s="1" t="s">
        <v>11</v>
      </c>
      <c r="I1614" s="1" t="s">
        <v>11</v>
      </c>
    </row>
    <row r="1615">
      <c r="A1615" s="1" t="s">
        <v>4660</v>
      </c>
      <c r="B1615" s="1" t="s">
        <v>4661</v>
      </c>
      <c r="C1615" s="1" t="s">
        <v>11</v>
      </c>
      <c r="D1615" s="1" t="s">
        <v>11</v>
      </c>
      <c r="E1615" s="1" t="s">
        <v>11</v>
      </c>
      <c r="F1615" s="1" t="s">
        <v>11</v>
      </c>
      <c r="G1615" s="1" t="s">
        <v>11</v>
      </c>
      <c r="H1615" s="1" t="s">
        <v>11</v>
      </c>
      <c r="I1615" s="1" t="s">
        <v>11</v>
      </c>
    </row>
    <row r="1616">
      <c r="A1616" s="1" t="s">
        <v>4662</v>
      </c>
      <c r="B1616" s="1" t="s">
        <v>4663</v>
      </c>
      <c r="C1616" s="1" t="s">
        <v>4664</v>
      </c>
      <c r="D1616" s="1" t="s">
        <v>4665</v>
      </c>
      <c r="E1616" s="1" t="s">
        <v>2024</v>
      </c>
      <c r="F1616" s="1" t="s">
        <v>4666</v>
      </c>
      <c r="G1616" s="1" t="s">
        <v>4667</v>
      </c>
      <c r="H1616" s="1" t="s">
        <v>11</v>
      </c>
      <c r="I1616" s="1" t="s">
        <v>11</v>
      </c>
    </row>
    <row r="1617">
      <c r="A1617" s="1" t="s">
        <v>4668</v>
      </c>
      <c r="B1617" s="1" t="s">
        <v>4669</v>
      </c>
      <c r="C1617" s="1" t="s">
        <v>11</v>
      </c>
      <c r="D1617" s="1" t="s">
        <v>11</v>
      </c>
      <c r="E1617" s="1" t="s">
        <v>11</v>
      </c>
      <c r="F1617" s="1" t="s">
        <v>11</v>
      </c>
      <c r="G1617" s="1" t="s">
        <v>11</v>
      </c>
      <c r="H1617" s="1" t="s">
        <v>11</v>
      </c>
      <c r="I1617" s="1" t="s">
        <v>11</v>
      </c>
    </row>
    <row r="1618">
      <c r="A1618" s="1" t="s">
        <v>4670</v>
      </c>
      <c r="B1618" s="1" t="s">
        <v>4671</v>
      </c>
      <c r="C1618" s="1" t="s">
        <v>11</v>
      </c>
      <c r="D1618" s="1" t="s">
        <v>11</v>
      </c>
      <c r="E1618" s="1" t="s">
        <v>11</v>
      </c>
      <c r="F1618" s="1" t="s">
        <v>11</v>
      </c>
      <c r="G1618" s="1" t="s">
        <v>11</v>
      </c>
      <c r="H1618" s="1" t="s">
        <v>11</v>
      </c>
      <c r="I1618" s="1" t="s">
        <v>11</v>
      </c>
    </row>
    <row r="1619">
      <c r="A1619" s="1" t="s">
        <v>4672</v>
      </c>
      <c r="B1619" s="1" t="s">
        <v>4673</v>
      </c>
      <c r="C1619" s="1" t="s">
        <v>11</v>
      </c>
      <c r="D1619" s="1" t="s">
        <v>11</v>
      </c>
      <c r="E1619" s="1" t="s">
        <v>11</v>
      </c>
      <c r="F1619" s="1" t="s">
        <v>11</v>
      </c>
      <c r="G1619" s="1" t="s">
        <v>11</v>
      </c>
      <c r="H1619" s="1" t="s">
        <v>11</v>
      </c>
      <c r="I1619" s="1" t="s">
        <v>11</v>
      </c>
    </row>
    <row r="1620">
      <c r="A1620" s="1" t="s">
        <v>4674</v>
      </c>
      <c r="B1620" s="1" t="s">
        <v>4675</v>
      </c>
      <c r="C1620" s="1" t="s">
        <v>4676</v>
      </c>
      <c r="D1620" s="1" t="s">
        <v>4677</v>
      </c>
      <c r="E1620" s="1" t="s">
        <v>4678</v>
      </c>
      <c r="F1620" s="1" t="s">
        <v>4679</v>
      </c>
      <c r="G1620" s="1" t="s">
        <v>4680</v>
      </c>
      <c r="H1620" s="1" t="s">
        <v>11</v>
      </c>
      <c r="I1620" s="1" t="s">
        <v>11</v>
      </c>
    </row>
    <row r="1621">
      <c r="A1621" s="1" t="s">
        <v>4681</v>
      </c>
      <c r="B1621" s="1" t="s">
        <v>4682</v>
      </c>
      <c r="C1621" s="1" t="s">
        <v>11</v>
      </c>
      <c r="D1621" s="1" t="s">
        <v>11</v>
      </c>
      <c r="E1621" s="1" t="s">
        <v>11</v>
      </c>
      <c r="F1621" s="1" t="s">
        <v>11</v>
      </c>
      <c r="G1621" s="1" t="s">
        <v>11</v>
      </c>
      <c r="H1621" s="1" t="s">
        <v>11</v>
      </c>
      <c r="I1621" s="1" t="s">
        <v>11</v>
      </c>
    </row>
    <row r="1622">
      <c r="A1622" s="1" t="s">
        <v>4683</v>
      </c>
      <c r="B1622" s="1" t="s">
        <v>4684</v>
      </c>
      <c r="C1622" s="1" t="s">
        <v>11</v>
      </c>
      <c r="D1622" s="1" t="s">
        <v>11</v>
      </c>
      <c r="E1622" s="1" t="s">
        <v>11</v>
      </c>
      <c r="F1622" s="1" t="s">
        <v>11</v>
      </c>
      <c r="G1622" s="1" t="s">
        <v>11</v>
      </c>
      <c r="H1622" s="1" t="s">
        <v>11</v>
      </c>
      <c r="I1622" s="1" t="s">
        <v>11</v>
      </c>
    </row>
    <row r="1623">
      <c r="A1623" s="1" t="s">
        <v>4685</v>
      </c>
      <c r="B1623" s="1" t="s">
        <v>4686</v>
      </c>
      <c r="C1623" s="1" t="s">
        <v>4687</v>
      </c>
      <c r="D1623" s="1" t="s">
        <v>3355</v>
      </c>
      <c r="E1623" s="1" t="s">
        <v>1807</v>
      </c>
      <c r="F1623" s="1" t="s">
        <v>4688</v>
      </c>
      <c r="G1623" s="1" t="s">
        <v>4689</v>
      </c>
      <c r="H1623" s="1" t="s">
        <v>11</v>
      </c>
      <c r="I1623" s="1" t="s">
        <v>11</v>
      </c>
    </row>
    <row r="1624">
      <c r="A1624" s="1" t="s">
        <v>4690</v>
      </c>
      <c r="B1624" s="1" t="s">
        <v>4691</v>
      </c>
      <c r="C1624" s="1" t="s">
        <v>11</v>
      </c>
      <c r="D1624" s="1" t="s">
        <v>11</v>
      </c>
      <c r="E1624" s="1" t="s">
        <v>11</v>
      </c>
      <c r="F1624" s="1" t="s">
        <v>11</v>
      </c>
      <c r="G1624" s="1" t="s">
        <v>11</v>
      </c>
      <c r="H1624" s="1" t="s">
        <v>11</v>
      </c>
      <c r="I1624" s="1" t="s">
        <v>11</v>
      </c>
    </row>
    <row r="1625">
      <c r="A1625" s="1" t="s">
        <v>4692</v>
      </c>
      <c r="B1625" s="1" t="s">
        <v>4693</v>
      </c>
      <c r="C1625" s="1" t="s">
        <v>11</v>
      </c>
      <c r="D1625" s="1" t="s">
        <v>11</v>
      </c>
      <c r="E1625" s="1" t="s">
        <v>11</v>
      </c>
      <c r="F1625" s="1" t="s">
        <v>11</v>
      </c>
      <c r="G1625" s="1" t="s">
        <v>11</v>
      </c>
      <c r="H1625" s="1" t="s">
        <v>11</v>
      </c>
      <c r="I1625" s="1" t="s">
        <v>11</v>
      </c>
    </row>
    <row r="1626">
      <c r="A1626" s="1" t="s">
        <v>4694</v>
      </c>
      <c r="B1626" s="1" t="s">
        <v>4695</v>
      </c>
      <c r="C1626" s="1" t="s">
        <v>11</v>
      </c>
      <c r="D1626" s="1" t="s">
        <v>11</v>
      </c>
      <c r="E1626" s="1" t="s">
        <v>11</v>
      </c>
      <c r="F1626" s="1" t="s">
        <v>11</v>
      </c>
      <c r="G1626" s="1" t="s">
        <v>11</v>
      </c>
      <c r="H1626" s="1" t="s">
        <v>11</v>
      </c>
      <c r="I1626" s="1" t="s">
        <v>11</v>
      </c>
    </row>
    <row r="1627">
      <c r="A1627" s="1" t="s">
        <v>4696</v>
      </c>
      <c r="B1627" s="1" t="s">
        <v>4697</v>
      </c>
      <c r="C1627" s="1" t="s">
        <v>11</v>
      </c>
      <c r="D1627" s="1" t="s">
        <v>11</v>
      </c>
      <c r="E1627" s="1" t="s">
        <v>11</v>
      </c>
      <c r="F1627" s="1" t="s">
        <v>11</v>
      </c>
      <c r="G1627" s="1" t="s">
        <v>11</v>
      </c>
      <c r="H1627" s="1" t="s">
        <v>11</v>
      </c>
      <c r="I1627" s="1" t="s">
        <v>11</v>
      </c>
    </row>
    <row r="1628">
      <c r="A1628" s="1" t="s">
        <v>4698</v>
      </c>
      <c r="B1628" s="1" t="s">
        <v>4699</v>
      </c>
      <c r="C1628" s="1" t="s">
        <v>11</v>
      </c>
      <c r="D1628" s="1" t="s">
        <v>11</v>
      </c>
      <c r="E1628" s="1" t="s">
        <v>11</v>
      </c>
      <c r="F1628" s="1" t="s">
        <v>11</v>
      </c>
      <c r="G1628" s="1" t="s">
        <v>11</v>
      </c>
      <c r="H1628" s="1" t="s">
        <v>11</v>
      </c>
      <c r="I1628" s="1" t="s">
        <v>11</v>
      </c>
    </row>
    <row r="1629">
      <c r="A1629" s="1" t="s">
        <v>4700</v>
      </c>
      <c r="B1629" s="1" t="s">
        <v>4701</v>
      </c>
      <c r="C1629" s="1" t="s">
        <v>11</v>
      </c>
      <c r="D1629" s="1" t="s">
        <v>11</v>
      </c>
      <c r="E1629" s="1" t="s">
        <v>11</v>
      </c>
      <c r="F1629" s="1" t="s">
        <v>11</v>
      </c>
      <c r="G1629" s="1" t="s">
        <v>11</v>
      </c>
      <c r="H1629" s="1" t="s">
        <v>11</v>
      </c>
      <c r="I1629" s="1" t="s">
        <v>11</v>
      </c>
    </row>
    <row r="1630">
      <c r="A1630" s="1" t="s">
        <v>4702</v>
      </c>
      <c r="B1630" s="1" t="s">
        <v>4703</v>
      </c>
      <c r="C1630" s="1" t="s">
        <v>11</v>
      </c>
      <c r="D1630" s="1" t="s">
        <v>11</v>
      </c>
      <c r="E1630" s="1" t="s">
        <v>11</v>
      </c>
      <c r="F1630" s="1" t="s">
        <v>11</v>
      </c>
      <c r="G1630" s="1" t="s">
        <v>11</v>
      </c>
      <c r="H1630" s="1" t="s">
        <v>11</v>
      </c>
      <c r="I1630" s="1" t="s">
        <v>11</v>
      </c>
    </row>
    <row r="1631">
      <c r="A1631" s="1" t="s">
        <v>4704</v>
      </c>
      <c r="B1631" s="1" t="s">
        <v>4705</v>
      </c>
      <c r="C1631" s="1" t="s">
        <v>11</v>
      </c>
      <c r="D1631" s="1" t="s">
        <v>11</v>
      </c>
      <c r="E1631" s="1" t="s">
        <v>11</v>
      </c>
      <c r="F1631" s="1" t="s">
        <v>11</v>
      </c>
      <c r="G1631" s="1" t="s">
        <v>11</v>
      </c>
      <c r="H1631" s="1" t="s">
        <v>11</v>
      </c>
      <c r="I1631" s="1" t="s">
        <v>11</v>
      </c>
    </row>
    <row r="1632">
      <c r="A1632" s="1" t="s">
        <v>4706</v>
      </c>
      <c r="B1632" s="1" t="s">
        <v>4707</v>
      </c>
      <c r="C1632" s="1" t="s">
        <v>11</v>
      </c>
      <c r="D1632" s="1" t="s">
        <v>11</v>
      </c>
      <c r="E1632" s="1" t="s">
        <v>11</v>
      </c>
      <c r="F1632" s="1" t="s">
        <v>11</v>
      </c>
      <c r="G1632" s="1" t="s">
        <v>11</v>
      </c>
      <c r="H1632" s="1" t="s">
        <v>11</v>
      </c>
      <c r="I1632" s="1" t="s">
        <v>11</v>
      </c>
    </row>
    <row r="1633">
      <c r="A1633" s="1" t="s">
        <v>4708</v>
      </c>
      <c r="B1633" s="1" t="s">
        <v>4709</v>
      </c>
      <c r="C1633" s="1" t="s">
        <v>11</v>
      </c>
      <c r="D1633" s="1" t="s">
        <v>11</v>
      </c>
      <c r="E1633" s="1" t="s">
        <v>11</v>
      </c>
      <c r="F1633" s="1" t="s">
        <v>11</v>
      </c>
      <c r="G1633" s="1" t="s">
        <v>11</v>
      </c>
      <c r="H1633" s="1" t="s">
        <v>11</v>
      </c>
      <c r="I1633" s="1" t="s">
        <v>11</v>
      </c>
    </row>
    <row r="1634">
      <c r="A1634" s="1" t="s">
        <v>4710</v>
      </c>
      <c r="B1634" s="1" t="s">
        <v>4711</v>
      </c>
      <c r="C1634" s="1" t="s">
        <v>4712</v>
      </c>
      <c r="D1634" s="1" t="s">
        <v>4713</v>
      </c>
      <c r="E1634" s="1" t="s">
        <v>4714</v>
      </c>
      <c r="F1634" s="1" t="s">
        <v>4715</v>
      </c>
      <c r="G1634" s="1" t="s">
        <v>4716</v>
      </c>
      <c r="H1634" s="1" t="s">
        <v>11</v>
      </c>
      <c r="I1634" s="1" t="s">
        <v>11</v>
      </c>
    </row>
    <row r="1635">
      <c r="A1635" s="1" t="s">
        <v>4717</v>
      </c>
      <c r="B1635" s="1" t="s">
        <v>4718</v>
      </c>
      <c r="C1635" s="1" t="s">
        <v>11</v>
      </c>
      <c r="D1635" s="1" t="s">
        <v>11</v>
      </c>
      <c r="E1635" s="1" t="s">
        <v>11</v>
      </c>
      <c r="F1635" s="1" t="s">
        <v>11</v>
      </c>
      <c r="G1635" s="1" t="s">
        <v>11</v>
      </c>
      <c r="H1635" s="1" t="s">
        <v>11</v>
      </c>
      <c r="I1635" s="1" t="s">
        <v>11</v>
      </c>
    </row>
    <row r="1636">
      <c r="A1636" s="1" t="s">
        <v>4719</v>
      </c>
      <c r="B1636" s="1" t="s">
        <v>4720</v>
      </c>
      <c r="C1636" s="1" t="s">
        <v>11</v>
      </c>
      <c r="D1636" s="1" t="s">
        <v>11</v>
      </c>
      <c r="E1636" s="1" t="s">
        <v>11</v>
      </c>
      <c r="F1636" s="1" t="s">
        <v>11</v>
      </c>
      <c r="G1636" s="1" t="s">
        <v>11</v>
      </c>
      <c r="H1636" s="1" t="s">
        <v>11</v>
      </c>
      <c r="I1636" s="1" t="s">
        <v>11</v>
      </c>
    </row>
    <row r="1637">
      <c r="A1637" s="1" t="s">
        <v>4721</v>
      </c>
      <c r="B1637" s="1" t="s">
        <v>4722</v>
      </c>
      <c r="C1637" s="1" t="s">
        <v>11</v>
      </c>
      <c r="D1637" s="1" t="s">
        <v>11</v>
      </c>
      <c r="E1637" s="1" t="s">
        <v>11</v>
      </c>
      <c r="F1637" s="1" t="s">
        <v>11</v>
      </c>
      <c r="G1637" s="1" t="s">
        <v>11</v>
      </c>
      <c r="H1637" s="1" t="s">
        <v>11</v>
      </c>
      <c r="I1637" s="1" t="s">
        <v>11</v>
      </c>
    </row>
    <row r="1638">
      <c r="A1638" s="1" t="s">
        <v>4723</v>
      </c>
      <c r="B1638" s="1" t="s">
        <v>4724</v>
      </c>
      <c r="C1638" s="1" t="s">
        <v>11</v>
      </c>
      <c r="D1638" s="1" t="s">
        <v>11</v>
      </c>
      <c r="E1638" s="1" t="s">
        <v>11</v>
      </c>
      <c r="F1638" s="1" t="s">
        <v>11</v>
      </c>
      <c r="G1638" s="1" t="s">
        <v>11</v>
      </c>
      <c r="H1638" s="1" t="s">
        <v>11</v>
      </c>
      <c r="I1638" s="1" t="s">
        <v>11</v>
      </c>
    </row>
    <row r="1639">
      <c r="A1639" s="1" t="s">
        <v>4725</v>
      </c>
      <c r="B1639" s="1" t="s">
        <v>4726</v>
      </c>
      <c r="C1639" s="1" t="s">
        <v>11</v>
      </c>
      <c r="D1639" s="1" t="s">
        <v>11</v>
      </c>
      <c r="E1639" s="1" t="s">
        <v>11</v>
      </c>
      <c r="F1639" s="1" t="s">
        <v>11</v>
      </c>
      <c r="G1639" s="1" t="s">
        <v>11</v>
      </c>
      <c r="H1639" s="1" t="s">
        <v>11</v>
      </c>
      <c r="I1639" s="1" t="s">
        <v>11</v>
      </c>
    </row>
    <row r="1640">
      <c r="A1640" s="1" t="s">
        <v>4727</v>
      </c>
      <c r="B1640" s="1" t="s">
        <v>4728</v>
      </c>
      <c r="C1640" s="1" t="s">
        <v>4729</v>
      </c>
      <c r="D1640" s="1" t="s">
        <v>4730</v>
      </c>
      <c r="E1640" s="1" t="s">
        <v>1541</v>
      </c>
      <c r="F1640" s="1" t="s">
        <v>4731</v>
      </c>
      <c r="G1640" s="1" t="s">
        <v>4732</v>
      </c>
      <c r="H1640" s="1" t="s">
        <v>11</v>
      </c>
      <c r="I1640" s="1" t="s">
        <v>11</v>
      </c>
    </row>
    <row r="1641">
      <c r="A1641" s="1" t="s">
        <v>4733</v>
      </c>
      <c r="B1641" s="1" t="s">
        <v>4734</v>
      </c>
      <c r="C1641" s="1" t="s">
        <v>11</v>
      </c>
      <c r="D1641" s="1" t="s">
        <v>11</v>
      </c>
      <c r="E1641" s="1" t="s">
        <v>11</v>
      </c>
      <c r="F1641" s="1" t="s">
        <v>11</v>
      </c>
      <c r="G1641" s="1" t="s">
        <v>11</v>
      </c>
      <c r="H1641" s="1" t="s">
        <v>11</v>
      </c>
      <c r="I1641" s="1" t="s">
        <v>11</v>
      </c>
    </row>
    <row r="1642">
      <c r="A1642" s="1" t="s">
        <v>4735</v>
      </c>
      <c r="B1642" s="1" t="s">
        <v>4736</v>
      </c>
      <c r="C1642" s="1" t="s">
        <v>11</v>
      </c>
      <c r="D1642" s="1" t="s">
        <v>11</v>
      </c>
      <c r="E1642" s="1" t="s">
        <v>11</v>
      </c>
      <c r="F1642" s="1" t="s">
        <v>11</v>
      </c>
      <c r="G1642" s="1" t="s">
        <v>11</v>
      </c>
      <c r="H1642" s="1" t="s">
        <v>11</v>
      </c>
      <c r="I1642" s="1" t="s">
        <v>11</v>
      </c>
    </row>
    <row r="1643">
      <c r="A1643" s="1" t="s">
        <v>4737</v>
      </c>
      <c r="B1643" s="1" t="s">
        <v>4738</v>
      </c>
      <c r="C1643" s="1" t="s">
        <v>11</v>
      </c>
      <c r="D1643" s="1" t="s">
        <v>11</v>
      </c>
      <c r="E1643" s="1" t="s">
        <v>11</v>
      </c>
      <c r="F1643" s="1" t="s">
        <v>11</v>
      </c>
      <c r="G1643" s="1" t="s">
        <v>11</v>
      </c>
      <c r="H1643" s="1" t="s">
        <v>11</v>
      </c>
      <c r="I1643" s="1" t="s">
        <v>11</v>
      </c>
    </row>
    <row r="1644">
      <c r="A1644" s="1" t="s">
        <v>4739</v>
      </c>
      <c r="B1644" s="1" t="s">
        <v>4740</v>
      </c>
      <c r="C1644" s="1" t="s">
        <v>11</v>
      </c>
      <c r="D1644" s="1" t="s">
        <v>11</v>
      </c>
      <c r="E1644" s="1" t="s">
        <v>11</v>
      </c>
      <c r="F1644" s="1" t="s">
        <v>11</v>
      </c>
      <c r="G1644" s="1" t="s">
        <v>11</v>
      </c>
      <c r="H1644" s="1" t="s">
        <v>11</v>
      </c>
      <c r="I1644" s="1" t="s">
        <v>11</v>
      </c>
    </row>
    <row r="1645">
      <c r="A1645" s="1" t="s">
        <v>4741</v>
      </c>
      <c r="B1645" s="1" t="s">
        <v>4742</v>
      </c>
      <c r="C1645" s="1" t="s">
        <v>11</v>
      </c>
      <c r="D1645" s="1" t="s">
        <v>11</v>
      </c>
      <c r="E1645" s="1" t="s">
        <v>11</v>
      </c>
      <c r="F1645" s="1" t="s">
        <v>11</v>
      </c>
      <c r="G1645" s="1" t="s">
        <v>11</v>
      </c>
      <c r="H1645" s="1" t="s">
        <v>11</v>
      </c>
      <c r="I1645" s="1" t="s">
        <v>11</v>
      </c>
    </row>
    <row r="1646">
      <c r="A1646" s="1" t="s">
        <v>4743</v>
      </c>
      <c r="B1646" s="1" t="s">
        <v>4744</v>
      </c>
      <c r="C1646" s="1" t="s">
        <v>11</v>
      </c>
      <c r="D1646" s="1" t="s">
        <v>11</v>
      </c>
      <c r="E1646" s="1" t="s">
        <v>11</v>
      </c>
      <c r="F1646" s="1" t="s">
        <v>11</v>
      </c>
      <c r="G1646" s="1" t="s">
        <v>11</v>
      </c>
      <c r="H1646" s="1" t="s">
        <v>11</v>
      </c>
      <c r="I1646" s="1" t="s">
        <v>11</v>
      </c>
    </row>
    <row r="1647">
      <c r="A1647" s="1" t="s">
        <v>4745</v>
      </c>
      <c r="B1647" s="1" t="s">
        <v>4746</v>
      </c>
      <c r="C1647" s="1" t="s">
        <v>11</v>
      </c>
      <c r="D1647" s="1" t="s">
        <v>11</v>
      </c>
      <c r="E1647" s="1" t="s">
        <v>11</v>
      </c>
      <c r="F1647" s="1" t="s">
        <v>11</v>
      </c>
      <c r="G1647" s="1" t="s">
        <v>11</v>
      </c>
      <c r="H1647" s="1" t="s">
        <v>11</v>
      </c>
      <c r="I1647" s="1" t="s">
        <v>11</v>
      </c>
    </row>
    <row r="1648">
      <c r="A1648" s="1" t="s">
        <v>4747</v>
      </c>
      <c r="B1648" s="1" t="s">
        <v>4748</v>
      </c>
      <c r="C1648" s="1" t="s">
        <v>4749</v>
      </c>
      <c r="D1648" s="1" t="s">
        <v>4750</v>
      </c>
      <c r="E1648" s="1" t="s">
        <v>4751</v>
      </c>
      <c r="F1648" s="1" t="s">
        <v>4752</v>
      </c>
      <c r="G1648" s="1" t="s">
        <v>4753</v>
      </c>
      <c r="H1648" s="1" t="s">
        <v>11</v>
      </c>
      <c r="I1648" s="1" t="s">
        <v>11</v>
      </c>
    </row>
    <row r="1649">
      <c r="A1649" s="1" t="s">
        <v>4754</v>
      </c>
      <c r="B1649" s="1" t="s">
        <v>4755</v>
      </c>
      <c r="C1649" s="1" t="s">
        <v>4756</v>
      </c>
      <c r="D1649" s="1" t="s">
        <v>4757</v>
      </c>
      <c r="E1649" s="1" t="s">
        <v>4758</v>
      </c>
      <c r="F1649" s="1" t="s">
        <v>4759</v>
      </c>
      <c r="G1649" s="1" t="s">
        <v>4760</v>
      </c>
      <c r="H1649" s="1" t="s">
        <v>11</v>
      </c>
      <c r="I1649" s="1" t="s">
        <v>11</v>
      </c>
    </row>
    <row r="1650">
      <c r="A1650" s="1" t="s">
        <v>4761</v>
      </c>
      <c r="B1650" s="1" t="s">
        <v>4762</v>
      </c>
      <c r="C1650" s="1" t="s">
        <v>11</v>
      </c>
      <c r="D1650" s="1" t="s">
        <v>11</v>
      </c>
      <c r="E1650" s="1" t="s">
        <v>11</v>
      </c>
      <c r="F1650" s="1" t="s">
        <v>11</v>
      </c>
      <c r="G1650" s="1" t="s">
        <v>11</v>
      </c>
      <c r="H1650" s="1" t="s">
        <v>11</v>
      </c>
      <c r="I1650" s="1" t="s">
        <v>11</v>
      </c>
    </row>
    <row r="1651">
      <c r="A1651" s="1" t="s">
        <v>4763</v>
      </c>
      <c r="B1651" s="1" t="s">
        <v>4764</v>
      </c>
      <c r="C1651" s="1" t="s">
        <v>11</v>
      </c>
      <c r="D1651" s="1" t="s">
        <v>11</v>
      </c>
      <c r="E1651" s="1" t="s">
        <v>11</v>
      </c>
      <c r="F1651" s="1" t="s">
        <v>11</v>
      </c>
      <c r="G1651" s="1" t="s">
        <v>11</v>
      </c>
      <c r="H1651" s="1" t="s">
        <v>11</v>
      </c>
      <c r="I1651" s="1" t="s">
        <v>11</v>
      </c>
    </row>
    <row r="1652">
      <c r="A1652" s="1" t="s">
        <v>4765</v>
      </c>
      <c r="B1652" s="1" t="s">
        <v>4766</v>
      </c>
      <c r="C1652" s="1" t="s">
        <v>4767</v>
      </c>
      <c r="D1652" s="1" t="s">
        <v>4768</v>
      </c>
      <c r="E1652" s="1" t="s">
        <v>1357</v>
      </c>
      <c r="F1652" s="1" t="s">
        <v>4769</v>
      </c>
      <c r="G1652" s="1" t="s">
        <v>4770</v>
      </c>
      <c r="H1652" s="1" t="s">
        <v>11</v>
      </c>
      <c r="I1652" s="1" t="s">
        <v>11</v>
      </c>
    </row>
    <row r="1653">
      <c r="A1653" s="1" t="s">
        <v>4771</v>
      </c>
      <c r="B1653" s="1" t="s">
        <v>4772</v>
      </c>
      <c r="C1653" s="1" t="s">
        <v>4773</v>
      </c>
      <c r="D1653" s="1" t="s">
        <v>4774</v>
      </c>
      <c r="E1653" s="1" t="s">
        <v>4775</v>
      </c>
      <c r="F1653" s="1" t="s">
        <v>4776</v>
      </c>
      <c r="G1653" s="1" t="s">
        <v>4777</v>
      </c>
      <c r="H1653" s="1" t="s">
        <v>11</v>
      </c>
      <c r="I1653" s="1" t="s">
        <v>11</v>
      </c>
    </row>
    <row r="1654">
      <c r="A1654" s="1" t="s">
        <v>4778</v>
      </c>
      <c r="B1654" s="1" t="s">
        <v>4779</v>
      </c>
      <c r="C1654" s="1" t="s">
        <v>4780</v>
      </c>
      <c r="D1654" s="1" t="s">
        <v>4781</v>
      </c>
      <c r="E1654" s="1" t="s">
        <v>4782</v>
      </c>
      <c r="F1654" s="1" t="s">
        <v>4783</v>
      </c>
      <c r="G1654" s="1" t="s">
        <v>4784</v>
      </c>
      <c r="H1654" s="1" t="s">
        <v>11</v>
      </c>
      <c r="I1654" s="1" t="s">
        <v>11</v>
      </c>
    </row>
    <row r="1655">
      <c r="A1655" s="1" t="s">
        <v>4785</v>
      </c>
      <c r="B1655" s="1" t="s">
        <v>4786</v>
      </c>
      <c r="C1655" s="1" t="s">
        <v>11</v>
      </c>
      <c r="D1655" s="1" t="s">
        <v>11</v>
      </c>
      <c r="E1655" s="1" t="s">
        <v>11</v>
      </c>
      <c r="F1655" s="1" t="s">
        <v>11</v>
      </c>
      <c r="G1655" s="1" t="s">
        <v>11</v>
      </c>
      <c r="H1655" s="1" t="s">
        <v>11</v>
      </c>
      <c r="I1655" s="1" t="s">
        <v>11</v>
      </c>
    </row>
    <row r="1656">
      <c r="A1656" s="1" t="s">
        <v>4787</v>
      </c>
      <c r="B1656" s="1" t="s">
        <v>4788</v>
      </c>
      <c r="C1656" s="1" t="s">
        <v>11</v>
      </c>
      <c r="D1656" s="1" t="s">
        <v>11</v>
      </c>
      <c r="E1656" s="1" t="s">
        <v>11</v>
      </c>
      <c r="F1656" s="1" t="s">
        <v>11</v>
      </c>
      <c r="G1656" s="1" t="s">
        <v>11</v>
      </c>
      <c r="H1656" s="1" t="s">
        <v>11</v>
      </c>
      <c r="I1656" s="1" t="s">
        <v>11</v>
      </c>
    </row>
    <row r="1657">
      <c r="A1657" s="1" t="s">
        <v>4789</v>
      </c>
      <c r="B1657" s="1" t="s">
        <v>4790</v>
      </c>
      <c r="C1657" s="1" t="s">
        <v>4791</v>
      </c>
      <c r="D1657" s="1" t="s">
        <v>11</v>
      </c>
      <c r="E1657" s="1" t="s">
        <v>4792</v>
      </c>
      <c r="F1657" s="1" t="s">
        <v>11</v>
      </c>
      <c r="G1657" s="1" t="s">
        <v>4793</v>
      </c>
      <c r="H1657" s="1" t="s">
        <v>11</v>
      </c>
      <c r="I1657" s="1" t="s">
        <v>11</v>
      </c>
    </row>
    <row r="1658">
      <c r="A1658" s="1" t="s">
        <v>4794</v>
      </c>
      <c r="B1658" s="1" t="s">
        <v>4795</v>
      </c>
      <c r="C1658" s="1" t="s">
        <v>4796</v>
      </c>
      <c r="D1658" s="1" t="s">
        <v>4797</v>
      </c>
      <c r="E1658" s="1" t="s">
        <v>4798</v>
      </c>
      <c r="F1658" s="1" t="s">
        <v>4799</v>
      </c>
      <c r="G1658" s="1" t="s">
        <v>4800</v>
      </c>
      <c r="H1658" s="1" t="s">
        <v>11</v>
      </c>
      <c r="I1658" s="1" t="s">
        <v>11</v>
      </c>
    </row>
    <row r="1659">
      <c r="A1659" s="1" t="s">
        <v>4801</v>
      </c>
      <c r="B1659" s="1" t="s">
        <v>4802</v>
      </c>
      <c r="C1659" s="1" t="s">
        <v>11</v>
      </c>
      <c r="D1659" s="1" t="s">
        <v>11</v>
      </c>
      <c r="E1659" s="1" t="s">
        <v>11</v>
      </c>
      <c r="F1659" s="1" t="s">
        <v>11</v>
      </c>
      <c r="G1659" s="1" t="s">
        <v>11</v>
      </c>
      <c r="H1659" s="1" t="s">
        <v>11</v>
      </c>
      <c r="I1659" s="1" t="s">
        <v>11</v>
      </c>
    </row>
    <row r="1660">
      <c r="A1660" s="1" t="s">
        <v>4803</v>
      </c>
      <c r="B1660" s="1" t="s">
        <v>4804</v>
      </c>
      <c r="C1660" s="1" t="s">
        <v>11</v>
      </c>
      <c r="D1660" s="1" t="s">
        <v>11</v>
      </c>
      <c r="E1660" s="1" t="s">
        <v>11</v>
      </c>
      <c r="F1660" s="1" t="s">
        <v>11</v>
      </c>
      <c r="G1660" s="1" t="s">
        <v>11</v>
      </c>
      <c r="H1660" s="1" t="s">
        <v>11</v>
      </c>
      <c r="I1660" s="1" t="s">
        <v>11</v>
      </c>
    </row>
    <row r="1661">
      <c r="A1661" s="1" t="s">
        <v>4805</v>
      </c>
      <c r="B1661" s="1" t="s">
        <v>4806</v>
      </c>
      <c r="C1661" s="1" t="s">
        <v>4807</v>
      </c>
      <c r="D1661" s="1" t="s">
        <v>4808</v>
      </c>
      <c r="E1661" s="1" t="s">
        <v>291</v>
      </c>
      <c r="F1661" s="1" t="s">
        <v>4809</v>
      </c>
      <c r="G1661" s="1" t="s">
        <v>4810</v>
      </c>
      <c r="H1661" s="1" t="s">
        <v>11</v>
      </c>
      <c r="I1661" s="1" t="s">
        <v>11</v>
      </c>
    </row>
    <row r="1662">
      <c r="A1662" s="1" t="s">
        <v>4811</v>
      </c>
      <c r="B1662" s="1" t="s">
        <v>4812</v>
      </c>
      <c r="C1662" s="1" t="s">
        <v>4813</v>
      </c>
      <c r="D1662" s="1" t="s">
        <v>4814</v>
      </c>
      <c r="E1662" s="1" t="s">
        <v>4815</v>
      </c>
      <c r="F1662" s="1" t="s">
        <v>4816</v>
      </c>
      <c r="G1662" s="1" t="s">
        <v>4817</v>
      </c>
      <c r="H1662" s="1" t="s">
        <v>11</v>
      </c>
      <c r="I1662" s="1" t="s">
        <v>11</v>
      </c>
    </row>
    <row r="1663">
      <c r="A1663" s="1" t="s">
        <v>4818</v>
      </c>
      <c r="B1663" s="1" t="s">
        <v>4819</v>
      </c>
      <c r="C1663" s="1" t="s">
        <v>11</v>
      </c>
      <c r="D1663" s="1" t="s">
        <v>11</v>
      </c>
      <c r="E1663" s="1" t="s">
        <v>11</v>
      </c>
      <c r="F1663" s="1" t="s">
        <v>11</v>
      </c>
      <c r="G1663" s="1" t="s">
        <v>11</v>
      </c>
      <c r="H1663" s="1" t="s">
        <v>11</v>
      </c>
      <c r="I1663" s="1" t="s">
        <v>11</v>
      </c>
    </row>
    <row r="1664">
      <c r="A1664" s="1" t="s">
        <v>4820</v>
      </c>
      <c r="B1664" s="1" t="s">
        <v>4821</v>
      </c>
      <c r="C1664" s="1" t="s">
        <v>11</v>
      </c>
      <c r="D1664" s="1" t="s">
        <v>11</v>
      </c>
      <c r="E1664" s="1" t="s">
        <v>11</v>
      </c>
      <c r="F1664" s="1" t="s">
        <v>11</v>
      </c>
      <c r="G1664" s="1" t="s">
        <v>11</v>
      </c>
      <c r="H1664" s="1" t="s">
        <v>11</v>
      </c>
      <c r="I1664" s="1" t="s">
        <v>11</v>
      </c>
    </row>
    <row r="1665">
      <c r="A1665" s="1" t="s">
        <v>4822</v>
      </c>
      <c r="B1665" s="1" t="s">
        <v>4823</v>
      </c>
      <c r="C1665" s="1" t="s">
        <v>4824</v>
      </c>
      <c r="D1665" s="1" t="s">
        <v>4825</v>
      </c>
      <c r="E1665" s="1" t="s">
        <v>4826</v>
      </c>
      <c r="F1665" s="1" t="s">
        <v>4827</v>
      </c>
      <c r="G1665" s="1" t="s">
        <v>4828</v>
      </c>
      <c r="H1665" s="1" t="s">
        <v>11</v>
      </c>
      <c r="I1665" s="1" t="s">
        <v>11</v>
      </c>
    </row>
    <row r="1666">
      <c r="A1666" s="1" t="s">
        <v>4829</v>
      </c>
      <c r="B1666" s="1" t="s">
        <v>4830</v>
      </c>
      <c r="C1666" s="1" t="s">
        <v>4831</v>
      </c>
      <c r="D1666" s="1" t="s">
        <v>4832</v>
      </c>
      <c r="E1666" s="1" t="s">
        <v>4833</v>
      </c>
      <c r="F1666" s="1" t="s">
        <v>4834</v>
      </c>
      <c r="G1666" s="1" t="s">
        <v>4835</v>
      </c>
      <c r="H1666" s="1" t="s">
        <v>11</v>
      </c>
      <c r="I1666" s="1" t="s">
        <v>11</v>
      </c>
    </row>
    <row r="1667">
      <c r="A1667" s="1" t="s">
        <v>4836</v>
      </c>
      <c r="B1667" s="1" t="s">
        <v>4837</v>
      </c>
      <c r="C1667" s="1" t="s">
        <v>11</v>
      </c>
      <c r="D1667" s="1" t="s">
        <v>11</v>
      </c>
      <c r="E1667" s="1" t="s">
        <v>11</v>
      </c>
      <c r="F1667" s="1" t="s">
        <v>11</v>
      </c>
      <c r="G1667" s="1" t="s">
        <v>11</v>
      </c>
      <c r="H1667" s="1" t="s">
        <v>11</v>
      </c>
      <c r="I1667" s="1" t="s">
        <v>11</v>
      </c>
    </row>
    <row r="1668">
      <c r="A1668" s="1" t="s">
        <v>4838</v>
      </c>
      <c r="B1668" s="1" t="s">
        <v>4839</v>
      </c>
      <c r="C1668" s="1" t="s">
        <v>11</v>
      </c>
      <c r="D1668" s="1" t="s">
        <v>11</v>
      </c>
      <c r="E1668" s="1" t="s">
        <v>11</v>
      </c>
      <c r="F1668" s="1" t="s">
        <v>11</v>
      </c>
      <c r="G1668" s="1" t="s">
        <v>11</v>
      </c>
      <c r="H1668" s="1" t="s">
        <v>11</v>
      </c>
      <c r="I1668" s="1" t="s">
        <v>11</v>
      </c>
    </row>
    <row r="1669">
      <c r="A1669" s="1" t="s">
        <v>4840</v>
      </c>
      <c r="B1669" s="1" t="s">
        <v>4841</v>
      </c>
      <c r="C1669" s="1" t="s">
        <v>4842</v>
      </c>
      <c r="D1669" s="1" t="s">
        <v>4843</v>
      </c>
      <c r="E1669" s="1" t="s">
        <v>4844</v>
      </c>
      <c r="F1669" s="1" t="s">
        <v>4845</v>
      </c>
      <c r="G1669" s="1" t="s">
        <v>4846</v>
      </c>
      <c r="H1669" s="1" t="s">
        <v>11</v>
      </c>
      <c r="I1669" s="1" t="s">
        <v>11</v>
      </c>
    </row>
    <row r="1670">
      <c r="A1670" s="1" t="s">
        <v>4847</v>
      </c>
      <c r="B1670" s="1" t="s">
        <v>4848</v>
      </c>
      <c r="C1670" s="1" t="s">
        <v>11</v>
      </c>
      <c r="D1670" s="1" t="s">
        <v>11</v>
      </c>
      <c r="E1670" s="1" t="s">
        <v>11</v>
      </c>
      <c r="F1670" s="1" t="s">
        <v>11</v>
      </c>
      <c r="G1670" s="1" t="s">
        <v>11</v>
      </c>
      <c r="H1670" s="1" t="s">
        <v>11</v>
      </c>
      <c r="I1670" s="1" t="s">
        <v>11</v>
      </c>
    </row>
    <row r="1671">
      <c r="A1671" s="1" t="s">
        <v>4849</v>
      </c>
      <c r="B1671" s="1" t="s">
        <v>4850</v>
      </c>
      <c r="C1671" s="1" t="s">
        <v>11</v>
      </c>
      <c r="D1671" s="1" t="s">
        <v>11</v>
      </c>
      <c r="E1671" s="1" t="s">
        <v>11</v>
      </c>
      <c r="F1671" s="1" t="s">
        <v>11</v>
      </c>
      <c r="G1671" s="1" t="s">
        <v>11</v>
      </c>
      <c r="H1671" s="1" t="s">
        <v>11</v>
      </c>
      <c r="I1671" s="1" t="s">
        <v>11</v>
      </c>
    </row>
    <row r="1672">
      <c r="A1672" s="1" t="s">
        <v>4851</v>
      </c>
      <c r="B1672" s="1" t="s">
        <v>4852</v>
      </c>
      <c r="C1672" s="1" t="s">
        <v>11</v>
      </c>
      <c r="D1672" s="1" t="s">
        <v>11</v>
      </c>
      <c r="E1672" s="1" t="s">
        <v>11</v>
      </c>
      <c r="F1672" s="1" t="s">
        <v>11</v>
      </c>
      <c r="G1672" s="1" t="s">
        <v>11</v>
      </c>
      <c r="H1672" s="1" t="s">
        <v>11</v>
      </c>
      <c r="I1672" s="1" t="s">
        <v>11</v>
      </c>
    </row>
    <row r="1673">
      <c r="A1673" s="1" t="s">
        <v>4853</v>
      </c>
      <c r="B1673" s="1" t="s">
        <v>4854</v>
      </c>
      <c r="C1673" s="1" t="s">
        <v>11</v>
      </c>
      <c r="D1673" s="1" t="s">
        <v>11</v>
      </c>
      <c r="E1673" s="1" t="s">
        <v>11</v>
      </c>
      <c r="F1673" s="1" t="s">
        <v>11</v>
      </c>
      <c r="G1673" s="1" t="s">
        <v>11</v>
      </c>
      <c r="H1673" s="1" t="s">
        <v>11</v>
      </c>
      <c r="I1673" s="1" t="s">
        <v>11</v>
      </c>
    </row>
    <row r="1674">
      <c r="A1674" s="1" t="s">
        <v>4855</v>
      </c>
      <c r="B1674" s="1" t="s">
        <v>4856</v>
      </c>
      <c r="C1674" s="1" t="s">
        <v>4857</v>
      </c>
      <c r="D1674" s="1" t="s">
        <v>4858</v>
      </c>
      <c r="E1674" s="1" t="s">
        <v>1357</v>
      </c>
      <c r="F1674" s="1" t="s">
        <v>4859</v>
      </c>
      <c r="G1674" s="1" t="s">
        <v>4860</v>
      </c>
      <c r="H1674" s="1" t="s">
        <v>11</v>
      </c>
      <c r="I1674" s="1" t="s">
        <v>11</v>
      </c>
    </row>
    <row r="1675">
      <c r="A1675" s="1" t="s">
        <v>4861</v>
      </c>
      <c r="B1675" s="1" t="s">
        <v>4862</v>
      </c>
      <c r="C1675" s="1" t="s">
        <v>11</v>
      </c>
      <c r="D1675" s="1" t="s">
        <v>11</v>
      </c>
      <c r="E1675" s="1" t="s">
        <v>11</v>
      </c>
      <c r="F1675" s="1" t="s">
        <v>11</v>
      </c>
      <c r="G1675" s="1" t="s">
        <v>11</v>
      </c>
      <c r="H1675" s="1" t="s">
        <v>11</v>
      </c>
      <c r="I1675" s="1" t="s">
        <v>11</v>
      </c>
    </row>
    <row r="1676">
      <c r="A1676" s="1" t="s">
        <v>4863</v>
      </c>
      <c r="B1676" s="1" t="s">
        <v>4864</v>
      </c>
      <c r="C1676" s="1" t="s">
        <v>11</v>
      </c>
      <c r="D1676" s="1" t="s">
        <v>11</v>
      </c>
      <c r="E1676" s="1" t="s">
        <v>11</v>
      </c>
      <c r="F1676" s="1" t="s">
        <v>11</v>
      </c>
      <c r="G1676" s="1" t="s">
        <v>11</v>
      </c>
      <c r="H1676" s="1" t="s">
        <v>11</v>
      </c>
      <c r="I1676" s="1" t="s">
        <v>11</v>
      </c>
    </row>
    <row r="1677">
      <c r="A1677" s="1" t="s">
        <v>4865</v>
      </c>
      <c r="B1677" s="1" t="s">
        <v>4866</v>
      </c>
      <c r="C1677" s="1" t="s">
        <v>11</v>
      </c>
      <c r="D1677" s="1" t="s">
        <v>11</v>
      </c>
      <c r="E1677" s="1" t="s">
        <v>11</v>
      </c>
      <c r="F1677" s="1" t="s">
        <v>11</v>
      </c>
      <c r="G1677" s="1" t="s">
        <v>11</v>
      </c>
      <c r="H1677" s="1" t="s">
        <v>11</v>
      </c>
      <c r="I1677" s="1" t="s">
        <v>11</v>
      </c>
    </row>
    <row r="1678">
      <c r="A1678" s="1" t="s">
        <v>4867</v>
      </c>
      <c r="B1678" s="1" t="s">
        <v>4868</v>
      </c>
      <c r="C1678" s="1" t="s">
        <v>11</v>
      </c>
      <c r="D1678" s="1" t="s">
        <v>11</v>
      </c>
      <c r="E1678" s="1" t="s">
        <v>11</v>
      </c>
      <c r="F1678" s="1" t="s">
        <v>11</v>
      </c>
      <c r="G1678" s="1" t="s">
        <v>11</v>
      </c>
      <c r="H1678" s="1" t="s">
        <v>11</v>
      </c>
      <c r="I1678" s="1" t="s">
        <v>11</v>
      </c>
    </row>
    <row r="1679">
      <c r="A1679" s="1" t="s">
        <v>4869</v>
      </c>
      <c r="B1679" s="1" t="s">
        <v>4870</v>
      </c>
      <c r="C1679" s="1" t="s">
        <v>11</v>
      </c>
      <c r="D1679" s="1" t="s">
        <v>11</v>
      </c>
      <c r="E1679" s="1" t="s">
        <v>11</v>
      </c>
      <c r="F1679" s="1" t="s">
        <v>11</v>
      </c>
      <c r="G1679" s="1" t="s">
        <v>11</v>
      </c>
      <c r="H1679" s="1" t="s">
        <v>11</v>
      </c>
      <c r="I1679" s="1" t="s">
        <v>11</v>
      </c>
    </row>
    <row r="1680">
      <c r="A1680" s="1" t="s">
        <v>4871</v>
      </c>
      <c r="B1680" s="1" t="s">
        <v>4872</v>
      </c>
      <c r="C1680" s="1" t="s">
        <v>4729</v>
      </c>
      <c r="D1680" s="1" t="s">
        <v>4730</v>
      </c>
      <c r="E1680" s="1" t="s">
        <v>1541</v>
      </c>
      <c r="F1680" s="1" t="s">
        <v>4731</v>
      </c>
      <c r="G1680" s="1" t="s">
        <v>4732</v>
      </c>
      <c r="H1680" s="1" t="s">
        <v>11</v>
      </c>
      <c r="I1680" s="1" t="s">
        <v>11</v>
      </c>
    </row>
    <row r="1681">
      <c r="A1681" s="1" t="s">
        <v>4873</v>
      </c>
      <c r="B1681" s="1" t="s">
        <v>4874</v>
      </c>
      <c r="C1681" s="1" t="s">
        <v>11</v>
      </c>
      <c r="D1681" s="1" t="s">
        <v>11</v>
      </c>
      <c r="E1681" s="1" t="s">
        <v>11</v>
      </c>
      <c r="F1681" s="1" t="s">
        <v>11</v>
      </c>
      <c r="G1681" s="1" t="s">
        <v>11</v>
      </c>
      <c r="H1681" s="1" t="s">
        <v>11</v>
      </c>
      <c r="I1681" s="1" t="s">
        <v>11</v>
      </c>
    </row>
    <row r="1682">
      <c r="A1682" s="1" t="s">
        <v>4875</v>
      </c>
      <c r="B1682" s="1" t="s">
        <v>4876</v>
      </c>
      <c r="C1682" s="1" t="s">
        <v>11</v>
      </c>
      <c r="D1682" s="1" t="s">
        <v>11</v>
      </c>
      <c r="E1682" s="1" t="s">
        <v>11</v>
      </c>
      <c r="F1682" s="1" t="s">
        <v>11</v>
      </c>
      <c r="G1682" s="1" t="s">
        <v>11</v>
      </c>
      <c r="H1682" s="1" t="s">
        <v>11</v>
      </c>
      <c r="I1682" s="1" t="s">
        <v>11</v>
      </c>
    </row>
    <row r="1683">
      <c r="A1683" s="1" t="s">
        <v>4877</v>
      </c>
      <c r="B1683" s="1" t="s">
        <v>4878</v>
      </c>
      <c r="C1683" s="1" t="s">
        <v>11</v>
      </c>
      <c r="D1683" s="1" t="s">
        <v>11</v>
      </c>
      <c r="E1683" s="1" t="s">
        <v>11</v>
      </c>
      <c r="F1683" s="1" t="s">
        <v>11</v>
      </c>
      <c r="G1683" s="1" t="s">
        <v>11</v>
      </c>
      <c r="H1683" s="1" t="s">
        <v>11</v>
      </c>
      <c r="I1683" s="1" t="s">
        <v>11</v>
      </c>
    </row>
    <row r="1684">
      <c r="A1684" s="1" t="s">
        <v>4879</v>
      </c>
      <c r="B1684" s="1" t="s">
        <v>4880</v>
      </c>
      <c r="C1684" s="1" t="s">
        <v>11</v>
      </c>
      <c r="D1684" s="1" t="s">
        <v>11</v>
      </c>
      <c r="E1684" s="1" t="s">
        <v>11</v>
      </c>
      <c r="F1684" s="1" t="s">
        <v>11</v>
      </c>
      <c r="G1684" s="1" t="s">
        <v>11</v>
      </c>
      <c r="H1684" s="1" t="s">
        <v>11</v>
      </c>
      <c r="I1684" s="1" t="s">
        <v>11</v>
      </c>
    </row>
    <row r="1685">
      <c r="A1685" s="1" t="s">
        <v>4881</v>
      </c>
      <c r="B1685" s="1" t="s">
        <v>4882</v>
      </c>
      <c r="C1685" s="1" t="s">
        <v>11</v>
      </c>
      <c r="D1685" s="1" t="s">
        <v>11</v>
      </c>
      <c r="E1685" s="1" t="s">
        <v>11</v>
      </c>
      <c r="F1685" s="1" t="s">
        <v>11</v>
      </c>
      <c r="G1685" s="1" t="s">
        <v>11</v>
      </c>
      <c r="H1685" s="1" t="s">
        <v>11</v>
      </c>
      <c r="I1685" s="1" t="s">
        <v>11</v>
      </c>
    </row>
    <row r="1686">
      <c r="A1686" s="1" t="s">
        <v>4883</v>
      </c>
      <c r="B1686" s="1" t="s">
        <v>4884</v>
      </c>
      <c r="C1686" s="1" t="s">
        <v>11</v>
      </c>
      <c r="D1686" s="1" t="s">
        <v>11</v>
      </c>
      <c r="E1686" s="1" t="s">
        <v>11</v>
      </c>
      <c r="F1686" s="1" t="s">
        <v>11</v>
      </c>
      <c r="G1686" s="1" t="s">
        <v>11</v>
      </c>
      <c r="H1686" s="1" t="s">
        <v>11</v>
      </c>
      <c r="I1686" s="1" t="s">
        <v>11</v>
      </c>
    </row>
    <row r="1687">
      <c r="A1687" s="1" t="s">
        <v>4885</v>
      </c>
      <c r="B1687" s="1" t="s">
        <v>4886</v>
      </c>
      <c r="C1687" s="1" t="s">
        <v>4887</v>
      </c>
      <c r="D1687" s="1" t="s">
        <v>4888</v>
      </c>
      <c r="E1687" s="1" t="s">
        <v>4889</v>
      </c>
      <c r="F1687" s="1" t="s">
        <v>4890</v>
      </c>
      <c r="G1687" s="1" t="s">
        <v>4891</v>
      </c>
      <c r="H1687" s="1" t="s">
        <v>11</v>
      </c>
      <c r="I1687" s="1" t="s">
        <v>11</v>
      </c>
    </row>
    <row r="1688">
      <c r="A1688" s="1" t="s">
        <v>4892</v>
      </c>
      <c r="B1688" s="1" t="s">
        <v>4893</v>
      </c>
      <c r="C1688" s="1" t="s">
        <v>11</v>
      </c>
      <c r="D1688" s="1" t="s">
        <v>11</v>
      </c>
      <c r="E1688" s="1" t="s">
        <v>11</v>
      </c>
      <c r="F1688" s="1" t="s">
        <v>11</v>
      </c>
      <c r="G1688" s="1" t="s">
        <v>11</v>
      </c>
      <c r="H1688" s="1" t="s">
        <v>11</v>
      </c>
      <c r="I1688" s="1" t="s">
        <v>11</v>
      </c>
    </row>
    <row r="1689">
      <c r="A1689" s="1" t="s">
        <v>4894</v>
      </c>
      <c r="B1689" s="1" t="s">
        <v>4895</v>
      </c>
      <c r="C1689" s="1" t="s">
        <v>11</v>
      </c>
      <c r="D1689" s="1" t="s">
        <v>11</v>
      </c>
      <c r="E1689" s="1" t="s">
        <v>11</v>
      </c>
      <c r="F1689" s="1" t="s">
        <v>11</v>
      </c>
      <c r="G1689" s="1" t="s">
        <v>11</v>
      </c>
      <c r="H1689" s="1" t="s">
        <v>11</v>
      </c>
      <c r="I1689" s="1" t="s">
        <v>11</v>
      </c>
    </row>
    <row r="1690">
      <c r="A1690" s="1" t="s">
        <v>4896</v>
      </c>
      <c r="B1690" s="1" t="s">
        <v>4897</v>
      </c>
      <c r="C1690" s="1" t="s">
        <v>11</v>
      </c>
      <c r="D1690" s="1" t="s">
        <v>11</v>
      </c>
      <c r="E1690" s="1" t="s">
        <v>11</v>
      </c>
      <c r="F1690" s="1" t="s">
        <v>11</v>
      </c>
      <c r="G1690" s="1" t="s">
        <v>11</v>
      </c>
      <c r="H1690" s="1" t="s">
        <v>11</v>
      </c>
      <c r="I1690" s="1" t="s">
        <v>11</v>
      </c>
    </row>
    <row r="1691">
      <c r="A1691" s="1" t="s">
        <v>4898</v>
      </c>
      <c r="B1691" s="1" t="s">
        <v>4899</v>
      </c>
      <c r="C1691" s="1" t="s">
        <v>11</v>
      </c>
      <c r="D1691" s="1" t="s">
        <v>11</v>
      </c>
      <c r="E1691" s="1" t="s">
        <v>11</v>
      </c>
      <c r="F1691" s="1" t="s">
        <v>11</v>
      </c>
      <c r="G1691" s="1" t="s">
        <v>11</v>
      </c>
      <c r="H1691" s="1" t="s">
        <v>11</v>
      </c>
      <c r="I1691" s="1" t="s">
        <v>11</v>
      </c>
    </row>
    <row r="1692">
      <c r="A1692" s="1" t="s">
        <v>4900</v>
      </c>
      <c r="B1692" s="1" t="s">
        <v>4901</v>
      </c>
      <c r="C1692" s="1" t="s">
        <v>11</v>
      </c>
      <c r="D1692" s="1" t="s">
        <v>11</v>
      </c>
      <c r="E1692" s="1" t="s">
        <v>11</v>
      </c>
      <c r="F1692" s="1" t="s">
        <v>11</v>
      </c>
      <c r="G1692" s="1" t="s">
        <v>11</v>
      </c>
      <c r="H1692" s="1" t="s">
        <v>11</v>
      </c>
      <c r="I1692" s="1" t="s">
        <v>11</v>
      </c>
    </row>
    <row r="1693">
      <c r="A1693" s="1" t="s">
        <v>4902</v>
      </c>
      <c r="B1693" s="1" t="s">
        <v>4903</v>
      </c>
      <c r="C1693" s="1" t="s">
        <v>4904</v>
      </c>
      <c r="D1693" s="1" t="s">
        <v>4905</v>
      </c>
      <c r="E1693" s="1" t="s">
        <v>4906</v>
      </c>
      <c r="F1693" s="1" t="s">
        <v>4907</v>
      </c>
      <c r="G1693" s="1" t="s">
        <v>4908</v>
      </c>
      <c r="H1693" s="1" t="s">
        <v>11</v>
      </c>
      <c r="I1693" s="1" t="s">
        <v>11</v>
      </c>
    </row>
    <row r="1694">
      <c r="A1694" s="1" t="s">
        <v>4909</v>
      </c>
      <c r="B1694" s="1" t="s">
        <v>4910</v>
      </c>
      <c r="C1694" s="1" t="s">
        <v>11</v>
      </c>
      <c r="D1694" s="1" t="s">
        <v>11</v>
      </c>
      <c r="E1694" s="1" t="s">
        <v>11</v>
      </c>
      <c r="F1694" s="1" t="s">
        <v>11</v>
      </c>
      <c r="G1694" s="1" t="s">
        <v>11</v>
      </c>
      <c r="H1694" s="1" t="s">
        <v>11</v>
      </c>
      <c r="I1694" s="1" t="s">
        <v>11</v>
      </c>
    </row>
    <row r="1695">
      <c r="A1695" s="1" t="s">
        <v>4911</v>
      </c>
      <c r="B1695" s="1" t="s">
        <v>4912</v>
      </c>
      <c r="C1695" s="1" t="s">
        <v>4913</v>
      </c>
      <c r="D1695" s="1" t="s">
        <v>4914</v>
      </c>
      <c r="E1695" s="1" t="s">
        <v>4915</v>
      </c>
      <c r="F1695" s="1" t="s">
        <v>11</v>
      </c>
      <c r="G1695" s="1" t="s">
        <v>4916</v>
      </c>
      <c r="H1695" s="1" t="s">
        <v>11</v>
      </c>
      <c r="I1695" s="1" t="s">
        <v>11</v>
      </c>
    </row>
    <row r="1696">
      <c r="A1696" s="1" t="s">
        <v>4917</v>
      </c>
      <c r="B1696" s="1" t="s">
        <v>4918</v>
      </c>
      <c r="C1696" s="1" t="s">
        <v>11</v>
      </c>
      <c r="D1696" s="1" t="s">
        <v>11</v>
      </c>
      <c r="E1696" s="1" t="s">
        <v>11</v>
      </c>
      <c r="F1696" s="1" t="s">
        <v>11</v>
      </c>
      <c r="G1696" s="1" t="s">
        <v>11</v>
      </c>
      <c r="H1696" s="1" t="s">
        <v>11</v>
      </c>
      <c r="I1696" s="1" t="s">
        <v>11</v>
      </c>
    </row>
    <row r="1697">
      <c r="A1697" s="1" t="s">
        <v>4919</v>
      </c>
      <c r="B1697" s="1" t="s">
        <v>4920</v>
      </c>
      <c r="C1697" s="1" t="s">
        <v>4921</v>
      </c>
      <c r="D1697" s="1" t="s">
        <v>4922</v>
      </c>
      <c r="E1697" s="1" t="s">
        <v>4923</v>
      </c>
      <c r="F1697" s="1" t="s">
        <v>4924</v>
      </c>
      <c r="G1697" s="1" t="s">
        <v>4925</v>
      </c>
      <c r="H1697" s="1" t="s">
        <v>11</v>
      </c>
      <c r="I1697" s="1" t="s">
        <v>11</v>
      </c>
    </row>
    <row r="1698">
      <c r="A1698" s="1" t="s">
        <v>4926</v>
      </c>
      <c r="B1698" s="1" t="s">
        <v>4927</v>
      </c>
      <c r="C1698" s="1" t="s">
        <v>11</v>
      </c>
      <c r="D1698" s="1" t="s">
        <v>11</v>
      </c>
      <c r="E1698" s="1" t="s">
        <v>11</v>
      </c>
      <c r="F1698" s="1" t="s">
        <v>11</v>
      </c>
      <c r="G1698" s="1" t="s">
        <v>11</v>
      </c>
      <c r="H1698" s="1" t="s">
        <v>11</v>
      </c>
      <c r="I1698" s="1" t="s">
        <v>11</v>
      </c>
    </row>
    <row r="1699">
      <c r="A1699" s="1" t="s">
        <v>4928</v>
      </c>
      <c r="B1699" s="1" t="s">
        <v>4929</v>
      </c>
      <c r="C1699" s="1" t="s">
        <v>11</v>
      </c>
      <c r="D1699" s="1" t="s">
        <v>11</v>
      </c>
      <c r="E1699" s="1" t="s">
        <v>11</v>
      </c>
      <c r="F1699" s="1" t="s">
        <v>11</v>
      </c>
      <c r="G1699" s="1" t="s">
        <v>11</v>
      </c>
      <c r="H1699" s="1" t="s">
        <v>11</v>
      </c>
      <c r="I1699" s="1" t="s">
        <v>11</v>
      </c>
    </row>
    <row r="1700">
      <c r="A1700" s="1" t="s">
        <v>4930</v>
      </c>
      <c r="B1700" s="1" t="s">
        <v>4931</v>
      </c>
      <c r="C1700" s="1" t="s">
        <v>11</v>
      </c>
      <c r="D1700" s="1" t="s">
        <v>11</v>
      </c>
      <c r="E1700" s="1" t="s">
        <v>11</v>
      </c>
      <c r="F1700" s="1" t="s">
        <v>11</v>
      </c>
      <c r="G1700" s="1" t="s">
        <v>11</v>
      </c>
      <c r="H1700" s="1" t="s">
        <v>11</v>
      </c>
      <c r="I1700" s="1" t="s">
        <v>11</v>
      </c>
    </row>
    <row r="1701">
      <c r="A1701" s="1" t="s">
        <v>4932</v>
      </c>
      <c r="B1701" s="1" t="s">
        <v>4933</v>
      </c>
      <c r="C1701" s="1" t="s">
        <v>11</v>
      </c>
      <c r="D1701" s="1" t="s">
        <v>11</v>
      </c>
      <c r="E1701" s="1" t="s">
        <v>11</v>
      </c>
      <c r="F1701" s="1" t="s">
        <v>11</v>
      </c>
      <c r="G1701" s="1" t="s">
        <v>11</v>
      </c>
      <c r="H1701" s="1" t="s">
        <v>11</v>
      </c>
      <c r="I1701" s="1" t="s">
        <v>11</v>
      </c>
    </row>
    <row r="1702">
      <c r="A1702" s="1" t="s">
        <v>4934</v>
      </c>
      <c r="B1702" s="1" t="s">
        <v>4935</v>
      </c>
      <c r="C1702" s="1" t="s">
        <v>11</v>
      </c>
      <c r="D1702" s="1" t="s">
        <v>11</v>
      </c>
      <c r="E1702" s="1" t="s">
        <v>11</v>
      </c>
      <c r="F1702" s="1" t="s">
        <v>11</v>
      </c>
      <c r="G1702" s="1" t="s">
        <v>11</v>
      </c>
      <c r="H1702" s="1" t="s">
        <v>11</v>
      </c>
      <c r="I1702" s="1" t="s">
        <v>11</v>
      </c>
    </row>
    <row r="1703">
      <c r="A1703" s="1" t="s">
        <v>4936</v>
      </c>
      <c r="B1703" s="1" t="s">
        <v>4937</v>
      </c>
      <c r="C1703" s="1" t="s">
        <v>11</v>
      </c>
      <c r="D1703" s="1" t="s">
        <v>11</v>
      </c>
      <c r="E1703" s="1" t="s">
        <v>11</v>
      </c>
      <c r="F1703" s="1" t="s">
        <v>11</v>
      </c>
      <c r="G1703" s="1" t="s">
        <v>11</v>
      </c>
      <c r="H1703" s="1" t="s">
        <v>11</v>
      </c>
      <c r="I1703" s="1" t="s">
        <v>11</v>
      </c>
    </row>
    <row r="1704">
      <c r="A1704" s="1" t="s">
        <v>4938</v>
      </c>
      <c r="B1704" s="1" t="s">
        <v>4939</v>
      </c>
      <c r="C1704" s="1" t="s">
        <v>11</v>
      </c>
      <c r="D1704" s="1" t="s">
        <v>11</v>
      </c>
      <c r="E1704" s="1" t="s">
        <v>11</v>
      </c>
      <c r="F1704" s="1" t="s">
        <v>11</v>
      </c>
      <c r="G1704" s="1" t="s">
        <v>11</v>
      </c>
      <c r="H1704" s="1" t="s">
        <v>11</v>
      </c>
      <c r="I1704" s="1" t="s">
        <v>11</v>
      </c>
    </row>
    <row r="1705">
      <c r="A1705" s="1" t="s">
        <v>4940</v>
      </c>
      <c r="B1705" s="1" t="s">
        <v>4941</v>
      </c>
      <c r="C1705" s="1" t="s">
        <v>11</v>
      </c>
      <c r="D1705" s="1" t="s">
        <v>11</v>
      </c>
      <c r="E1705" s="1" t="s">
        <v>11</v>
      </c>
      <c r="F1705" s="1" t="s">
        <v>11</v>
      </c>
      <c r="G1705" s="1" t="s">
        <v>11</v>
      </c>
      <c r="H1705" s="1" t="s">
        <v>11</v>
      </c>
      <c r="I1705" s="1" t="s">
        <v>11</v>
      </c>
    </row>
    <row r="1706">
      <c r="A1706" s="1" t="s">
        <v>4942</v>
      </c>
      <c r="B1706" s="1" t="s">
        <v>4943</v>
      </c>
      <c r="C1706" s="1" t="s">
        <v>11</v>
      </c>
      <c r="D1706" s="1" t="s">
        <v>11</v>
      </c>
      <c r="E1706" s="1" t="s">
        <v>11</v>
      </c>
      <c r="F1706" s="1" t="s">
        <v>11</v>
      </c>
      <c r="G1706" s="1" t="s">
        <v>11</v>
      </c>
      <c r="H1706" s="1" t="s">
        <v>11</v>
      </c>
      <c r="I1706" s="1" t="s">
        <v>11</v>
      </c>
    </row>
    <row r="1707">
      <c r="A1707" s="1" t="s">
        <v>4944</v>
      </c>
      <c r="B1707" s="1" t="s">
        <v>4945</v>
      </c>
      <c r="C1707" s="1" t="s">
        <v>11</v>
      </c>
      <c r="D1707" s="1" t="s">
        <v>11</v>
      </c>
      <c r="E1707" s="1" t="s">
        <v>11</v>
      </c>
      <c r="F1707" s="1" t="s">
        <v>11</v>
      </c>
      <c r="G1707" s="1" t="s">
        <v>11</v>
      </c>
      <c r="H1707" s="1" t="s">
        <v>11</v>
      </c>
      <c r="I1707" s="1" t="s">
        <v>11</v>
      </c>
    </row>
    <row r="1708">
      <c r="A1708" s="1" t="s">
        <v>4946</v>
      </c>
      <c r="B1708" s="1" t="s">
        <v>4947</v>
      </c>
      <c r="C1708" s="1" t="s">
        <v>11</v>
      </c>
      <c r="D1708" s="1" t="s">
        <v>11</v>
      </c>
      <c r="E1708" s="1" t="s">
        <v>11</v>
      </c>
      <c r="F1708" s="1" t="s">
        <v>11</v>
      </c>
      <c r="G1708" s="1" t="s">
        <v>11</v>
      </c>
      <c r="H1708" s="1" t="s">
        <v>11</v>
      </c>
      <c r="I1708" s="1" t="s">
        <v>11</v>
      </c>
    </row>
    <row r="1709">
      <c r="A1709" s="1" t="s">
        <v>4948</v>
      </c>
      <c r="B1709" s="1" t="s">
        <v>4949</v>
      </c>
      <c r="C1709" s="1" t="s">
        <v>4950</v>
      </c>
      <c r="D1709" s="1" t="s">
        <v>4951</v>
      </c>
      <c r="E1709" s="1" t="s">
        <v>1541</v>
      </c>
      <c r="F1709" s="1" t="s">
        <v>11</v>
      </c>
      <c r="G1709" s="1" t="s">
        <v>4952</v>
      </c>
      <c r="H1709" s="1" t="s">
        <v>11</v>
      </c>
      <c r="I1709" s="1" t="s">
        <v>11</v>
      </c>
    </row>
    <row r="1710">
      <c r="A1710" s="1" t="s">
        <v>4953</v>
      </c>
      <c r="B1710" s="1" t="s">
        <v>4954</v>
      </c>
      <c r="C1710" s="1" t="s">
        <v>11</v>
      </c>
      <c r="D1710" s="1" t="s">
        <v>11</v>
      </c>
      <c r="E1710" s="1" t="s">
        <v>11</v>
      </c>
      <c r="F1710" s="1" t="s">
        <v>11</v>
      </c>
      <c r="G1710" s="1" t="s">
        <v>11</v>
      </c>
      <c r="H1710" s="1" t="s">
        <v>11</v>
      </c>
      <c r="I1710" s="1" t="s">
        <v>11</v>
      </c>
    </row>
    <row r="1711">
      <c r="A1711" s="1" t="s">
        <v>4955</v>
      </c>
      <c r="B1711" s="1" t="s">
        <v>4956</v>
      </c>
      <c r="C1711" s="1" t="s">
        <v>11</v>
      </c>
      <c r="D1711" s="1" t="s">
        <v>11</v>
      </c>
      <c r="E1711" s="1" t="s">
        <v>11</v>
      </c>
      <c r="F1711" s="1" t="s">
        <v>11</v>
      </c>
      <c r="G1711" s="1" t="s">
        <v>11</v>
      </c>
      <c r="H1711" s="1" t="s">
        <v>11</v>
      </c>
      <c r="I1711" s="1" t="s">
        <v>11</v>
      </c>
    </row>
    <row r="1712">
      <c r="A1712" s="1" t="s">
        <v>4957</v>
      </c>
      <c r="B1712" s="1" t="s">
        <v>4958</v>
      </c>
      <c r="C1712" s="1" t="s">
        <v>11</v>
      </c>
      <c r="D1712" s="1" t="s">
        <v>11</v>
      </c>
      <c r="E1712" s="1" t="s">
        <v>11</v>
      </c>
      <c r="F1712" s="1" t="s">
        <v>11</v>
      </c>
      <c r="G1712" s="1" t="s">
        <v>11</v>
      </c>
      <c r="H1712" s="1" t="s">
        <v>11</v>
      </c>
      <c r="I1712" s="1" t="s">
        <v>11</v>
      </c>
    </row>
    <row r="1713">
      <c r="A1713" s="1" t="s">
        <v>4959</v>
      </c>
      <c r="B1713" s="1" t="s">
        <v>4960</v>
      </c>
      <c r="C1713" s="1" t="s">
        <v>4961</v>
      </c>
      <c r="D1713" s="1" t="s">
        <v>4962</v>
      </c>
      <c r="E1713" s="1" t="s">
        <v>197</v>
      </c>
      <c r="F1713" s="1" t="s">
        <v>4963</v>
      </c>
      <c r="G1713" s="1" t="s">
        <v>4964</v>
      </c>
      <c r="H1713" s="1" t="s">
        <v>11</v>
      </c>
      <c r="I1713" s="1" t="s">
        <v>11</v>
      </c>
    </row>
    <row r="1714">
      <c r="A1714" s="1" t="s">
        <v>4965</v>
      </c>
      <c r="B1714" s="1" t="s">
        <v>4966</v>
      </c>
      <c r="C1714" s="1" t="s">
        <v>11</v>
      </c>
      <c r="D1714" s="1" t="s">
        <v>11</v>
      </c>
      <c r="E1714" s="1" t="s">
        <v>11</v>
      </c>
      <c r="F1714" s="1" t="s">
        <v>11</v>
      </c>
      <c r="G1714" s="1" t="s">
        <v>11</v>
      </c>
      <c r="H1714" s="1" t="s">
        <v>11</v>
      </c>
      <c r="I1714" s="1" t="s">
        <v>11</v>
      </c>
    </row>
    <row r="1715">
      <c r="A1715" s="1" t="s">
        <v>4967</v>
      </c>
      <c r="B1715" s="1" t="s">
        <v>4968</v>
      </c>
      <c r="C1715" s="1" t="s">
        <v>11</v>
      </c>
      <c r="D1715" s="1" t="s">
        <v>11</v>
      </c>
      <c r="E1715" s="1" t="s">
        <v>11</v>
      </c>
      <c r="F1715" s="1" t="s">
        <v>11</v>
      </c>
      <c r="G1715" s="1" t="s">
        <v>11</v>
      </c>
      <c r="H1715" s="1" t="s">
        <v>11</v>
      </c>
      <c r="I1715" s="1" t="s">
        <v>11</v>
      </c>
    </row>
    <row r="1716">
      <c r="A1716" s="1" t="s">
        <v>4969</v>
      </c>
      <c r="B1716" s="1" t="s">
        <v>4970</v>
      </c>
      <c r="C1716" s="1" t="s">
        <v>11</v>
      </c>
      <c r="D1716" s="1" t="s">
        <v>11</v>
      </c>
      <c r="E1716" s="1" t="s">
        <v>11</v>
      </c>
      <c r="F1716" s="1" t="s">
        <v>11</v>
      </c>
      <c r="G1716" s="1" t="s">
        <v>11</v>
      </c>
      <c r="H1716" s="1" t="s">
        <v>11</v>
      </c>
      <c r="I1716" s="1" t="s">
        <v>11</v>
      </c>
    </row>
    <row r="1717">
      <c r="A1717" s="1" t="s">
        <v>4971</v>
      </c>
      <c r="B1717" s="1" t="s">
        <v>4972</v>
      </c>
      <c r="C1717" s="1" t="s">
        <v>11</v>
      </c>
      <c r="D1717" s="1" t="s">
        <v>11</v>
      </c>
      <c r="E1717" s="1" t="s">
        <v>11</v>
      </c>
      <c r="F1717" s="1" t="s">
        <v>11</v>
      </c>
      <c r="G1717" s="1" t="s">
        <v>11</v>
      </c>
      <c r="H1717" s="1" t="s">
        <v>11</v>
      </c>
      <c r="I1717" s="1" t="s">
        <v>11</v>
      </c>
    </row>
    <row r="1718">
      <c r="A1718" s="1" t="s">
        <v>4973</v>
      </c>
      <c r="B1718" s="1" t="s">
        <v>4974</v>
      </c>
      <c r="C1718" s="1" t="s">
        <v>4975</v>
      </c>
      <c r="D1718" s="1" t="s">
        <v>4976</v>
      </c>
      <c r="E1718" s="1" t="s">
        <v>4977</v>
      </c>
      <c r="F1718" s="1" t="s">
        <v>4978</v>
      </c>
      <c r="G1718" s="1" t="s">
        <v>4979</v>
      </c>
      <c r="H1718" s="1" t="s">
        <v>11</v>
      </c>
      <c r="I1718" s="1" t="s">
        <v>11</v>
      </c>
    </row>
    <row r="1719">
      <c r="A1719" s="1" t="s">
        <v>4980</v>
      </c>
      <c r="B1719" s="1" t="s">
        <v>4981</v>
      </c>
      <c r="C1719" s="1" t="s">
        <v>4982</v>
      </c>
      <c r="D1719" s="1" t="s">
        <v>4983</v>
      </c>
      <c r="E1719" s="1" t="s">
        <v>4984</v>
      </c>
      <c r="F1719" s="1" t="s">
        <v>4985</v>
      </c>
      <c r="G1719" s="1" t="s">
        <v>4986</v>
      </c>
      <c r="H1719" s="1" t="s">
        <v>11</v>
      </c>
      <c r="I1719" s="1" t="s">
        <v>11</v>
      </c>
    </row>
    <row r="1720">
      <c r="A1720" s="1" t="s">
        <v>4987</v>
      </c>
      <c r="B1720" s="1" t="s">
        <v>4988</v>
      </c>
      <c r="C1720" s="1" t="s">
        <v>11</v>
      </c>
      <c r="D1720" s="1" t="s">
        <v>11</v>
      </c>
      <c r="E1720" s="1" t="s">
        <v>11</v>
      </c>
      <c r="F1720" s="1" t="s">
        <v>11</v>
      </c>
      <c r="G1720" s="1" t="s">
        <v>11</v>
      </c>
      <c r="H1720" s="1" t="s">
        <v>11</v>
      </c>
      <c r="I1720" s="1" t="s">
        <v>11</v>
      </c>
    </row>
    <row r="1721">
      <c r="A1721" s="1" t="s">
        <v>4989</v>
      </c>
      <c r="B1721" s="1" t="s">
        <v>4990</v>
      </c>
      <c r="C1721" s="1" t="s">
        <v>4991</v>
      </c>
      <c r="D1721" s="1" t="s">
        <v>4992</v>
      </c>
      <c r="E1721" s="1" t="s">
        <v>3922</v>
      </c>
      <c r="F1721" s="1" t="s">
        <v>4993</v>
      </c>
      <c r="G1721" s="1" t="s">
        <v>4994</v>
      </c>
      <c r="H1721" s="1" t="s">
        <v>11</v>
      </c>
      <c r="I1721" s="1" t="s">
        <v>11</v>
      </c>
    </row>
    <row r="1722">
      <c r="A1722" s="1" t="s">
        <v>4995</v>
      </c>
      <c r="B1722" s="1" t="s">
        <v>4996</v>
      </c>
      <c r="C1722" s="1" t="s">
        <v>11</v>
      </c>
      <c r="D1722" s="1" t="s">
        <v>11</v>
      </c>
      <c r="E1722" s="1" t="s">
        <v>11</v>
      </c>
      <c r="F1722" s="1" t="s">
        <v>11</v>
      </c>
      <c r="G1722" s="1" t="s">
        <v>11</v>
      </c>
      <c r="H1722" s="1" t="s">
        <v>11</v>
      </c>
      <c r="I1722" s="1" t="s">
        <v>11</v>
      </c>
    </row>
    <row r="1723">
      <c r="A1723" s="1" t="s">
        <v>4997</v>
      </c>
      <c r="B1723" s="1" t="s">
        <v>4998</v>
      </c>
      <c r="C1723" s="1" t="s">
        <v>11</v>
      </c>
      <c r="D1723" s="1" t="s">
        <v>11</v>
      </c>
      <c r="E1723" s="1" t="s">
        <v>11</v>
      </c>
      <c r="F1723" s="1" t="s">
        <v>11</v>
      </c>
      <c r="G1723" s="1" t="s">
        <v>11</v>
      </c>
      <c r="H1723" s="1" t="s">
        <v>11</v>
      </c>
      <c r="I1723" s="1" t="s">
        <v>11</v>
      </c>
    </row>
    <row r="1724">
      <c r="A1724" s="1" t="s">
        <v>4999</v>
      </c>
      <c r="B1724" s="1" t="s">
        <v>5000</v>
      </c>
      <c r="C1724" s="1" t="s">
        <v>11</v>
      </c>
      <c r="D1724" s="1" t="s">
        <v>11</v>
      </c>
      <c r="E1724" s="1" t="s">
        <v>11</v>
      </c>
      <c r="F1724" s="1" t="s">
        <v>11</v>
      </c>
      <c r="G1724" s="1" t="s">
        <v>11</v>
      </c>
      <c r="H1724" s="1" t="s">
        <v>11</v>
      </c>
      <c r="I1724" s="1" t="s">
        <v>11</v>
      </c>
    </row>
    <row r="1725">
      <c r="A1725" s="1" t="s">
        <v>5001</v>
      </c>
      <c r="B1725" s="1" t="s">
        <v>5002</v>
      </c>
      <c r="C1725" s="1" t="s">
        <v>11</v>
      </c>
      <c r="D1725" s="1" t="s">
        <v>11</v>
      </c>
      <c r="E1725" s="1" t="s">
        <v>11</v>
      </c>
      <c r="F1725" s="1" t="s">
        <v>11</v>
      </c>
      <c r="G1725" s="1" t="s">
        <v>11</v>
      </c>
      <c r="H1725" s="1" t="s">
        <v>11</v>
      </c>
      <c r="I1725" s="1" t="s">
        <v>11</v>
      </c>
    </row>
    <row r="1726">
      <c r="A1726" s="1" t="s">
        <v>5003</v>
      </c>
      <c r="B1726" s="1" t="s">
        <v>5004</v>
      </c>
      <c r="C1726" s="1" t="s">
        <v>5005</v>
      </c>
      <c r="D1726" s="1" t="s">
        <v>5006</v>
      </c>
      <c r="E1726" s="1" t="s">
        <v>5007</v>
      </c>
      <c r="F1726" s="1" t="s">
        <v>5008</v>
      </c>
      <c r="G1726" s="1" t="s">
        <v>5009</v>
      </c>
      <c r="H1726" s="1" t="s">
        <v>11</v>
      </c>
      <c r="I1726" s="1" t="s">
        <v>11</v>
      </c>
    </row>
    <row r="1727">
      <c r="A1727" s="1" t="s">
        <v>5010</v>
      </c>
      <c r="B1727" s="1" t="s">
        <v>5011</v>
      </c>
      <c r="C1727" s="1" t="s">
        <v>11</v>
      </c>
      <c r="D1727" s="1" t="s">
        <v>11</v>
      </c>
      <c r="E1727" s="1" t="s">
        <v>11</v>
      </c>
      <c r="F1727" s="1" t="s">
        <v>11</v>
      </c>
      <c r="G1727" s="1" t="s">
        <v>11</v>
      </c>
      <c r="H1727" s="1" t="s">
        <v>11</v>
      </c>
      <c r="I1727" s="1" t="s">
        <v>11</v>
      </c>
    </row>
    <row r="1728">
      <c r="A1728" s="1" t="s">
        <v>5012</v>
      </c>
      <c r="B1728" s="1" t="s">
        <v>5013</v>
      </c>
      <c r="C1728" s="1" t="s">
        <v>5014</v>
      </c>
      <c r="D1728" s="1" t="s">
        <v>5015</v>
      </c>
      <c r="E1728" s="1" t="s">
        <v>5016</v>
      </c>
      <c r="F1728" s="1" t="s">
        <v>5017</v>
      </c>
      <c r="G1728" s="1" t="s">
        <v>5018</v>
      </c>
      <c r="H1728" s="1" t="s">
        <v>11</v>
      </c>
      <c r="I1728" s="1" t="s">
        <v>11</v>
      </c>
    </row>
    <row r="1729">
      <c r="A1729" s="1" t="s">
        <v>5019</v>
      </c>
      <c r="B1729" s="1" t="s">
        <v>5020</v>
      </c>
      <c r="C1729" s="1" t="s">
        <v>11</v>
      </c>
      <c r="D1729" s="1" t="s">
        <v>11</v>
      </c>
      <c r="E1729" s="1" t="s">
        <v>11</v>
      </c>
      <c r="F1729" s="1" t="s">
        <v>11</v>
      </c>
      <c r="G1729" s="1" t="s">
        <v>11</v>
      </c>
      <c r="H1729" s="1" t="s">
        <v>11</v>
      </c>
      <c r="I1729" s="1" t="s">
        <v>11</v>
      </c>
    </row>
    <row r="1730">
      <c r="A1730" s="1" t="s">
        <v>5021</v>
      </c>
      <c r="B1730" s="1" t="s">
        <v>5022</v>
      </c>
      <c r="C1730" s="1" t="s">
        <v>11</v>
      </c>
      <c r="D1730" s="1" t="s">
        <v>11</v>
      </c>
      <c r="E1730" s="1" t="s">
        <v>11</v>
      </c>
      <c r="F1730" s="1" t="s">
        <v>11</v>
      </c>
      <c r="G1730" s="1" t="s">
        <v>11</v>
      </c>
      <c r="H1730" s="1" t="s">
        <v>11</v>
      </c>
      <c r="I1730" s="1" t="s">
        <v>11</v>
      </c>
    </row>
    <row r="1731">
      <c r="A1731" s="1" t="s">
        <v>5023</v>
      </c>
      <c r="B1731" s="1" t="s">
        <v>5024</v>
      </c>
      <c r="C1731" s="1" t="s">
        <v>11</v>
      </c>
      <c r="D1731" s="1" t="s">
        <v>11</v>
      </c>
      <c r="E1731" s="1" t="s">
        <v>11</v>
      </c>
      <c r="F1731" s="1" t="s">
        <v>11</v>
      </c>
      <c r="G1731" s="1" t="s">
        <v>11</v>
      </c>
      <c r="H1731" s="1" t="s">
        <v>11</v>
      </c>
      <c r="I1731" s="1" t="s">
        <v>11</v>
      </c>
    </row>
    <row r="1732">
      <c r="A1732" s="1" t="s">
        <v>5025</v>
      </c>
      <c r="B1732" s="1" t="s">
        <v>5026</v>
      </c>
      <c r="C1732" s="1" t="s">
        <v>11</v>
      </c>
      <c r="D1732" s="1" t="s">
        <v>11</v>
      </c>
      <c r="E1732" s="1" t="s">
        <v>11</v>
      </c>
      <c r="F1732" s="1" t="s">
        <v>11</v>
      </c>
      <c r="G1732" s="1" t="s">
        <v>11</v>
      </c>
      <c r="H1732" s="1" t="s">
        <v>11</v>
      </c>
      <c r="I1732" s="1" t="s">
        <v>11</v>
      </c>
    </row>
    <row r="1733">
      <c r="A1733" s="1" t="s">
        <v>5027</v>
      </c>
      <c r="B1733" s="1" t="s">
        <v>5028</v>
      </c>
      <c r="C1733" s="1" t="s">
        <v>11</v>
      </c>
      <c r="D1733" s="1" t="s">
        <v>11</v>
      </c>
      <c r="E1733" s="1" t="s">
        <v>11</v>
      </c>
      <c r="F1733" s="1" t="s">
        <v>11</v>
      </c>
      <c r="G1733" s="1" t="s">
        <v>11</v>
      </c>
      <c r="H1733" s="1" t="s">
        <v>11</v>
      </c>
      <c r="I1733" s="1" t="s">
        <v>11</v>
      </c>
    </row>
    <row r="1734">
      <c r="A1734" s="1" t="s">
        <v>5029</v>
      </c>
      <c r="B1734" s="1" t="s">
        <v>5030</v>
      </c>
      <c r="C1734" s="1" t="s">
        <v>11</v>
      </c>
      <c r="D1734" s="1" t="s">
        <v>11</v>
      </c>
      <c r="E1734" s="1" t="s">
        <v>11</v>
      </c>
      <c r="F1734" s="1" t="s">
        <v>11</v>
      </c>
      <c r="G1734" s="1" t="s">
        <v>11</v>
      </c>
      <c r="H1734" s="1" t="s">
        <v>11</v>
      </c>
      <c r="I1734" s="1" t="s">
        <v>11</v>
      </c>
    </row>
    <row r="1735">
      <c r="A1735" s="1" t="s">
        <v>5031</v>
      </c>
      <c r="B1735" s="1" t="s">
        <v>5032</v>
      </c>
      <c r="C1735" s="1" t="s">
        <v>11</v>
      </c>
      <c r="D1735" s="1" t="s">
        <v>11</v>
      </c>
      <c r="E1735" s="1" t="s">
        <v>11</v>
      </c>
      <c r="F1735" s="1" t="s">
        <v>11</v>
      </c>
      <c r="G1735" s="1" t="s">
        <v>11</v>
      </c>
      <c r="H1735" s="1" t="s">
        <v>11</v>
      </c>
      <c r="I1735" s="1" t="s">
        <v>11</v>
      </c>
    </row>
    <row r="1736">
      <c r="A1736" s="1" t="s">
        <v>5033</v>
      </c>
      <c r="B1736" s="1" t="s">
        <v>5034</v>
      </c>
      <c r="C1736" s="1" t="s">
        <v>5035</v>
      </c>
      <c r="D1736" s="1" t="s">
        <v>5036</v>
      </c>
      <c r="E1736" s="1" t="s">
        <v>5037</v>
      </c>
      <c r="F1736" s="1" t="s">
        <v>5038</v>
      </c>
      <c r="G1736" s="1" t="s">
        <v>5039</v>
      </c>
      <c r="H1736" s="1" t="s">
        <v>11</v>
      </c>
      <c r="I1736" s="1" t="s">
        <v>11</v>
      </c>
    </row>
    <row r="1737">
      <c r="A1737" s="1" t="s">
        <v>5040</v>
      </c>
      <c r="B1737" s="1" t="s">
        <v>5041</v>
      </c>
      <c r="C1737" s="1" t="s">
        <v>11</v>
      </c>
      <c r="D1737" s="1" t="s">
        <v>11</v>
      </c>
      <c r="E1737" s="1" t="s">
        <v>11</v>
      </c>
      <c r="F1737" s="1" t="s">
        <v>11</v>
      </c>
      <c r="G1737" s="1" t="s">
        <v>11</v>
      </c>
      <c r="H1737" s="1" t="s">
        <v>11</v>
      </c>
      <c r="I1737" s="1" t="s">
        <v>11</v>
      </c>
    </row>
    <row r="1738">
      <c r="A1738" s="1" t="s">
        <v>5042</v>
      </c>
      <c r="B1738" s="1" t="s">
        <v>5043</v>
      </c>
      <c r="C1738" s="1" t="s">
        <v>11</v>
      </c>
      <c r="D1738" s="1" t="s">
        <v>11</v>
      </c>
      <c r="E1738" s="1" t="s">
        <v>11</v>
      </c>
      <c r="F1738" s="1" t="s">
        <v>11</v>
      </c>
      <c r="G1738" s="1" t="s">
        <v>11</v>
      </c>
      <c r="H1738" s="1" t="s">
        <v>11</v>
      </c>
      <c r="I1738" s="1" t="s">
        <v>11</v>
      </c>
    </row>
    <row r="1739">
      <c r="A1739" s="1" t="s">
        <v>5044</v>
      </c>
      <c r="B1739" s="1" t="s">
        <v>5045</v>
      </c>
      <c r="C1739" s="1" t="s">
        <v>11</v>
      </c>
      <c r="D1739" s="1" t="s">
        <v>11</v>
      </c>
      <c r="E1739" s="1" t="s">
        <v>11</v>
      </c>
      <c r="F1739" s="1" t="s">
        <v>11</v>
      </c>
      <c r="G1739" s="1" t="s">
        <v>11</v>
      </c>
      <c r="H1739" s="1" t="s">
        <v>11</v>
      </c>
      <c r="I1739" s="1" t="s">
        <v>11</v>
      </c>
    </row>
    <row r="1740">
      <c r="A1740" s="1" t="s">
        <v>5046</v>
      </c>
      <c r="B1740" s="1" t="s">
        <v>5047</v>
      </c>
      <c r="C1740" s="1" t="s">
        <v>11</v>
      </c>
      <c r="D1740" s="1" t="s">
        <v>11</v>
      </c>
      <c r="E1740" s="1" t="s">
        <v>11</v>
      </c>
      <c r="F1740" s="1" t="s">
        <v>11</v>
      </c>
      <c r="G1740" s="1" t="s">
        <v>11</v>
      </c>
      <c r="H1740" s="1" t="s">
        <v>11</v>
      </c>
      <c r="I1740" s="1" t="s">
        <v>11</v>
      </c>
    </row>
    <row r="1741">
      <c r="A1741" s="1" t="s">
        <v>5048</v>
      </c>
      <c r="B1741" s="1" t="s">
        <v>5049</v>
      </c>
      <c r="C1741" s="1" t="s">
        <v>11</v>
      </c>
      <c r="D1741" s="1" t="s">
        <v>11</v>
      </c>
      <c r="E1741" s="1" t="s">
        <v>11</v>
      </c>
      <c r="F1741" s="1" t="s">
        <v>11</v>
      </c>
      <c r="G1741" s="1" t="s">
        <v>11</v>
      </c>
      <c r="H1741" s="1" t="s">
        <v>11</v>
      </c>
      <c r="I1741" s="1" t="s">
        <v>11</v>
      </c>
    </row>
    <row r="1742">
      <c r="A1742" s="1" t="s">
        <v>5050</v>
      </c>
      <c r="B1742" s="1" t="s">
        <v>5051</v>
      </c>
      <c r="C1742" s="1" t="s">
        <v>5052</v>
      </c>
      <c r="D1742" s="1" t="s">
        <v>5053</v>
      </c>
      <c r="E1742" s="1" t="s">
        <v>3770</v>
      </c>
      <c r="F1742" s="1" t="s">
        <v>5054</v>
      </c>
      <c r="G1742" s="1" t="s">
        <v>5055</v>
      </c>
      <c r="H1742" s="1" t="s">
        <v>11</v>
      </c>
      <c r="I1742" s="1" t="s">
        <v>11</v>
      </c>
    </row>
    <row r="1743">
      <c r="A1743" s="1" t="s">
        <v>5056</v>
      </c>
      <c r="B1743" s="1" t="s">
        <v>5057</v>
      </c>
      <c r="C1743" s="1" t="s">
        <v>11</v>
      </c>
      <c r="D1743" s="1" t="s">
        <v>11</v>
      </c>
      <c r="E1743" s="1" t="s">
        <v>11</v>
      </c>
      <c r="F1743" s="1" t="s">
        <v>11</v>
      </c>
      <c r="G1743" s="1" t="s">
        <v>11</v>
      </c>
      <c r="H1743" s="1" t="s">
        <v>11</v>
      </c>
      <c r="I1743" s="1" t="s">
        <v>11</v>
      </c>
    </row>
    <row r="1744">
      <c r="A1744" s="1" t="s">
        <v>5058</v>
      </c>
      <c r="B1744" s="1" t="s">
        <v>5059</v>
      </c>
      <c r="C1744" s="1" t="s">
        <v>5060</v>
      </c>
      <c r="D1744" s="1" t="s">
        <v>5061</v>
      </c>
      <c r="E1744" s="1" t="s">
        <v>5062</v>
      </c>
      <c r="F1744" s="1" t="s">
        <v>5063</v>
      </c>
      <c r="G1744" s="1" t="s">
        <v>5064</v>
      </c>
      <c r="H1744" s="1" t="s">
        <v>11</v>
      </c>
      <c r="I1744" s="1" t="s">
        <v>11</v>
      </c>
    </row>
    <row r="1745">
      <c r="A1745" s="1" t="s">
        <v>5065</v>
      </c>
      <c r="B1745" s="1" t="s">
        <v>5066</v>
      </c>
      <c r="C1745" s="1" t="s">
        <v>11</v>
      </c>
      <c r="D1745" s="1" t="s">
        <v>11</v>
      </c>
      <c r="E1745" s="1" t="s">
        <v>11</v>
      </c>
      <c r="F1745" s="1" t="s">
        <v>11</v>
      </c>
      <c r="G1745" s="1" t="s">
        <v>11</v>
      </c>
      <c r="H1745" s="1" t="s">
        <v>11</v>
      </c>
      <c r="I1745" s="1" t="s">
        <v>11</v>
      </c>
    </row>
    <row r="1746">
      <c r="A1746" s="1" t="s">
        <v>5067</v>
      </c>
      <c r="B1746" s="1" t="s">
        <v>5068</v>
      </c>
      <c r="C1746" s="1" t="s">
        <v>11</v>
      </c>
      <c r="D1746" s="1" t="s">
        <v>11</v>
      </c>
      <c r="E1746" s="1" t="s">
        <v>11</v>
      </c>
      <c r="F1746" s="1" t="s">
        <v>11</v>
      </c>
      <c r="G1746" s="1" t="s">
        <v>11</v>
      </c>
      <c r="H1746" s="1" t="s">
        <v>11</v>
      </c>
      <c r="I1746" s="1" t="s">
        <v>11</v>
      </c>
    </row>
    <row r="1747">
      <c r="A1747" s="1" t="s">
        <v>5069</v>
      </c>
      <c r="B1747" s="1" t="s">
        <v>5070</v>
      </c>
      <c r="C1747" s="1" t="s">
        <v>11</v>
      </c>
      <c r="D1747" s="1" t="s">
        <v>11</v>
      </c>
      <c r="E1747" s="1" t="s">
        <v>11</v>
      </c>
      <c r="F1747" s="1" t="s">
        <v>11</v>
      </c>
      <c r="G1747" s="1" t="s">
        <v>11</v>
      </c>
      <c r="H1747" s="1" t="s">
        <v>11</v>
      </c>
      <c r="I1747" s="1" t="s">
        <v>11</v>
      </c>
    </row>
    <row r="1748">
      <c r="A1748" s="1" t="s">
        <v>5071</v>
      </c>
      <c r="B1748" s="1" t="s">
        <v>5072</v>
      </c>
      <c r="C1748" s="1" t="s">
        <v>11</v>
      </c>
      <c r="D1748" s="1" t="s">
        <v>11</v>
      </c>
      <c r="E1748" s="1" t="s">
        <v>11</v>
      </c>
      <c r="F1748" s="1" t="s">
        <v>11</v>
      </c>
      <c r="G1748" s="1" t="s">
        <v>11</v>
      </c>
      <c r="H1748" s="1" t="s">
        <v>11</v>
      </c>
      <c r="I1748" s="1" t="s">
        <v>11</v>
      </c>
    </row>
    <row r="1749">
      <c r="A1749" s="1" t="s">
        <v>5073</v>
      </c>
      <c r="B1749" s="1" t="s">
        <v>5074</v>
      </c>
      <c r="C1749" s="1" t="s">
        <v>11</v>
      </c>
      <c r="D1749" s="1" t="s">
        <v>11</v>
      </c>
      <c r="E1749" s="1" t="s">
        <v>11</v>
      </c>
      <c r="F1749" s="1" t="s">
        <v>11</v>
      </c>
      <c r="G1749" s="1" t="s">
        <v>11</v>
      </c>
      <c r="H1749" s="1" t="s">
        <v>11</v>
      </c>
      <c r="I1749" s="1" t="s">
        <v>11</v>
      </c>
    </row>
    <row r="1750">
      <c r="A1750" s="1" t="s">
        <v>5075</v>
      </c>
      <c r="B1750" s="1" t="s">
        <v>5076</v>
      </c>
      <c r="C1750" s="1" t="s">
        <v>11</v>
      </c>
      <c r="D1750" s="1" t="s">
        <v>11</v>
      </c>
      <c r="E1750" s="1" t="s">
        <v>11</v>
      </c>
      <c r="F1750" s="1" t="s">
        <v>11</v>
      </c>
      <c r="G1750" s="1" t="s">
        <v>11</v>
      </c>
      <c r="H1750" s="1" t="s">
        <v>11</v>
      </c>
      <c r="I1750" s="1" t="s">
        <v>11</v>
      </c>
    </row>
    <row r="1751">
      <c r="A1751" s="1" t="s">
        <v>5077</v>
      </c>
      <c r="B1751" s="1" t="s">
        <v>5078</v>
      </c>
      <c r="C1751" s="1" t="s">
        <v>11</v>
      </c>
      <c r="D1751" s="1" t="s">
        <v>11</v>
      </c>
      <c r="E1751" s="1" t="s">
        <v>11</v>
      </c>
      <c r="F1751" s="1" t="s">
        <v>11</v>
      </c>
      <c r="G1751" s="1" t="s">
        <v>11</v>
      </c>
      <c r="H1751" s="1" t="s">
        <v>11</v>
      </c>
      <c r="I1751" s="1" t="s">
        <v>11</v>
      </c>
    </row>
    <row r="1752">
      <c r="A1752" s="1" t="s">
        <v>5079</v>
      </c>
      <c r="B1752" s="1" t="s">
        <v>5080</v>
      </c>
      <c r="C1752" s="1" t="s">
        <v>11</v>
      </c>
      <c r="D1752" s="1" t="s">
        <v>11</v>
      </c>
      <c r="E1752" s="1" t="s">
        <v>11</v>
      </c>
      <c r="F1752" s="1" t="s">
        <v>11</v>
      </c>
      <c r="G1752" s="1" t="s">
        <v>11</v>
      </c>
      <c r="H1752" s="1" t="s">
        <v>11</v>
      </c>
      <c r="I1752" s="1" t="s">
        <v>11</v>
      </c>
    </row>
    <row r="1753">
      <c r="A1753" s="1" t="s">
        <v>5081</v>
      </c>
      <c r="B1753" s="1" t="s">
        <v>5082</v>
      </c>
      <c r="C1753" s="1" t="s">
        <v>5083</v>
      </c>
      <c r="D1753" s="1" t="s">
        <v>5084</v>
      </c>
      <c r="E1753" s="1" t="s">
        <v>5085</v>
      </c>
      <c r="F1753" s="1" t="s">
        <v>5086</v>
      </c>
      <c r="G1753" s="1" t="s">
        <v>5087</v>
      </c>
      <c r="H1753" s="1" t="s">
        <v>11</v>
      </c>
      <c r="I1753" s="1" t="s">
        <v>11</v>
      </c>
    </row>
    <row r="1754">
      <c r="A1754" s="1" t="s">
        <v>5088</v>
      </c>
      <c r="B1754" s="1" t="s">
        <v>5089</v>
      </c>
      <c r="C1754" s="1" t="s">
        <v>11</v>
      </c>
      <c r="D1754" s="1" t="s">
        <v>11</v>
      </c>
      <c r="E1754" s="1" t="s">
        <v>11</v>
      </c>
      <c r="F1754" s="1" t="s">
        <v>11</v>
      </c>
      <c r="G1754" s="1" t="s">
        <v>11</v>
      </c>
      <c r="H1754" s="1" t="s">
        <v>11</v>
      </c>
      <c r="I1754" s="1" t="s">
        <v>11</v>
      </c>
    </row>
    <row r="1755">
      <c r="A1755" s="1" t="s">
        <v>5090</v>
      </c>
      <c r="B1755" s="1" t="s">
        <v>5091</v>
      </c>
      <c r="C1755" s="1" t="s">
        <v>11</v>
      </c>
      <c r="D1755" s="1" t="s">
        <v>11</v>
      </c>
      <c r="E1755" s="1" t="s">
        <v>11</v>
      </c>
      <c r="F1755" s="1" t="s">
        <v>11</v>
      </c>
      <c r="G1755" s="1" t="s">
        <v>11</v>
      </c>
      <c r="H1755" s="1" t="s">
        <v>11</v>
      </c>
      <c r="I1755" s="1" t="s">
        <v>11</v>
      </c>
    </row>
    <row r="1756">
      <c r="A1756" s="1" t="s">
        <v>5092</v>
      </c>
      <c r="B1756" s="1" t="s">
        <v>5093</v>
      </c>
      <c r="C1756" s="1" t="s">
        <v>11</v>
      </c>
      <c r="D1756" s="1" t="s">
        <v>11</v>
      </c>
      <c r="E1756" s="1" t="s">
        <v>11</v>
      </c>
      <c r="F1756" s="1" t="s">
        <v>11</v>
      </c>
      <c r="G1756" s="1" t="s">
        <v>11</v>
      </c>
      <c r="H1756" s="1" t="s">
        <v>11</v>
      </c>
      <c r="I1756" s="1" t="s">
        <v>11</v>
      </c>
    </row>
    <row r="1757">
      <c r="A1757" s="1" t="s">
        <v>5094</v>
      </c>
      <c r="B1757" s="1" t="s">
        <v>5095</v>
      </c>
      <c r="C1757" s="1" t="s">
        <v>11</v>
      </c>
      <c r="D1757" s="1" t="s">
        <v>11</v>
      </c>
      <c r="E1757" s="1" t="s">
        <v>11</v>
      </c>
      <c r="F1757" s="1" t="s">
        <v>11</v>
      </c>
      <c r="G1757" s="1" t="s">
        <v>11</v>
      </c>
      <c r="H1757" s="1" t="s">
        <v>11</v>
      </c>
      <c r="I1757" s="1" t="s">
        <v>11</v>
      </c>
    </row>
    <row r="1758">
      <c r="A1758" s="1" t="s">
        <v>5096</v>
      </c>
      <c r="B1758" s="1" t="s">
        <v>5097</v>
      </c>
      <c r="C1758" s="1" t="s">
        <v>11</v>
      </c>
      <c r="D1758" s="1" t="s">
        <v>11</v>
      </c>
      <c r="E1758" s="1" t="s">
        <v>11</v>
      </c>
      <c r="F1758" s="1" t="s">
        <v>11</v>
      </c>
      <c r="G1758" s="1" t="s">
        <v>11</v>
      </c>
      <c r="H1758" s="1" t="s">
        <v>11</v>
      </c>
      <c r="I1758" s="1" t="s">
        <v>11</v>
      </c>
    </row>
    <row r="1759">
      <c r="A1759" s="1" t="s">
        <v>5098</v>
      </c>
      <c r="B1759" s="1" t="s">
        <v>5099</v>
      </c>
      <c r="C1759" s="1" t="s">
        <v>11</v>
      </c>
      <c r="D1759" s="1" t="s">
        <v>11</v>
      </c>
      <c r="E1759" s="1" t="s">
        <v>11</v>
      </c>
      <c r="F1759" s="1" t="s">
        <v>11</v>
      </c>
      <c r="G1759" s="1" t="s">
        <v>11</v>
      </c>
      <c r="H1759" s="1" t="s">
        <v>11</v>
      </c>
      <c r="I1759" s="1" t="s">
        <v>11</v>
      </c>
    </row>
    <row r="1760">
      <c r="A1760" s="1" t="s">
        <v>5100</v>
      </c>
      <c r="B1760" s="1" t="s">
        <v>5101</v>
      </c>
      <c r="C1760" s="1" t="s">
        <v>11</v>
      </c>
      <c r="D1760" s="1" t="s">
        <v>11</v>
      </c>
      <c r="E1760" s="1" t="s">
        <v>11</v>
      </c>
      <c r="F1760" s="1" t="s">
        <v>11</v>
      </c>
      <c r="G1760" s="1" t="s">
        <v>11</v>
      </c>
      <c r="H1760" s="1" t="s">
        <v>11</v>
      </c>
      <c r="I1760" s="1" t="s">
        <v>11</v>
      </c>
    </row>
    <row r="1761">
      <c r="A1761" s="1" t="s">
        <v>5102</v>
      </c>
      <c r="B1761" s="1" t="s">
        <v>5103</v>
      </c>
      <c r="C1761" s="1" t="s">
        <v>11</v>
      </c>
      <c r="D1761" s="1" t="s">
        <v>11</v>
      </c>
      <c r="E1761" s="1" t="s">
        <v>11</v>
      </c>
      <c r="F1761" s="1" t="s">
        <v>11</v>
      </c>
      <c r="G1761" s="1" t="s">
        <v>11</v>
      </c>
      <c r="H1761" s="1" t="s">
        <v>11</v>
      </c>
      <c r="I1761" s="1" t="s">
        <v>11</v>
      </c>
    </row>
    <row r="1762">
      <c r="A1762" s="1" t="s">
        <v>5104</v>
      </c>
      <c r="B1762" s="1" t="s">
        <v>5105</v>
      </c>
      <c r="C1762" s="1" t="s">
        <v>11</v>
      </c>
      <c r="D1762" s="1" t="s">
        <v>11</v>
      </c>
      <c r="E1762" s="1" t="s">
        <v>11</v>
      </c>
      <c r="F1762" s="1" t="s">
        <v>11</v>
      </c>
      <c r="G1762" s="1" t="s">
        <v>11</v>
      </c>
      <c r="H1762" s="1" t="s">
        <v>11</v>
      </c>
      <c r="I1762" s="1" t="s">
        <v>11</v>
      </c>
    </row>
    <row r="1763">
      <c r="A1763" s="1" t="s">
        <v>5106</v>
      </c>
      <c r="B1763" s="1" t="s">
        <v>5107</v>
      </c>
      <c r="C1763" s="1" t="s">
        <v>11</v>
      </c>
      <c r="D1763" s="1" t="s">
        <v>11</v>
      </c>
      <c r="E1763" s="1" t="s">
        <v>11</v>
      </c>
      <c r="F1763" s="1" t="s">
        <v>11</v>
      </c>
      <c r="G1763" s="1" t="s">
        <v>11</v>
      </c>
      <c r="H1763" s="1" t="s">
        <v>11</v>
      </c>
      <c r="I1763" s="1" t="s">
        <v>11</v>
      </c>
    </row>
    <row r="1764">
      <c r="A1764" s="1" t="s">
        <v>5108</v>
      </c>
      <c r="B1764" s="1" t="s">
        <v>5109</v>
      </c>
      <c r="C1764" s="1" t="s">
        <v>11</v>
      </c>
      <c r="D1764" s="1" t="s">
        <v>11</v>
      </c>
      <c r="E1764" s="1" t="s">
        <v>11</v>
      </c>
      <c r="F1764" s="1" t="s">
        <v>11</v>
      </c>
      <c r="G1764" s="1" t="s">
        <v>11</v>
      </c>
      <c r="H1764" s="1" t="s">
        <v>11</v>
      </c>
      <c r="I1764" s="1" t="s">
        <v>11</v>
      </c>
    </row>
    <row r="1765">
      <c r="A1765" s="1" t="s">
        <v>5110</v>
      </c>
      <c r="B1765" s="1" t="s">
        <v>5111</v>
      </c>
      <c r="C1765" s="1" t="s">
        <v>11</v>
      </c>
      <c r="D1765" s="1" t="s">
        <v>11</v>
      </c>
      <c r="E1765" s="1" t="s">
        <v>11</v>
      </c>
      <c r="F1765" s="1" t="s">
        <v>11</v>
      </c>
      <c r="G1765" s="1" t="s">
        <v>11</v>
      </c>
      <c r="H1765" s="1" t="s">
        <v>11</v>
      </c>
      <c r="I1765" s="1" t="s">
        <v>11</v>
      </c>
    </row>
    <row r="1766">
      <c r="A1766" s="1" t="s">
        <v>5112</v>
      </c>
      <c r="B1766" s="1" t="s">
        <v>5113</v>
      </c>
      <c r="C1766" s="1" t="s">
        <v>5114</v>
      </c>
      <c r="D1766" s="1" t="s">
        <v>5115</v>
      </c>
      <c r="E1766" s="1" t="s">
        <v>1357</v>
      </c>
      <c r="F1766" s="1" t="s">
        <v>5116</v>
      </c>
      <c r="G1766" s="1" t="s">
        <v>5117</v>
      </c>
      <c r="H1766" s="1" t="s">
        <v>11</v>
      </c>
      <c r="I1766" s="1" t="s">
        <v>11</v>
      </c>
    </row>
    <row r="1767">
      <c r="A1767" s="1" t="s">
        <v>5118</v>
      </c>
      <c r="B1767" s="1" t="s">
        <v>5119</v>
      </c>
      <c r="C1767" s="1" t="s">
        <v>11</v>
      </c>
      <c r="D1767" s="1" t="s">
        <v>11</v>
      </c>
      <c r="E1767" s="1" t="s">
        <v>11</v>
      </c>
      <c r="F1767" s="1" t="s">
        <v>11</v>
      </c>
      <c r="G1767" s="1" t="s">
        <v>11</v>
      </c>
      <c r="H1767" s="1" t="s">
        <v>11</v>
      </c>
      <c r="I1767" s="1" t="s">
        <v>11</v>
      </c>
    </row>
    <row r="1768">
      <c r="A1768" s="1" t="s">
        <v>5120</v>
      </c>
      <c r="B1768" s="1" t="s">
        <v>5121</v>
      </c>
      <c r="C1768" s="1" t="s">
        <v>11</v>
      </c>
      <c r="D1768" s="1" t="s">
        <v>11</v>
      </c>
      <c r="E1768" s="1" t="s">
        <v>11</v>
      </c>
      <c r="F1768" s="1" t="s">
        <v>11</v>
      </c>
      <c r="G1768" s="1" t="s">
        <v>11</v>
      </c>
      <c r="H1768" s="1" t="s">
        <v>11</v>
      </c>
      <c r="I1768" s="1" t="s">
        <v>11</v>
      </c>
    </row>
    <row r="1769">
      <c r="A1769" s="1" t="s">
        <v>5122</v>
      </c>
      <c r="B1769" s="1" t="s">
        <v>5123</v>
      </c>
      <c r="C1769" s="1" t="s">
        <v>11</v>
      </c>
      <c r="D1769" s="1" t="s">
        <v>11</v>
      </c>
      <c r="E1769" s="1" t="s">
        <v>11</v>
      </c>
      <c r="F1769" s="1" t="s">
        <v>11</v>
      </c>
      <c r="G1769" s="1" t="s">
        <v>11</v>
      </c>
      <c r="H1769" s="1" t="s">
        <v>11</v>
      </c>
      <c r="I1769" s="1" t="s">
        <v>11</v>
      </c>
    </row>
    <row r="1770">
      <c r="A1770" s="1" t="s">
        <v>5124</v>
      </c>
      <c r="B1770" s="1" t="s">
        <v>5125</v>
      </c>
      <c r="C1770" s="1" t="s">
        <v>11</v>
      </c>
      <c r="D1770" s="1" t="s">
        <v>11</v>
      </c>
      <c r="E1770" s="1" t="s">
        <v>11</v>
      </c>
      <c r="F1770" s="1" t="s">
        <v>11</v>
      </c>
      <c r="G1770" s="1" t="s">
        <v>11</v>
      </c>
      <c r="H1770" s="1" t="s">
        <v>11</v>
      </c>
      <c r="I1770" s="1" t="s">
        <v>11</v>
      </c>
    </row>
    <row r="1771">
      <c r="A1771" s="1" t="s">
        <v>5126</v>
      </c>
      <c r="B1771" s="1" t="s">
        <v>5127</v>
      </c>
      <c r="C1771" s="1" t="s">
        <v>11</v>
      </c>
      <c r="D1771" s="1" t="s">
        <v>11</v>
      </c>
      <c r="E1771" s="1" t="s">
        <v>11</v>
      </c>
      <c r="F1771" s="1" t="s">
        <v>11</v>
      </c>
      <c r="G1771" s="1" t="s">
        <v>11</v>
      </c>
      <c r="H1771" s="1" t="s">
        <v>11</v>
      </c>
      <c r="I1771" s="1" t="s">
        <v>11</v>
      </c>
    </row>
    <row r="1772">
      <c r="A1772" s="1" t="s">
        <v>5128</v>
      </c>
      <c r="B1772" s="1" t="s">
        <v>5129</v>
      </c>
      <c r="C1772" s="1" t="s">
        <v>11</v>
      </c>
      <c r="D1772" s="1" t="s">
        <v>11</v>
      </c>
      <c r="E1772" s="1" t="s">
        <v>11</v>
      </c>
      <c r="F1772" s="1" t="s">
        <v>11</v>
      </c>
      <c r="G1772" s="1" t="s">
        <v>11</v>
      </c>
      <c r="H1772" s="1" t="s">
        <v>11</v>
      </c>
      <c r="I1772" s="1" t="s">
        <v>11</v>
      </c>
    </row>
    <row r="1773">
      <c r="A1773" s="1" t="s">
        <v>5130</v>
      </c>
      <c r="B1773" s="1" t="s">
        <v>5131</v>
      </c>
      <c r="C1773" s="1" t="s">
        <v>11</v>
      </c>
      <c r="D1773" s="1" t="s">
        <v>11</v>
      </c>
      <c r="E1773" s="1" t="s">
        <v>11</v>
      </c>
      <c r="F1773" s="1" t="s">
        <v>11</v>
      </c>
      <c r="G1773" s="1" t="s">
        <v>11</v>
      </c>
      <c r="H1773" s="1" t="s">
        <v>11</v>
      </c>
      <c r="I1773" s="1" t="s">
        <v>11</v>
      </c>
    </row>
    <row r="1774">
      <c r="A1774" s="1" t="s">
        <v>5132</v>
      </c>
      <c r="B1774" s="1" t="s">
        <v>5133</v>
      </c>
      <c r="C1774" s="1" t="s">
        <v>11</v>
      </c>
      <c r="D1774" s="1" t="s">
        <v>11</v>
      </c>
      <c r="E1774" s="1" t="s">
        <v>11</v>
      </c>
      <c r="F1774" s="1" t="s">
        <v>11</v>
      </c>
      <c r="G1774" s="1" t="s">
        <v>11</v>
      </c>
      <c r="H1774" s="1" t="s">
        <v>11</v>
      </c>
      <c r="I1774" s="1" t="s">
        <v>11</v>
      </c>
    </row>
    <row r="1775">
      <c r="A1775" s="1" t="s">
        <v>5134</v>
      </c>
      <c r="B1775" s="1" t="s">
        <v>5135</v>
      </c>
      <c r="C1775" s="1" t="s">
        <v>11</v>
      </c>
      <c r="D1775" s="1" t="s">
        <v>11</v>
      </c>
      <c r="E1775" s="1" t="s">
        <v>11</v>
      </c>
      <c r="F1775" s="1" t="s">
        <v>11</v>
      </c>
      <c r="G1775" s="1" t="s">
        <v>11</v>
      </c>
      <c r="H1775" s="1" t="s">
        <v>11</v>
      </c>
      <c r="I1775" s="1" t="s">
        <v>11</v>
      </c>
    </row>
    <row r="1776">
      <c r="A1776" s="1" t="s">
        <v>5136</v>
      </c>
      <c r="B1776" s="1" t="s">
        <v>5137</v>
      </c>
      <c r="C1776" s="1" t="s">
        <v>11</v>
      </c>
      <c r="D1776" s="1" t="s">
        <v>11</v>
      </c>
      <c r="E1776" s="1" t="s">
        <v>11</v>
      </c>
      <c r="F1776" s="1" t="s">
        <v>11</v>
      </c>
      <c r="G1776" s="1" t="s">
        <v>11</v>
      </c>
      <c r="H1776" s="1" t="s">
        <v>11</v>
      </c>
      <c r="I1776" s="1" t="s">
        <v>11</v>
      </c>
    </row>
    <row r="1777">
      <c r="A1777" s="1" t="s">
        <v>5138</v>
      </c>
      <c r="B1777" s="1" t="s">
        <v>5139</v>
      </c>
      <c r="C1777" s="1" t="s">
        <v>11</v>
      </c>
      <c r="D1777" s="1" t="s">
        <v>11</v>
      </c>
      <c r="E1777" s="1" t="s">
        <v>11</v>
      </c>
      <c r="F1777" s="1" t="s">
        <v>11</v>
      </c>
      <c r="G1777" s="1" t="s">
        <v>11</v>
      </c>
      <c r="H1777" s="1" t="s">
        <v>11</v>
      </c>
      <c r="I1777" s="1" t="s">
        <v>11</v>
      </c>
    </row>
    <row r="1778">
      <c r="A1778" s="1" t="s">
        <v>5140</v>
      </c>
      <c r="B1778" s="1" t="s">
        <v>5141</v>
      </c>
      <c r="C1778" s="1" t="s">
        <v>11</v>
      </c>
      <c r="D1778" s="1" t="s">
        <v>11</v>
      </c>
      <c r="E1778" s="1" t="s">
        <v>11</v>
      </c>
      <c r="F1778" s="1" t="s">
        <v>11</v>
      </c>
      <c r="G1778" s="1" t="s">
        <v>11</v>
      </c>
      <c r="H1778" s="1" t="s">
        <v>11</v>
      </c>
      <c r="I1778" s="1" t="s">
        <v>11</v>
      </c>
    </row>
    <row r="1779">
      <c r="A1779" s="1" t="s">
        <v>5142</v>
      </c>
      <c r="B1779" s="1" t="s">
        <v>5143</v>
      </c>
      <c r="C1779" s="1" t="s">
        <v>5144</v>
      </c>
      <c r="D1779" s="1" t="s">
        <v>5145</v>
      </c>
      <c r="E1779" s="1" t="s">
        <v>5146</v>
      </c>
      <c r="F1779" s="1" t="s">
        <v>5147</v>
      </c>
      <c r="G1779" s="1" t="s">
        <v>5148</v>
      </c>
      <c r="H1779" s="1" t="s">
        <v>11</v>
      </c>
      <c r="I1779" s="1" t="s">
        <v>11</v>
      </c>
    </row>
    <row r="1780">
      <c r="A1780" s="1" t="s">
        <v>5149</v>
      </c>
      <c r="B1780" s="1" t="s">
        <v>5150</v>
      </c>
      <c r="C1780" s="1" t="s">
        <v>11</v>
      </c>
      <c r="D1780" s="1" t="s">
        <v>11</v>
      </c>
      <c r="E1780" s="1" t="s">
        <v>11</v>
      </c>
      <c r="F1780" s="1" t="s">
        <v>11</v>
      </c>
      <c r="G1780" s="1" t="s">
        <v>11</v>
      </c>
      <c r="H1780" s="1" t="s">
        <v>11</v>
      </c>
      <c r="I1780" s="1" t="s">
        <v>11</v>
      </c>
    </row>
    <row r="1781">
      <c r="A1781" s="1" t="s">
        <v>5151</v>
      </c>
      <c r="B1781" s="1" t="s">
        <v>5152</v>
      </c>
      <c r="C1781" s="1" t="s">
        <v>11</v>
      </c>
      <c r="D1781" s="1" t="s">
        <v>11</v>
      </c>
      <c r="E1781" s="1" t="s">
        <v>11</v>
      </c>
      <c r="F1781" s="1" t="s">
        <v>11</v>
      </c>
      <c r="G1781" s="1" t="s">
        <v>11</v>
      </c>
      <c r="H1781" s="1" t="s">
        <v>11</v>
      </c>
      <c r="I1781" s="1" t="s">
        <v>11</v>
      </c>
    </row>
    <row r="1782">
      <c r="A1782" s="1" t="s">
        <v>5153</v>
      </c>
      <c r="B1782" s="1" t="s">
        <v>5154</v>
      </c>
      <c r="C1782" s="1" t="s">
        <v>11</v>
      </c>
      <c r="D1782" s="1" t="s">
        <v>11</v>
      </c>
      <c r="E1782" s="1" t="s">
        <v>11</v>
      </c>
      <c r="F1782" s="1" t="s">
        <v>11</v>
      </c>
      <c r="G1782" s="1" t="s">
        <v>11</v>
      </c>
      <c r="H1782" s="1" t="s">
        <v>11</v>
      </c>
      <c r="I1782" s="1" t="s">
        <v>11</v>
      </c>
    </row>
    <row r="1783">
      <c r="A1783" s="1" t="s">
        <v>5155</v>
      </c>
      <c r="B1783" s="1" t="s">
        <v>5156</v>
      </c>
      <c r="C1783" s="1" t="s">
        <v>11</v>
      </c>
      <c r="D1783" s="1" t="s">
        <v>11</v>
      </c>
      <c r="E1783" s="1" t="s">
        <v>11</v>
      </c>
      <c r="F1783" s="1" t="s">
        <v>11</v>
      </c>
      <c r="G1783" s="1" t="s">
        <v>11</v>
      </c>
      <c r="H1783" s="1" t="s">
        <v>11</v>
      </c>
      <c r="I1783" s="1" t="s">
        <v>11</v>
      </c>
    </row>
    <row r="1784">
      <c r="A1784" s="1" t="s">
        <v>5157</v>
      </c>
      <c r="B1784" s="1" t="s">
        <v>5158</v>
      </c>
      <c r="C1784" s="1" t="s">
        <v>11</v>
      </c>
      <c r="D1784" s="1" t="s">
        <v>11</v>
      </c>
      <c r="E1784" s="1" t="s">
        <v>11</v>
      </c>
      <c r="F1784" s="1" t="s">
        <v>11</v>
      </c>
      <c r="G1784" s="1" t="s">
        <v>11</v>
      </c>
      <c r="H1784" s="1" t="s">
        <v>11</v>
      </c>
      <c r="I1784" s="1" t="s">
        <v>11</v>
      </c>
    </row>
    <row r="1785">
      <c r="A1785" s="1" t="s">
        <v>5159</v>
      </c>
      <c r="B1785" s="1" t="s">
        <v>5160</v>
      </c>
      <c r="C1785" s="1" t="s">
        <v>11</v>
      </c>
      <c r="D1785" s="1" t="s">
        <v>11</v>
      </c>
      <c r="E1785" s="1" t="s">
        <v>11</v>
      </c>
      <c r="F1785" s="1" t="s">
        <v>11</v>
      </c>
      <c r="G1785" s="1" t="s">
        <v>11</v>
      </c>
      <c r="H1785" s="1" t="s">
        <v>11</v>
      </c>
      <c r="I1785" s="1" t="s">
        <v>11</v>
      </c>
    </row>
    <row r="1786">
      <c r="A1786" s="1" t="s">
        <v>5161</v>
      </c>
      <c r="B1786" s="1" t="s">
        <v>5162</v>
      </c>
      <c r="C1786" s="1" t="s">
        <v>5163</v>
      </c>
      <c r="D1786" s="1" t="s">
        <v>5164</v>
      </c>
      <c r="E1786" s="1" t="s">
        <v>5165</v>
      </c>
      <c r="F1786" s="1" t="s">
        <v>5166</v>
      </c>
      <c r="G1786" s="1" t="s">
        <v>5167</v>
      </c>
      <c r="H1786" s="1" t="s">
        <v>11</v>
      </c>
      <c r="I1786" s="1" t="s">
        <v>11</v>
      </c>
    </row>
    <row r="1787">
      <c r="A1787" s="1" t="s">
        <v>5168</v>
      </c>
      <c r="B1787" s="1" t="s">
        <v>5169</v>
      </c>
      <c r="C1787" s="1" t="s">
        <v>11</v>
      </c>
      <c r="D1787" s="1" t="s">
        <v>11</v>
      </c>
      <c r="E1787" s="1" t="s">
        <v>11</v>
      </c>
      <c r="F1787" s="1" t="s">
        <v>11</v>
      </c>
      <c r="G1787" s="1" t="s">
        <v>11</v>
      </c>
      <c r="H1787" s="1" t="s">
        <v>11</v>
      </c>
      <c r="I1787" s="1" t="s">
        <v>11</v>
      </c>
    </row>
    <row r="1788">
      <c r="A1788" s="1" t="s">
        <v>5170</v>
      </c>
      <c r="B1788" s="1" t="s">
        <v>5171</v>
      </c>
      <c r="C1788" s="1" t="s">
        <v>11</v>
      </c>
      <c r="D1788" s="1" t="s">
        <v>11</v>
      </c>
      <c r="E1788" s="1" t="s">
        <v>11</v>
      </c>
      <c r="F1788" s="1" t="s">
        <v>11</v>
      </c>
      <c r="G1788" s="1" t="s">
        <v>11</v>
      </c>
      <c r="H1788" s="1" t="s">
        <v>11</v>
      </c>
      <c r="I1788" s="1" t="s">
        <v>11</v>
      </c>
    </row>
    <row r="1789">
      <c r="A1789" s="1" t="s">
        <v>5172</v>
      </c>
      <c r="B1789" s="1" t="s">
        <v>5173</v>
      </c>
      <c r="C1789" s="1" t="s">
        <v>11</v>
      </c>
      <c r="D1789" s="1" t="s">
        <v>11</v>
      </c>
      <c r="E1789" s="1" t="s">
        <v>11</v>
      </c>
      <c r="F1789" s="1" t="s">
        <v>11</v>
      </c>
      <c r="G1789" s="1" t="s">
        <v>11</v>
      </c>
      <c r="H1789" s="1" t="s">
        <v>11</v>
      </c>
      <c r="I1789" s="1" t="s">
        <v>11</v>
      </c>
    </row>
    <row r="1790">
      <c r="A1790" s="1" t="s">
        <v>5174</v>
      </c>
      <c r="B1790" s="1" t="s">
        <v>5175</v>
      </c>
      <c r="C1790" s="1" t="s">
        <v>11</v>
      </c>
      <c r="D1790" s="1" t="s">
        <v>11</v>
      </c>
      <c r="E1790" s="1" t="s">
        <v>11</v>
      </c>
      <c r="F1790" s="1" t="s">
        <v>11</v>
      </c>
      <c r="G1790" s="1" t="s">
        <v>11</v>
      </c>
      <c r="H1790" s="1" t="s">
        <v>11</v>
      </c>
      <c r="I1790" s="1" t="s">
        <v>11</v>
      </c>
    </row>
    <row r="1791">
      <c r="A1791" s="1" t="s">
        <v>5176</v>
      </c>
      <c r="B1791" s="1" t="s">
        <v>5177</v>
      </c>
      <c r="C1791" s="1" t="s">
        <v>11</v>
      </c>
      <c r="D1791" s="1" t="s">
        <v>11</v>
      </c>
      <c r="E1791" s="1" t="s">
        <v>11</v>
      </c>
      <c r="F1791" s="1" t="s">
        <v>11</v>
      </c>
      <c r="G1791" s="1" t="s">
        <v>11</v>
      </c>
      <c r="H1791" s="1" t="s">
        <v>11</v>
      </c>
      <c r="I1791" s="1" t="s">
        <v>11</v>
      </c>
    </row>
    <row r="1792">
      <c r="A1792" s="1" t="s">
        <v>5178</v>
      </c>
      <c r="B1792" s="1" t="s">
        <v>5179</v>
      </c>
      <c r="C1792" s="1" t="s">
        <v>11</v>
      </c>
      <c r="D1792" s="1" t="s">
        <v>11</v>
      </c>
      <c r="E1792" s="1" t="s">
        <v>11</v>
      </c>
      <c r="F1792" s="1" t="s">
        <v>11</v>
      </c>
      <c r="G1792" s="1" t="s">
        <v>11</v>
      </c>
      <c r="H1792" s="1" t="s">
        <v>11</v>
      </c>
      <c r="I1792" s="1" t="s">
        <v>11</v>
      </c>
    </row>
    <row r="1793">
      <c r="A1793" s="1" t="s">
        <v>5180</v>
      </c>
      <c r="B1793" s="1" t="s">
        <v>5181</v>
      </c>
      <c r="C1793" s="1" t="s">
        <v>5182</v>
      </c>
      <c r="D1793" s="1" t="s">
        <v>5183</v>
      </c>
      <c r="E1793" s="1" t="s">
        <v>291</v>
      </c>
      <c r="F1793" s="1" t="s">
        <v>5184</v>
      </c>
      <c r="G1793" s="1" t="s">
        <v>5185</v>
      </c>
      <c r="H1793" s="1" t="s">
        <v>11</v>
      </c>
      <c r="I1793" s="1" t="s">
        <v>11</v>
      </c>
    </row>
    <row r="1794">
      <c r="A1794" s="1" t="s">
        <v>5186</v>
      </c>
      <c r="B1794" s="1" t="s">
        <v>5187</v>
      </c>
      <c r="C1794" s="1" t="s">
        <v>5188</v>
      </c>
      <c r="D1794" s="1" t="s">
        <v>5189</v>
      </c>
      <c r="E1794" s="1" t="s">
        <v>1541</v>
      </c>
      <c r="F1794" s="1" t="s">
        <v>5190</v>
      </c>
      <c r="G1794" s="1" t="s">
        <v>5191</v>
      </c>
      <c r="H1794" s="1" t="s">
        <v>11</v>
      </c>
      <c r="I1794" s="1" t="s">
        <v>11</v>
      </c>
    </row>
    <row r="1795">
      <c r="A1795" s="1" t="s">
        <v>5192</v>
      </c>
      <c r="B1795" s="1" t="s">
        <v>5193</v>
      </c>
      <c r="C1795" s="1" t="s">
        <v>11</v>
      </c>
      <c r="D1795" s="1" t="s">
        <v>11</v>
      </c>
      <c r="E1795" s="1" t="s">
        <v>11</v>
      </c>
      <c r="F1795" s="1" t="s">
        <v>11</v>
      </c>
      <c r="G1795" s="1" t="s">
        <v>11</v>
      </c>
      <c r="H1795" s="1" t="s">
        <v>11</v>
      </c>
      <c r="I1795" s="1" t="s">
        <v>11</v>
      </c>
    </row>
    <row r="1796">
      <c r="A1796" s="1" t="s">
        <v>5194</v>
      </c>
      <c r="B1796" s="1" t="s">
        <v>5195</v>
      </c>
      <c r="C1796" s="1" t="s">
        <v>5196</v>
      </c>
      <c r="D1796" s="1" t="s">
        <v>5197</v>
      </c>
      <c r="E1796" s="1" t="s">
        <v>2276</v>
      </c>
      <c r="F1796" s="1" t="s">
        <v>5198</v>
      </c>
      <c r="G1796" s="1" t="s">
        <v>5199</v>
      </c>
      <c r="H1796" s="1" t="s">
        <v>11</v>
      </c>
      <c r="I1796" s="1" t="s">
        <v>11</v>
      </c>
    </row>
    <row r="1797">
      <c r="A1797" s="1" t="s">
        <v>5200</v>
      </c>
      <c r="B1797" s="1" t="s">
        <v>5201</v>
      </c>
      <c r="C1797" s="1" t="s">
        <v>11</v>
      </c>
      <c r="D1797" s="1" t="s">
        <v>11</v>
      </c>
      <c r="E1797" s="1" t="s">
        <v>11</v>
      </c>
      <c r="F1797" s="1" t="s">
        <v>11</v>
      </c>
      <c r="G1797" s="1" t="s">
        <v>11</v>
      </c>
      <c r="H1797" s="1" t="s">
        <v>11</v>
      </c>
      <c r="I1797" s="1" t="s">
        <v>11</v>
      </c>
    </row>
    <row r="1798">
      <c r="A1798" s="1" t="s">
        <v>5202</v>
      </c>
      <c r="B1798" s="1" t="s">
        <v>5203</v>
      </c>
      <c r="C1798" s="1" t="s">
        <v>11</v>
      </c>
      <c r="D1798" s="1" t="s">
        <v>11</v>
      </c>
      <c r="E1798" s="1" t="s">
        <v>11</v>
      </c>
      <c r="F1798" s="1" t="s">
        <v>11</v>
      </c>
      <c r="G1798" s="1" t="s">
        <v>11</v>
      </c>
      <c r="H1798" s="1" t="s">
        <v>11</v>
      </c>
      <c r="I1798" s="1" t="s">
        <v>11</v>
      </c>
    </row>
    <row r="1799">
      <c r="A1799" s="1" t="s">
        <v>5204</v>
      </c>
      <c r="B1799" s="1" t="s">
        <v>5205</v>
      </c>
      <c r="C1799" s="1" t="s">
        <v>11</v>
      </c>
      <c r="D1799" s="1" t="s">
        <v>11</v>
      </c>
      <c r="E1799" s="1" t="s">
        <v>11</v>
      </c>
      <c r="F1799" s="1" t="s">
        <v>11</v>
      </c>
      <c r="G1799" s="1" t="s">
        <v>11</v>
      </c>
      <c r="H1799" s="1" t="s">
        <v>11</v>
      </c>
      <c r="I1799" s="1" t="s">
        <v>11</v>
      </c>
    </row>
    <row r="1800">
      <c r="A1800" s="1" t="s">
        <v>5206</v>
      </c>
      <c r="B1800" s="1" t="s">
        <v>5207</v>
      </c>
      <c r="C1800" s="1" t="s">
        <v>11</v>
      </c>
      <c r="D1800" s="1" t="s">
        <v>11</v>
      </c>
      <c r="E1800" s="1" t="s">
        <v>11</v>
      </c>
      <c r="F1800" s="1" t="s">
        <v>11</v>
      </c>
      <c r="G1800" s="1" t="s">
        <v>11</v>
      </c>
      <c r="H1800" s="1" t="s">
        <v>11</v>
      </c>
      <c r="I1800" s="1" t="s">
        <v>11</v>
      </c>
    </row>
    <row r="1801">
      <c r="A1801" s="1" t="s">
        <v>5208</v>
      </c>
      <c r="B1801" s="1" t="s">
        <v>5209</v>
      </c>
      <c r="C1801" s="1" t="s">
        <v>11</v>
      </c>
      <c r="D1801" s="1" t="s">
        <v>11</v>
      </c>
      <c r="E1801" s="1" t="s">
        <v>11</v>
      </c>
      <c r="F1801" s="1" t="s">
        <v>11</v>
      </c>
      <c r="G1801" s="1" t="s">
        <v>11</v>
      </c>
      <c r="H1801" s="1" t="s">
        <v>11</v>
      </c>
      <c r="I1801" s="1" t="s">
        <v>11</v>
      </c>
    </row>
    <row r="1802">
      <c r="A1802" s="1" t="s">
        <v>5210</v>
      </c>
      <c r="B1802" s="1" t="s">
        <v>5211</v>
      </c>
      <c r="C1802" s="1" t="s">
        <v>11</v>
      </c>
      <c r="D1802" s="1" t="s">
        <v>11</v>
      </c>
      <c r="E1802" s="1" t="s">
        <v>11</v>
      </c>
      <c r="F1802" s="1" t="s">
        <v>11</v>
      </c>
      <c r="G1802" s="1" t="s">
        <v>11</v>
      </c>
      <c r="H1802" s="1" t="s">
        <v>11</v>
      </c>
      <c r="I1802" s="1" t="s">
        <v>11</v>
      </c>
    </row>
    <row r="1803">
      <c r="A1803" s="1" t="s">
        <v>5212</v>
      </c>
      <c r="B1803" s="1" t="s">
        <v>5213</v>
      </c>
      <c r="C1803" s="1" t="s">
        <v>5214</v>
      </c>
      <c r="D1803" s="1" t="s">
        <v>5215</v>
      </c>
      <c r="E1803" s="1" t="s">
        <v>5216</v>
      </c>
      <c r="F1803" s="1" t="s">
        <v>5217</v>
      </c>
      <c r="G1803" s="1" t="s">
        <v>5218</v>
      </c>
      <c r="H1803" s="1" t="s">
        <v>11</v>
      </c>
      <c r="I1803" s="1" t="s">
        <v>11</v>
      </c>
    </row>
    <row r="1804">
      <c r="A1804" s="1" t="s">
        <v>5219</v>
      </c>
      <c r="B1804" s="1" t="s">
        <v>5220</v>
      </c>
      <c r="C1804" s="1" t="s">
        <v>5221</v>
      </c>
      <c r="D1804" s="1" t="s">
        <v>5222</v>
      </c>
      <c r="E1804" s="1" t="s">
        <v>1357</v>
      </c>
      <c r="F1804" s="1" t="s">
        <v>5223</v>
      </c>
      <c r="G1804" s="1" t="s">
        <v>5224</v>
      </c>
      <c r="H1804" s="1" t="s">
        <v>11</v>
      </c>
      <c r="I1804" s="1" t="s">
        <v>11</v>
      </c>
    </row>
    <row r="1805">
      <c r="A1805" s="1" t="s">
        <v>5225</v>
      </c>
      <c r="B1805" s="1" t="s">
        <v>5226</v>
      </c>
      <c r="C1805" s="1" t="s">
        <v>5227</v>
      </c>
      <c r="D1805" s="1" t="s">
        <v>5228</v>
      </c>
      <c r="E1805" s="1" t="s">
        <v>5229</v>
      </c>
      <c r="F1805" s="1" t="s">
        <v>5230</v>
      </c>
      <c r="G1805" s="1" t="s">
        <v>5231</v>
      </c>
      <c r="H1805" s="1" t="s">
        <v>11</v>
      </c>
      <c r="I1805" s="1" t="s">
        <v>11</v>
      </c>
    </row>
    <row r="1806">
      <c r="A1806" s="1" t="s">
        <v>5232</v>
      </c>
      <c r="B1806" s="1" t="s">
        <v>5233</v>
      </c>
      <c r="C1806" s="1" t="s">
        <v>11</v>
      </c>
      <c r="D1806" s="1" t="s">
        <v>11</v>
      </c>
      <c r="E1806" s="1" t="s">
        <v>11</v>
      </c>
      <c r="F1806" s="1" t="s">
        <v>11</v>
      </c>
      <c r="G1806" s="1" t="s">
        <v>11</v>
      </c>
      <c r="H1806" s="1" t="s">
        <v>11</v>
      </c>
      <c r="I1806" s="1" t="s">
        <v>11</v>
      </c>
    </row>
    <row r="1807">
      <c r="A1807" s="1" t="s">
        <v>5234</v>
      </c>
      <c r="B1807" s="1" t="s">
        <v>5235</v>
      </c>
      <c r="C1807" s="1" t="s">
        <v>11</v>
      </c>
      <c r="D1807" s="1" t="s">
        <v>11</v>
      </c>
      <c r="E1807" s="1" t="s">
        <v>11</v>
      </c>
      <c r="F1807" s="1" t="s">
        <v>11</v>
      </c>
      <c r="G1807" s="1" t="s">
        <v>11</v>
      </c>
      <c r="H1807" s="1" t="s">
        <v>11</v>
      </c>
      <c r="I1807" s="1" t="s">
        <v>11</v>
      </c>
    </row>
    <row r="1808">
      <c r="A1808" s="1" t="s">
        <v>5236</v>
      </c>
      <c r="B1808" s="1" t="s">
        <v>5237</v>
      </c>
      <c r="C1808" s="1" t="s">
        <v>11</v>
      </c>
      <c r="D1808" s="1" t="s">
        <v>11</v>
      </c>
      <c r="E1808" s="1" t="s">
        <v>11</v>
      </c>
      <c r="F1808" s="1" t="s">
        <v>11</v>
      </c>
      <c r="G1808" s="1" t="s">
        <v>11</v>
      </c>
      <c r="H1808" s="1" t="s">
        <v>11</v>
      </c>
      <c r="I1808" s="1" t="s">
        <v>11</v>
      </c>
    </row>
    <row r="1809">
      <c r="A1809" s="1" t="s">
        <v>5238</v>
      </c>
      <c r="B1809" s="1" t="s">
        <v>5239</v>
      </c>
      <c r="C1809" s="1" t="s">
        <v>5240</v>
      </c>
      <c r="D1809" s="1" t="s">
        <v>5241</v>
      </c>
      <c r="E1809" s="1" t="s">
        <v>5146</v>
      </c>
      <c r="F1809" s="1" t="s">
        <v>5242</v>
      </c>
      <c r="G1809" s="1" t="s">
        <v>5243</v>
      </c>
      <c r="H1809" s="1" t="s">
        <v>11</v>
      </c>
      <c r="I1809" s="1" t="s">
        <v>11</v>
      </c>
    </row>
    <row r="1810">
      <c r="A1810" s="1" t="s">
        <v>5244</v>
      </c>
      <c r="B1810" s="1" t="s">
        <v>5245</v>
      </c>
      <c r="C1810" s="1" t="s">
        <v>11</v>
      </c>
      <c r="D1810" s="1" t="s">
        <v>11</v>
      </c>
      <c r="E1810" s="1" t="s">
        <v>11</v>
      </c>
      <c r="F1810" s="1" t="s">
        <v>11</v>
      </c>
      <c r="G1810" s="1" t="s">
        <v>11</v>
      </c>
      <c r="H1810" s="1" t="s">
        <v>11</v>
      </c>
      <c r="I1810" s="1" t="s">
        <v>11</v>
      </c>
    </row>
    <row r="1811">
      <c r="A1811" s="1" t="s">
        <v>5246</v>
      </c>
      <c r="B1811" s="1" t="s">
        <v>5247</v>
      </c>
      <c r="C1811" s="1" t="s">
        <v>5248</v>
      </c>
      <c r="D1811" s="1" t="s">
        <v>5249</v>
      </c>
      <c r="E1811" s="1" t="s">
        <v>5250</v>
      </c>
      <c r="F1811" s="1" t="s">
        <v>5251</v>
      </c>
      <c r="G1811" s="1" t="s">
        <v>5252</v>
      </c>
      <c r="H1811" s="1" t="s">
        <v>11</v>
      </c>
      <c r="I1811" s="1" t="s">
        <v>11</v>
      </c>
    </row>
    <row r="1812">
      <c r="A1812" s="1" t="s">
        <v>5253</v>
      </c>
      <c r="B1812" s="1" t="s">
        <v>5254</v>
      </c>
      <c r="C1812" s="1" t="s">
        <v>11</v>
      </c>
      <c r="D1812" s="1" t="s">
        <v>11</v>
      </c>
      <c r="E1812" s="1" t="s">
        <v>11</v>
      </c>
      <c r="F1812" s="1" t="s">
        <v>11</v>
      </c>
      <c r="G1812" s="1" t="s">
        <v>11</v>
      </c>
      <c r="H1812" s="1" t="s">
        <v>11</v>
      </c>
      <c r="I1812" s="1" t="s">
        <v>11</v>
      </c>
    </row>
    <row r="1813">
      <c r="A1813" s="1" t="s">
        <v>5255</v>
      </c>
      <c r="B1813" s="1" t="s">
        <v>5256</v>
      </c>
      <c r="C1813" s="1" t="s">
        <v>11</v>
      </c>
      <c r="D1813" s="1" t="s">
        <v>11</v>
      </c>
      <c r="E1813" s="1" t="s">
        <v>11</v>
      </c>
      <c r="F1813" s="1" t="s">
        <v>11</v>
      </c>
      <c r="G1813" s="1" t="s">
        <v>11</v>
      </c>
      <c r="H1813" s="1" t="s">
        <v>11</v>
      </c>
      <c r="I1813" s="1" t="s">
        <v>11</v>
      </c>
    </row>
    <row r="1814">
      <c r="A1814" s="1" t="s">
        <v>5257</v>
      </c>
      <c r="B1814" s="1" t="s">
        <v>5258</v>
      </c>
      <c r="C1814" s="1" t="s">
        <v>5259</v>
      </c>
      <c r="D1814" s="1" t="s">
        <v>5260</v>
      </c>
      <c r="E1814" s="1" t="s">
        <v>5261</v>
      </c>
      <c r="F1814" s="1" t="s">
        <v>5262</v>
      </c>
      <c r="G1814" s="1" t="s">
        <v>5263</v>
      </c>
      <c r="H1814" s="1" t="s">
        <v>11</v>
      </c>
      <c r="I1814" s="1" t="s">
        <v>11</v>
      </c>
    </row>
    <row r="1815">
      <c r="A1815" s="1" t="s">
        <v>5264</v>
      </c>
      <c r="B1815" s="1" t="s">
        <v>5265</v>
      </c>
      <c r="C1815" s="1" t="s">
        <v>11</v>
      </c>
      <c r="D1815" s="1" t="s">
        <v>11</v>
      </c>
      <c r="E1815" s="1" t="s">
        <v>11</v>
      </c>
      <c r="F1815" s="1" t="s">
        <v>11</v>
      </c>
      <c r="G1815" s="1" t="s">
        <v>11</v>
      </c>
      <c r="H1815" s="1" t="s">
        <v>11</v>
      </c>
      <c r="I1815" s="1" t="s">
        <v>11</v>
      </c>
    </row>
    <row r="1816">
      <c r="A1816" s="1" t="s">
        <v>5266</v>
      </c>
      <c r="B1816" s="1" t="s">
        <v>5267</v>
      </c>
      <c r="C1816" s="1" t="s">
        <v>11</v>
      </c>
      <c r="D1816" s="1" t="s">
        <v>11</v>
      </c>
      <c r="E1816" s="1" t="s">
        <v>11</v>
      </c>
      <c r="F1816" s="1" t="s">
        <v>11</v>
      </c>
      <c r="G1816" s="1" t="s">
        <v>11</v>
      </c>
      <c r="H1816" s="1" t="s">
        <v>11</v>
      </c>
      <c r="I1816" s="1" t="s">
        <v>11</v>
      </c>
    </row>
    <row r="1817">
      <c r="A1817" s="1" t="s">
        <v>5268</v>
      </c>
      <c r="B1817" s="1" t="s">
        <v>5269</v>
      </c>
      <c r="C1817" s="1" t="s">
        <v>11</v>
      </c>
      <c r="D1817" s="1" t="s">
        <v>11</v>
      </c>
      <c r="E1817" s="1" t="s">
        <v>11</v>
      </c>
      <c r="F1817" s="1" t="s">
        <v>11</v>
      </c>
      <c r="G1817" s="1" t="s">
        <v>11</v>
      </c>
      <c r="H1817" s="1" t="s">
        <v>11</v>
      </c>
      <c r="I1817" s="1" t="s">
        <v>11</v>
      </c>
    </row>
    <row r="1818">
      <c r="A1818" s="1" t="s">
        <v>5270</v>
      </c>
      <c r="B1818" s="1" t="s">
        <v>5271</v>
      </c>
      <c r="C1818" s="1" t="s">
        <v>11</v>
      </c>
      <c r="D1818" s="1" t="s">
        <v>11</v>
      </c>
      <c r="E1818" s="1" t="s">
        <v>11</v>
      </c>
      <c r="F1818" s="1" t="s">
        <v>11</v>
      </c>
      <c r="G1818" s="1" t="s">
        <v>11</v>
      </c>
      <c r="H1818" s="1" t="s">
        <v>11</v>
      </c>
      <c r="I1818" s="1" t="s">
        <v>11</v>
      </c>
    </row>
    <row r="1819">
      <c r="A1819" s="1" t="s">
        <v>5272</v>
      </c>
      <c r="B1819" s="1" t="s">
        <v>5273</v>
      </c>
      <c r="C1819" s="1" t="s">
        <v>11</v>
      </c>
      <c r="D1819" s="1" t="s">
        <v>11</v>
      </c>
      <c r="E1819" s="1" t="s">
        <v>11</v>
      </c>
      <c r="F1819" s="1" t="s">
        <v>11</v>
      </c>
      <c r="G1819" s="1" t="s">
        <v>11</v>
      </c>
      <c r="H1819" s="1" t="s">
        <v>11</v>
      </c>
      <c r="I1819" s="1" t="s">
        <v>11</v>
      </c>
    </row>
    <row r="1820">
      <c r="A1820" s="1" t="s">
        <v>5274</v>
      </c>
      <c r="B1820" s="1" t="s">
        <v>5275</v>
      </c>
      <c r="C1820" s="1" t="s">
        <v>5276</v>
      </c>
      <c r="D1820" s="1" t="s">
        <v>5277</v>
      </c>
      <c r="E1820" s="1" t="s">
        <v>5278</v>
      </c>
      <c r="F1820" s="1" t="s">
        <v>11</v>
      </c>
      <c r="G1820" s="1" t="s">
        <v>5279</v>
      </c>
      <c r="H1820" s="1" t="s">
        <v>11</v>
      </c>
      <c r="I1820" s="1" t="s">
        <v>11</v>
      </c>
    </row>
    <row r="1821">
      <c r="A1821" s="1" t="s">
        <v>5280</v>
      </c>
      <c r="B1821" s="1" t="s">
        <v>5281</v>
      </c>
      <c r="C1821" s="1" t="s">
        <v>11</v>
      </c>
      <c r="D1821" s="1" t="s">
        <v>11</v>
      </c>
      <c r="E1821" s="1" t="s">
        <v>11</v>
      </c>
      <c r="F1821" s="1" t="s">
        <v>11</v>
      </c>
      <c r="G1821" s="1" t="s">
        <v>11</v>
      </c>
      <c r="H1821" s="1" t="s">
        <v>11</v>
      </c>
      <c r="I1821" s="1" t="s">
        <v>11</v>
      </c>
    </row>
    <row r="1822">
      <c r="A1822" s="1" t="s">
        <v>5282</v>
      </c>
      <c r="B1822" s="1" t="s">
        <v>5283</v>
      </c>
      <c r="C1822" s="1" t="s">
        <v>11</v>
      </c>
      <c r="D1822" s="1" t="s">
        <v>11</v>
      </c>
      <c r="E1822" s="1" t="s">
        <v>11</v>
      </c>
      <c r="F1822" s="1" t="s">
        <v>11</v>
      </c>
      <c r="G1822" s="1" t="s">
        <v>11</v>
      </c>
      <c r="H1822" s="1" t="s">
        <v>11</v>
      </c>
      <c r="I1822" s="1" t="s">
        <v>11</v>
      </c>
    </row>
    <row r="1823">
      <c r="A1823" s="1" t="s">
        <v>5284</v>
      </c>
      <c r="B1823" s="1" t="s">
        <v>5285</v>
      </c>
      <c r="C1823" s="1" t="s">
        <v>11</v>
      </c>
      <c r="D1823" s="1" t="s">
        <v>11</v>
      </c>
      <c r="E1823" s="1" t="s">
        <v>11</v>
      </c>
      <c r="F1823" s="1" t="s">
        <v>11</v>
      </c>
      <c r="G1823" s="1" t="s">
        <v>11</v>
      </c>
      <c r="H1823" s="1" t="s">
        <v>11</v>
      </c>
      <c r="I1823" s="1" t="s">
        <v>11</v>
      </c>
    </row>
    <row r="1824">
      <c r="A1824" s="1" t="s">
        <v>5286</v>
      </c>
      <c r="B1824" s="1" t="s">
        <v>5287</v>
      </c>
      <c r="C1824" s="1" t="s">
        <v>11</v>
      </c>
      <c r="D1824" s="1" t="s">
        <v>11</v>
      </c>
      <c r="E1824" s="1" t="s">
        <v>11</v>
      </c>
      <c r="F1824" s="1" t="s">
        <v>11</v>
      </c>
      <c r="G1824" s="1" t="s">
        <v>11</v>
      </c>
      <c r="H1824" s="1" t="s">
        <v>11</v>
      </c>
      <c r="I1824" s="1" t="s">
        <v>11</v>
      </c>
    </row>
    <row r="1825">
      <c r="A1825" s="1" t="s">
        <v>5288</v>
      </c>
      <c r="B1825" s="1" t="s">
        <v>5289</v>
      </c>
      <c r="C1825" s="1" t="s">
        <v>11</v>
      </c>
      <c r="D1825" s="1" t="s">
        <v>11</v>
      </c>
      <c r="E1825" s="1" t="s">
        <v>11</v>
      </c>
      <c r="F1825" s="1" t="s">
        <v>11</v>
      </c>
      <c r="G1825" s="1" t="s">
        <v>11</v>
      </c>
      <c r="H1825" s="1" t="s">
        <v>11</v>
      </c>
      <c r="I1825" s="1" t="s">
        <v>11</v>
      </c>
    </row>
    <row r="1826">
      <c r="A1826" s="1" t="s">
        <v>5290</v>
      </c>
      <c r="B1826" s="1" t="s">
        <v>5291</v>
      </c>
      <c r="C1826" s="1" t="s">
        <v>11</v>
      </c>
      <c r="D1826" s="1" t="s">
        <v>11</v>
      </c>
      <c r="E1826" s="1" t="s">
        <v>11</v>
      </c>
      <c r="F1826" s="1" t="s">
        <v>11</v>
      </c>
      <c r="G1826" s="1" t="s">
        <v>11</v>
      </c>
      <c r="H1826" s="1" t="s">
        <v>11</v>
      </c>
      <c r="I1826" s="1" t="s">
        <v>11</v>
      </c>
    </row>
    <row r="1827">
      <c r="A1827" s="1" t="s">
        <v>5292</v>
      </c>
      <c r="B1827" s="1" t="s">
        <v>5293</v>
      </c>
      <c r="C1827" s="1" t="s">
        <v>11</v>
      </c>
      <c r="D1827" s="1" t="s">
        <v>11</v>
      </c>
      <c r="E1827" s="1" t="s">
        <v>11</v>
      </c>
      <c r="F1827" s="1" t="s">
        <v>11</v>
      </c>
      <c r="G1827" s="1" t="s">
        <v>11</v>
      </c>
      <c r="H1827" s="1" t="s">
        <v>11</v>
      </c>
      <c r="I1827" s="1" t="s">
        <v>11</v>
      </c>
    </row>
    <row r="1828">
      <c r="A1828" s="1" t="s">
        <v>5294</v>
      </c>
      <c r="B1828" s="1" t="s">
        <v>5295</v>
      </c>
      <c r="C1828" s="1" t="s">
        <v>11</v>
      </c>
      <c r="D1828" s="1" t="s">
        <v>11</v>
      </c>
      <c r="E1828" s="1" t="s">
        <v>11</v>
      </c>
      <c r="F1828" s="1" t="s">
        <v>11</v>
      </c>
      <c r="G1828" s="1" t="s">
        <v>11</v>
      </c>
      <c r="H1828" s="1" t="s">
        <v>11</v>
      </c>
      <c r="I1828" s="1" t="s">
        <v>11</v>
      </c>
    </row>
    <row r="1829">
      <c r="A1829" s="1" t="s">
        <v>5296</v>
      </c>
      <c r="B1829" s="1" t="s">
        <v>5297</v>
      </c>
      <c r="C1829" s="1" t="s">
        <v>11</v>
      </c>
      <c r="D1829" s="1" t="s">
        <v>11</v>
      </c>
      <c r="E1829" s="1" t="s">
        <v>11</v>
      </c>
      <c r="F1829" s="1" t="s">
        <v>11</v>
      </c>
      <c r="G1829" s="1" t="s">
        <v>11</v>
      </c>
      <c r="H1829" s="1" t="s">
        <v>11</v>
      </c>
      <c r="I1829" s="1" t="s">
        <v>11</v>
      </c>
    </row>
    <row r="1830">
      <c r="A1830" s="1" t="s">
        <v>5298</v>
      </c>
      <c r="B1830" s="1" t="s">
        <v>5299</v>
      </c>
      <c r="C1830" s="1" t="s">
        <v>11</v>
      </c>
      <c r="D1830" s="1" t="s">
        <v>11</v>
      </c>
      <c r="E1830" s="1" t="s">
        <v>11</v>
      </c>
      <c r="F1830" s="1" t="s">
        <v>11</v>
      </c>
      <c r="G1830" s="1" t="s">
        <v>11</v>
      </c>
      <c r="H1830" s="1" t="s">
        <v>11</v>
      </c>
      <c r="I1830" s="1" t="s">
        <v>11</v>
      </c>
    </row>
    <row r="1831">
      <c r="A1831" s="1" t="s">
        <v>5300</v>
      </c>
      <c r="B1831" s="1" t="s">
        <v>5301</v>
      </c>
      <c r="C1831" s="1" t="s">
        <v>11</v>
      </c>
      <c r="D1831" s="1" t="s">
        <v>11</v>
      </c>
      <c r="E1831" s="1" t="s">
        <v>11</v>
      </c>
      <c r="F1831" s="1" t="s">
        <v>11</v>
      </c>
      <c r="G1831" s="1" t="s">
        <v>11</v>
      </c>
      <c r="H1831" s="1" t="s">
        <v>11</v>
      </c>
      <c r="I1831" s="1" t="s">
        <v>11</v>
      </c>
    </row>
    <row r="1832">
      <c r="A1832" s="1" t="s">
        <v>5302</v>
      </c>
      <c r="B1832" s="1" t="s">
        <v>5303</v>
      </c>
      <c r="C1832" s="1" t="s">
        <v>11</v>
      </c>
      <c r="D1832" s="1" t="s">
        <v>11</v>
      </c>
      <c r="E1832" s="1" t="s">
        <v>11</v>
      </c>
      <c r="F1832" s="1" t="s">
        <v>11</v>
      </c>
      <c r="G1832" s="1" t="s">
        <v>11</v>
      </c>
      <c r="H1832" s="1" t="s">
        <v>11</v>
      </c>
      <c r="I1832" s="1" t="s">
        <v>11</v>
      </c>
    </row>
    <row r="1833">
      <c r="A1833" s="1" t="s">
        <v>5304</v>
      </c>
      <c r="B1833" s="1" t="s">
        <v>5305</v>
      </c>
      <c r="C1833" s="1" t="s">
        <v>11</v>
      </c>
      <c r="D1833" s="1" t="s">
        <v>11</v>
      </c>
      <c r="E1833" s="1" t="s">
        <v>11</v>
      </c>
      <c r="F1833" s="1" t="s">
        <v>11</v>
      </c>
      <c r="G1833" s="1" t="s">
        <v>11</v>
      </c>
      <c r="H1833" s="1" t="s">
        <v>11</v>
      </c>
      <c r="I1833" s="1" t="s">
        <v>11</v>
      </c>
    </row>
    <row r="1834">
      <c r="A1834" s="1" t="s">
        <v>5306</v>
      </c>
      <c r="B1834" s="1" t="s">
        <v>5307</v>
      </c>
      <c r="C1834" s="1" t="s">
        <v>11</v>
      </c>
      <c r="D1834" s="1" t="s">
        <v>11</v>
      </c>
      <c r="E1834" s="1" t="s">
        <v>11</v>
      </c>
      <c r="F1834" s="1" t="s">
        <v>11</v>
      </c>
      <c r="G1834" s="1" t="s">
        <v>11</v>
      </c>
      <c r="H1834" s="1" t="s">
        <v>11</v>
      </c>
      <c r="I1834" s="1" t="s">
        <v>11</v>
      </c>
    </row>
    <row r="1835">
      <c r="A1835" s="1" t="s">
        <v>5308</v>
      </c>
      <c r="B1835" s="1" t="s">
        <v>5309</v>
      </c>
      <c r="C1835" s="1" t="s">
        <v>11</v>
      </c>
      <c r="D1835" s="1" t="s">
        <v>11</v>
      </c>
      <c r="E1835" s="1" t="s">
        <v>11</v>
      </c>
      <c r="F1835" s="1" t="s">
        <v>11</v>
      </c>
      <c r="G1835" s="1" t="s">
        <v>11</v>
      </c>
      <c r="H1835" s="1" t="s">
        <v>11</v>
      </c>
      <c r="I1835" s="1" t="s">
        <v>11</v>
      </c>
    </row>
    <row r="1836">
      <c r="A1836" s="1" t="s">
        <v>5310</v>
      </c>
      <c r="B1836" s="1" t="s">
        <v>5311</v>
      </c>
      <c r="C1836" s="1" t="s">
        <v>11</v>
      </c>
      <c r="D1836" s="1" t="s">
        <v>11</v>
      </c>
      <c r="E1836" s="1" t="s">
        <v>11</v>
      </c>
      <c r="F1836" s="1" t="s">
        <v>11</v>
      </c>
      <c r="G1836" s="1" t="s">
        <v>11</v>
      </c>
      <c r="H1836" s="1" t="s">
        <v>11</v>
      </c>
      <c r="I1836" s="1" t="s">
        <v>11</v>
      </c>
    </row>
    <row r="1837">
      <c r="A1837" s="1" t="s">
        <v>5312</v>
      </c>
      <c r="B1837" s="1" t="s">
        <v>5313</v>
      </c>
      <c r="C1837" s="1" t="s">
        <v>11</v>
      </c>
      <c r="D1837" s="1" t="s">
        <v>11</v>
      </c>
      <c r="E1837" s="1" t="s">
        <v>11</v>
      </c>
      <c r="F1837" s="1" t="s">
        <v>11</v>
      </c>
      <c r="G1837" s="1" t="s">
        <v>11</v>
      </c>
      <c r="H1837" s="1" t="s">
        <v>11</v>
      </c>
      <c r="I1837" s="1" t="s">
        <v>11</v>
      </c>
    </row>
    <row r="1838">
      <c r="A1838" s="1" t="s">
        <v>5314</v>
      </c>
      <c r="B1838" s="1" t="s">
        <v>5315</v>
      </c>
      <c r="C1838" s="1" t="s">
        <v>11</v>
      </c>
      <c r="D1838" s="1" t="s">
        <v>11</v>
      </c>
      <c r="E1838" s="1" t="s">
        <v>11</v>
      </c>
      <c r="F1838" s="1" t="s">
        <v>11</v>
      </c>
      <c r="G1838" s="1" t="s">
        <v>11</v>
      </c>
      <c r="H1838" s="1" t="s">
        <v>11</v>
      </c>
      <c r="I1838" s="1" t="s">
        <v>11</v>
      </c>
    </row>
    <row r="1839">
      <c r="A1839" s="1" t="s">
        <v>5316</v>
      </c>
      <c r="B1839" s="1" t="s">
        <v>5317</v>
      </c>
      <c r="C1839" s="1" t="s">
        <v>5318</v>
      </c>
      <c r="D1839" s="1" t="s">
        <v>5319</v>
      </c>
      <c r="E1839" s="1" t="s">
        <v>1357</v>
      </c>
      <c r="F1839" s="1" t="s">
        <v>5320</v>
      </c>
      <c r="G1839" s="1" t="s">
        <v>5321</v>
      </c>
      <c r="H1839" s="1" t="s">
        <v>11</v>
      </c>
      <c r="I1839" s="1" t="s">
        <v>11</v>
      </c>
    </row>
    <row r="1840">
      <c r="A1840" s="1" t="s">
        <v>5322</v>
      </c>
      <c r="B1840" s="1" t="s">
        <v>5323</v>
      </c>
      <c r="C1840" s="1" t="s">
        <v>11</v>
      </c>
      <c r="D1840" s="1" t="s">
        <v>11</v>
      </c>
      <c r="E1840" s="1" t="s">
        <v>11</v>
      </c>
      <c r="F1840" s="1" t="s">
        <v>11</v>
      </c>
      <c r="G1840" s="1" t="s">
        <v>11</v>
      </c>
      <c r="H1840" s="1" t="s">
        <v>11</v>
      </c>
      <c r="I1840" s="1" t="s">
        <v>11</v>
      </c>
    </row>
    <row r="1841">
      <c r="A1841" s="1" t="s">
        <v>5324</v>
      </c>
      <c r="B1841" s="1" t="s">
        <v>5325</v>
      </c>
      <c r="C1841" s="1" t="s">
        <v>11</v>
      </c>
      <c r="D1841" s="1" t="s">
        <v>11</v>
      </c>
      <c r="E1841" s="1" t="s">
        <v>11</v>
      </c>
      <c r="F1841" s="1" t="s">
        <v>11</v>
      </c>
      <c r="G1841" s="1" t="s">
        <v>11</v>
      </c>
      <c r="H1841" s="1" t="s">
        <v>11</v>
      </c>
      <c r="I1841" s="1" t="s">
        <v>11</v>
      </c>
    </row>
    <row r="1842">
      <c r="A1842" s="1" t="s">
        <v>5326</v>
      </c>
      <c r="B1842" s="1" t="s">
        <v>5327</v>
      </c>
      <c r="C1842" s="1" t="s">
        <v>11</v>
      </c>
      <c r="D1842" s="1" t="s">
        <v>11</v>
      </c>
      <c r="E1842" s="1" t="s">
        <v>11</v>
      </c>
      <c r="F1842" s="1" t="s">
        <v>11</v>
      </c>
      <c r="G1842" s="1" t="s">
        <v>11</v>
      </c>
      <c r="H1842" s="1" t="s">
        <v>11</v>
      </c>
      <c r="I1842" s="1" t="s">
        <v>11</v>
      </c>
    </row>
    <row r="1843">
      <c r="A1843" s="1" t="s">
        <v>5328</v>
      </c>
      <c r="B1843" s="1" t="s">
        <v>5329</v>
      </c>
      <c r="C1843" s="1" t="s">
        <v>11</v>
      </c>
      <c r="D1843" s="1" t="s">
        <v>11</v>
      </c>
      <c r="E1843" s="1" t="s">
        <v>11</v>
      </c>
      <c r="F1843" s="1" t="s">
        <v>11</v>
      </c>
      <c r="G1843" s="1" t="s">
        <v>11</v>
      </c>
      <c r="H1843" s="1" t="s">
        <v>11</v>
      </c>
      <c r="I1843" s="1" t="s">
        <v>11</v>
      </c>
    </row>
    <row r="1844">
      <c r="A1844" s="1" t="s">
        <v>5330</v>
      </c>
      <c r="B1844" s="1" t="s">
        <v>5331</v>
      </c>
      <c r="C1844" s="1" t="s">
        <v>11</v>
      </c>
      <c r="D1844" s="1" t="s">
        <v>11</v>
      </c>
      <c r="E1844" s="1" t="s">
        <v>11</v>
      </c>
      <c r="F1844" s="1" t="s">
        <v>11</v>
      </c>
      <c r="G1844" s="1" t="s">
        <v>11</v>
      </c>
      <c r="H1844" s="1" t="s">
        <v>11</v>
      </c>
      <c r="I1844" s="1" t="s">
        <v>11</v>
      </c>
    </row>
    <row r="1845">
      <c r="A1845" s="1" t="s">
        <v>5332</v>
      </c>
      <c r="B1845" s="1" t="s">
        <v>5333</v>
      </c>
      <c r="C1845" s="1" t="s">
        <v>5334</v>
      </c>
      <c r="D1845" s="1" t="s">
        <v>5335</v>
      </c>
      <c r="E1845" s="1" t="s">
        <v>1477</v>
      </c>
      <c r="F1845" s="1" t="s">
        <v>5336</v>
      </c>
      <c r="G1845" s="1" t="s">
        <v>5337</v>
      </c>
      <c r="H1845" s="1" t="s">
        <v>11</v>
      </c>
      <c r="I1845" s="1" t="s">
        <v>11</v>
      </c>
    </row>
    <row r="1846">
      <c r="A1846" s="1" t="s">
        <v>5338</v>
      </c>
      <c r="B1846" s="1" t="s">
        <v>5339</v>
      </c>
      <c r="C1846" s="1" t="s">
        <v>11</v>
      </c>
      <c r="D1846" s="1" t="s">
        <v>11</v>
      </c>
      <c r="E1846" s="1" t="s">
        <v>11</v>
      </c>
      <c r="F1846" s="1" t="s">
        <v>11</v>
      </c>
      <c r="G1846" s="1" t="s">
        <v>11</v>
      </c>
      <c r="H1846" s="1" t="s">
        <v>11</v>
      </c>
      <c r="I1846" s="1" t="s">
        <v>11</v>
      </c>
    </row>
    <row r="1847">
      <c r="A1847" s="1" t="s">
        <v>5340</v>
      </c>
      <c r="B1847" s="1" t="s">
        <v>5341</v>
      </c>
      <c r="C1847" s="1" t="s">
        <v>11</v>
      </c>
      <c r="D1847" s="1" t="s">
        <v>11</v>
      </c>
      <c r="E1847" s="1" t="s">
        <v>11</v>
      </c>
      <c r="F1847" s="1" t="s">
        <v>11</v>
      </c>
      <c r="G1847" s="1" t="s">
        <v>11</v>
      </c>
      <c r="H1847" s="1" t="s">
        <v>11</v>
      </c>
      <c r="I1847" s="1" t="s">
        <v>11</v>
      </c>
    </row>
    <row r="1848">
      <c r="A1848" s="1" t="s">
        <v>5342</v>
      </c>
      <c r="B1848" s="1" t="s">
        <v>5343</v>
      </c>
      <c r="C1848" s="1" t="s">
        <v>11</v>
      </c>
      <c r="D1848" s="1" t="s">
        <v>11</v>
      </c>
      <c r="E1848" s="1" t="s">
        <v>11</v>
      </c>
      <c r="F1848" s="1" t="s">
        <v>11</v>
      </c>
      <c r="G1848" s="1" t="s">
        <v>11</v>
      </c>
      <c r="H1848" s="1" t="s">
        <v>11</v>
      </c>
      <c r="I1848" s="1" t="s">
        <v>11</v>
      </c>
    </row>
    <row r="1849">
      <c r="A1849" s="1" t="s">
        <v>5344</v>
      </c>
      <c r="B1849" s="1" t="s">
        <v>5345</v>
      </c>
      <c r="C1849" s="1" t="s">
        <v>11</v>
      </c>
      <c r="D1849" s="1" t="s">
        <v>11</v>
      </c>
      <c r="E1849" s="1" t="s">
        <v>11</v>
      </c>
      <c r="F1849" s="1" t="s">
        <v>11</v>
      </c>
      <c r="G1849" s="1" t="s">
        <v>11</v>
      </c>
      <c r="H1849" s="1" t="s">
        <v>11</v>
      </c>
      <c r="I1849" s="1" t="s">
        <v>11</v>
      </c>
    </row>
    <row r="1850">
      <c r="A1850" s="1" t="s">
        <v>5346</v>
      </c>
      <c r="B1850" s="1" t="s">
        <v>5347</v>
      </c>
      <c r="C1850" s="1" t="s">
        <v>11</v>
      </c>
      <c r="D1850" s="1" t="s">
        <v>11</v>
      </c>
      <c r="E1850" s="1" t="s">
        <v>11</v>
      </c>
      <c r="F1850" s="1" t="s">
        <v>11</v>
      </c>
      <c r="G1850" s="1" t="s">
        <v>11</v>
      </c>
      <c r="H1850" s="1" t="s">
        <v>11</v>
      </c>
      <c r="I1850" s="1" t="s">
        <v>11</v>
      </c>
    </row>
    <row r="1851">
      <c r="A1851" s="1" t="s">
        <v>1469</v>
      </c>
      <c r="B1851" s="1" t="s">
        <v>5348</v>
      </c>
      <c r="C1851" s="1" t="s">
        <v>11</v>
      </c>
      <c r="D1851" s="1" t="s">
        <v>11</v>
      </c>
      <c r="E1851" s="1" t="s">
        <v>11</v>
      </c>
      <c r="F1851" s="1" t="s">
        <v>11</v>
      </c>
      <c r="G1851" s="1" t="s">
        <v>11</v>
      </c>
      <c r="H1851" s="1" t="s">
        <v>11</v>
      </c>
      <c r="I1851" s="1" t="s">
        <v>11</v>
      </c>
    </row>
    <row r="1852">
      <c r="A1852" s="1" t="s">
        <v>5349</v>
      </c>
      <c r="B1852" s="1" t="s">
        <v>5350</v>
      </c>
      <c r="C1852" s="1" t="s">
        <v>11</v>
      </c>
      <c r="D1852" s="1" t="s">
        <v>11</v>
      </c>
      <c r="E1852" s="1" t="s">
        <v>11</v>
      </c>
      <c r="F1852" s="1" t="s">
        <v>11</v>
      </c>
      <c r="G1852" s="1" t="s">
        <v>11</v>
      </c>
      <c r="H1852" s="1" t="s">
        <v>11</v>
      </c>
      <c r="I1852" s="1" t="s">
        <v>11</v>
      </c>
    </row>
    <row r="1853">
      <c r="A1853" s="1" t="s">
        <v>5351</v>
      </c>
      <c r="B1853" s="1" t="s">
        <v>5352</v>
      </c>
      <c r="C1853" s="1" t="s">
        <v>11</v>
      </c>
      <c r="D1853" s="1" t="s">
        <v>11</v>
      </c>
      <c r="E1853" s="1" t="s">
        <v>11</v>
      </c>
      <c r="F1853" s="1" t="s">
        <v>11</v>
      </c>
      <c r="G1853" s="1" t="s">
        <v>11</v>
      </c>
      <c r="H1853" s="1" t="s">
        <v>11</v>
      </c>
      <c r="I1853" s="1" t="s">
        <v>11</v>
      </c>
    </row>
    <row r="1854">
      <c r="A1854" s="1" t="s">
        <v>5353</v>
      </c>
      <c r="B1854" s="1" t="s">
        <v>5354</v>
      </c>
      <c r="C1854" s="1" t="s">
        <v>11</v>
      </c>
      <c r="D1854" s="1" t="s">
        <v>11</v>
      </c>
      <c r="E1854" s="1" t="s">
        <v>11</v>
      </c>
      <c r="F1854" s="1" t="s">
        <v>11</v>
      </c>
      <c r="G1854" s="1" t="s">
        <v>11</v>
      </c>
      <c r="H1854" s="1" t="s">
        <v>11</v>
      </c>
      <c r="I1854" s="1" t="s">
        <v>11</v>
      </c>
    </row>
    <row r="1855">
      <c r="A1855" s="1" t="s">
        <v>5355</v>
      </c>
      <c r="B1855" s="1" t="s">
        <v>5356</v>
      </c>
      <c r="C1855" s="1" t="s">
        <v>11</v>
      </c>
      <c r="D1855" s="1" t="s">
        <v>11</v>
      </c>
      <c r="E1855" s="1" t="s">
        <v>11</v>
      </c>
      <c r="F1855" s="1" t="s">
        <v>11</v>
      </c>
      <c r="G1855" s="1" t="s">
        <v>11</v>
      </c>
      <c r="H1855" s="1" t="s">
        <v>11</v>
      </c>
      <c r="I1855" s="1" t="s">
        <v>11</v>
      </c>
    </row>
    <row r="1856">
      <c r="A1856" s="1" t="s">
        <v>5357</v>
      </c>
      <c r="B1856" s="1" t="s">
        <v>5358</v>
      </c>
      <c r="C1856" s="1" t="s">
        <v>11</v>
      </c>
      <c r="D1856" s="1" t="s">
        <v>11</v>
      </c>
      <c r="E1856" s="1" t="s">
        <v>11</v>
      </c>
      <c r="F1856" s="1" t="s">
        <v>11</v>
      </c>
      <c r="G1856" s="1" t="s">
        <v>11</v>
      </c>
      <c r="H1856" s="1" t="s">
        <v>11</v>
      </c>
      <c r="I1856" s="1" t="s">
        <v>11</v>
      </c>
    </row>
    <row r="1857">
      <c r="A1857" s="1" t="s">
        <v>5359</v>
      </c>
      <c r="B1857" s="1" t="s">
        <v>5360</v>
      </c>
      <c r="C1857" s="1" t="s">
        <v>11</v>
      </c>
      <c r="D1857" s="1" t="s">
        <v>11</v>
      </c>
      <c r="E1857" s="1" t="s">
        <v>11</v>
      </c>
      <c r="F1857" s="1" t="s">
        <v>11</v>
      </c>
      <c r="G1857" s="1" t="s">
        <v>11</v>
      </c>
      <c r="H1857" s="1" t="s">
        <v>11</v>
      </c>
      <c r="I1857" s="1" t="s">
        <v>11</v>
      </c>
    </row>
    <row r="1858">
      <c r="A1858" s="1" t="s">
        <v>5361</v>
      </c>
      <c r="B1858" s="1" t="s">
        <v>5362</v>
      </c>
      <c r="C1858" s="1" t="s">
        <v>5363</v>
      </c>
      <c r="D1858" s="1" t="s">
        <v>5364</v>
      </c>
      <c r="E1858" s="1" t="s">
        <v>1431</v>
      </c>
      <c r="F1858" s="1" t="s">
        <v>5365</v>
      </c>
      <c r="G1858" s="1" t="s">
        <v>5366</v>
      </c>
      <c r="H1858" s="1" t="s">
        <v>11</v>
      </c>
      <c r="I1858" s="1" t="s">
        <v>11</v>
      </c>
    </row>
    <row r="1859">
      <c r="A1859" s="1" t="s">
        <v>5367</v>
      </c>
      <c r="B1859" s="1" t="s">
        <v>5368</v>
      </c>
      <c r="C1859" s="1" t="s">
        <v>11</v>
      </c>
      <c r="D1859" s="1" t="s">
        <v>11</v>
      </c>
      <c r="E1859" s="1" t="s">
        <v>11</v>
      </c>
      <c r="F1859" s="1" t="s">
        <v>11</v>
      </c>
      <c r="G1859" s="1" t="s">
        <v>11</v>
      </c>
      <c r="H1859" s="1" t="s">
        <v>11</v>
      </c>
      <c r="I1859" s="1" t="s">
        <v>11</v>
      </c>
    </row>
    <row r="1860">
      <c r="A1860" s="1" t="s">
        <v>5369</v>
      </c>
      <c r="B1860" s="1" t="s">
        <v>5370</v>
      </c>
      <c r="C1860" s="1" t="s">
        <v>11</v>
      </c>
      <c r="D1860" s="1" t="s">
        <v>11</v>
      </c>
      <c r="E1860" s="1" t="s">
        <v>11</v>
      </c>
      <c r="F1860" s="1" t="s">
        <v>11</v>
      </c>
      <c r="G1860" s="1" t="s">
        <v>11</v>
      </c>
      <c r="H1860" s="1" t="s">
        <v>11</v>
      </c>
      <c r="I1860" s="1" t="s">
        <v>11</v>
      </c>
    </row>
    <row r="1861">
      <c r="A1861" s="1" t="s">
        <v>5371</v>
      </c>
      <c r="B1861" s="1" t="s">
        <v>5372</v>
      </c>
      <c r="C1861" s="1" t="s">
        <v>11</v>
      </c>
      <c r="D1861" s="1" t="s">
        <v>11</v>
      </c>
      <c r="E1861" s="1" t="s">
        <v>11</v>
      </c>
      <c r="F1861" s="1" t="s">
        <v>11</v>
      </c>
      <c r="G1861" s="1" t="s">
        <v>11</v>
      </c>
      <c r="H1861" s="1" t="s">
        <v>11</v>
      </c>
      <c r="I1861" s="1" t="s">
        <v>11</v>
      </c>
    </row>
    <row r="1862">
      <c r="A1862" s="1" t="s">
        <v>5373</v>
      </c>
      <c r="B1862" s="1" t="s">
        <v>5374</v>
      </c>
      <c r="C1862" s="1" t="s">
        <v>11</v>
      </c>
      <c r="D1862" s="1" t="s">
        <v>11</v>
      </c>
      <c r="E1862" s="1" t="s">
        <v>11</v>
      </c>
      <c r="F1862" s="1" t="s">
        <v>11</v>
      </c>
      <c r="G1862" s="1" t="s">
        <v>11</v>
      </c>
      <c r="H1862" s="1" t="s">
        <v>11</v>
      </c>
      <c r="I1862" s="1" t="s">
        <v>11</v>
      </c>
    </row>
    <row r="1863">
      <c r="A1863" s="1" t="s">
        <v>5375</v>
      </c>
      <c r="B1863" s="1" t="s">
        <v>5376</v>
      </c>
      <c r="C1863" s="1" t="s">
        <v>11</v>
      </c>
      <c r="D1863" s="1" t="s">
        <v>11</v>
      </c>
      <c r="E1863" s="1" t="s">
        <v>11</v>
      </c>
      <c r="F1863" s="1" t="s">
        <v>11</v>
      </c>
      <c r="G1863" s="1" t="s">
        <v>11</v>
      </c>
      <c r="H1863" s="1" t="s">
        <v>11</v>
      </c>
      <c r="I1863" s="1" t="s">
        <v>11</v>
      </c>
    </row>
    <row r="1864">
      <c r="A1864" s="1" t="s">
        <v>5377</v>
      </c>
      <c r="B1864" s="1" t="s">
        <v>5378</v>
      </c>
      <c r="C1864" s="1" t="s">
        <v>11</v>
      </c>
      <c r="D1864" s="1" t="s">
        <v>11</v>
      </c>
      <c r="E1864" s="1" t="s">
        <v>11</v>
      </c>
      <c r="F1864" s="1" t="s">
        <v>11</v>
      </c>
      <c r="G1864" s="1" t="s">
        <v>11</v>
      </c>
      <c r="H1864" s="1" t="s">
        <v>11</v>
      </c>
      <c r="I1864" s="1" t="s">
        <v>11</v>
      </c>
    </row>
    <row r="1865">
      <c r="A1865" s="1" t="s">
        <v>5379</v>
      </c>
      <c r="B1865" s="1" t="s">
        <v>5380</v>
      </c>
      <c r="C1865" s="1" t="s">
        <v>11</v>
      </c>
      <c r="D1865" s="1" t="s">
        <v>11</v>
      </c>
      <c r="E1865" s="1" t="s">
        <v>11</v>
      </c>
      <c r="F1865" s="1" t="s">
        <v>11</v>
      </c>
      <c r="G1865" s="1" t="s">
        <v>11</v>
      </c>
      <c r="H1865" s="1" t="s">
        <v>11</v>
      </c>
      <c r="I1865" s="1" t="s">
        <v>11</v>
      </c>
    </row>
    <row r="1866">
      <c r="A1866" s="1" t="s">
        <v>5381</v>
      </c>
      <c r="B1866" s="1" t="s">
        <v>5382</v>
      </c>
      <c r="C1866" s="1" t="s">
        <v>11</v>
      </c>
      <c r="D1866" s="1" t="s">
        <v>11</v>
      </c>
      <c r="E1866" s="1" t="s">
        <v>11</v>
      </c>
      <c r="F1866" s="1" t="s">
        <v>11</v>
      </c>
      <c r="G1866" s="1" t="s">
        <v>11</v>
      </c>
      <c r="H1866" s="1" t="s">
        <v>11</v>
      </c>
      <c r="I1866" s="1" t="s">
        <v>11</v>
      </c>
    </row>
    <row r="1867">
      <c r="A1867" s="1" t="s">
        <v>5383</v>
      </c>
      <c r="B1867" s="1" t="s">
        <v>5384</v>
      </c>
      <c r="C1867" s="1" t="s">
        <v>5385</v>
      </c>
      <c r="D1867" s="1" t="s">
        <v>5386</v>
      </c>
      <c r="E1867" s="1" t="s">
        <v>291</v>
      </c>
      <c r="F1867" s="1" t="s">
        <v>5387</v>
      </c>
      <c r="G1867" s="1" t="s">
        <v>5388</v>
      </c>
      <c r="H1867" s="1" t="s">
        <v>11</v>
      </c>
      <c r="I1867" s="1" t="s">
        <v>11</v>
      </c>
    </row>
    <row r="1868">
      <c r="A1868" s="1" t="s">
        <v>5389</v>
      </c>
      <c r="B1868" s="1" t="s">
        <v>5390</v>
      </c>
      <c r="C1868" s="1" t="s">
        <v>11</v>
      </c>
      <c r="D1868" s="1" t="s">
        <v>11</v>
      </c>
      <c r="E1868" s="1" t="s">
        <v>11</v>
      </c>
      <c r="F1868" s="1" t="s">
        <v>11</v>
      </c>
      <c r="G1868" s="1" t="s">
        <v>11</v>
      </c>
      <c r="H1868" s="1" t="s">
        <v>11</v>
      </c>
      <c r="I1868" s="1" t="s">
        <v>11</v>
      </c>
    </row>
    <row r="1869">
      <c r="A1869" s="1" t="s">
        <v>5391</v>
      </c>
      <c r="B1869" s="1" t="s">
        <v>5392</v>
      </c>
      <c r="C1869" s="1" t="s">
        <v>11</v>
      </c>
      <c r="D1869" s="1" t="s">
        <v>11</v>
      </c>
      <c r="E1869" s="1" t="s">
        <v>11</v>
      </c>
      <c r="F1869" s="1" t="s">
        <v>11</v>
      </c>
      <c r="G1869" s="1" t="s">
        <v>11</v>
      </c>
      <c r="H1869" s="1" t="s">
        <v>11</v>
      </c>
      <c r="I1869" s="1" t="s">
        <v>11</v>
      </c>
    </row>
    <row r="1870">
      <c r="A1870" s="1" t="s">
        <v>5393</v>
      </c>
      <c r="B1870" s="1" t="s">
        <v>5394</v>
      </c>
      <c r="C1870" s="1" t="s">
        <v>11</v>
      </c>
      <c r="D1870" s="1" t="s">
        <v>11</v>
      </c>
      <c r="E1870" s="1" t="s">
        <v>11</v>
      </c>
      <c r="F1870" s="1" t="s">
        <v>11</v>
      </c>
      <c r="G1870" s="1" t="s">
        <v>11</v>
      </c>
      <c r="H1870" s="1" t="s">
        <v>11</v>
      </c>
      <c r="I1870" s="1" t="s">
        <v>11</v>
      </c>
    </row>
    <row r="1871">
      <c r="A1871" s="1" t="s">
        <v>5395</v>
      </c>
      <c r="B1871" s="1" t="s">
        <v>5396</v>
      </c>
      <c r="C1871" s="1" t="s">
        <v>11</v>
      </c>
      <c r="D1871" s="1" t="s">
        <v>11</v>
      </c>
      <c r="E1871" s="1" t="s">
        <v>11</v>
      </c>
      <c r="F1871" s="1" t="s">
        <v>11</v>
      </c>
      <c r="G1871" s="1" t="s">
        <v>11</v>
      </c>
      <c r="H1871" s="1" t="s">
        <v>11</v>
      </c>
      <c r="I1871" s="1" t="s">
        <v>11</v>
      </c>
    </row>
    <row r="1872">
      <c r="A1872" s="1" t="s">
        <v>5397</v>
      </c>
      <c r="B1872" s="1" t="s">
        <v>5398</v>
      </c>
      <c r="C1872" s="1" t="s">
        <v>11</v>
      </c>
      <c r="D1872" s="1" t="s">
        <v>11</v>
      </c>
      <c r="E1872" s="1" t="s">
        <v>11</v>
      </c>
      <c r="F1872" s="1" t="s">
        <v>11</v>
      </c>
      <c r="G1872" s="1" t="s">
        <v>11</v>
      </c>
      <c r="H1872" s="1" t="s">
        <v>11</v>
      </c>
      <c r="I1872" s="1" t="s">
        <v>11</v>
      </c>
    </row>
    <row r="1873">
      <c r="A1873" s="1" t="s">
        <v>5399</v>
      </c>
      <c r="B1873" s="1" t="s">
        <v>5400</v>
      </c>
      <c r="C1873" s="1" t="s">
        <v>11</v>
      </c>
      <c r="D1873" s="1" t="s">
        <v>11</v>
      </c>
      <c r="E1873" s="1" t="s">
        <v>11</v>
      </c>
      <c r="F1873" s="1" t="s">
        <v>11</v>
      </c>
      <c r="G1873" s="1" t="s">
        <v>11</v>
      </c>
      <c r="H1873" s="1" t="s">
        <v>11</v>
      </c>
      <c r="I1873" s="1" t="s">
        <v>11</v>
      </c>
    </row>
    <row r="1874">
      <c r="A1874" s="1" t="s">
        <v>5401</v>
      </c>
      <c r="B1874" s="1" t="s">
        <v>5402</v>
      </c>
      <c r="C1874" s="1" t="s">
        <v>11</v>
      </c>
      <c r="D1874" s="1" t="s">
        <v>11</v>
      </c>
      <c r="E1874" s="1" t="s">
        <v>11</v>
      </c>
      <c r="F1874" s="1" t="s">
        <v>11</v>
      </c>
      <c r="G1874" s="1" t="s">
        <v>11</v>
      </c>
      <c r="H1874" s="1" t="s">
        <v>11</v>
      </c>
      <c r="I1874" s="1" t="s">
        <v>11</v>
      </c>
    </row>
    <row r="1875">
      <c r="A1875" s="1" t="s">
        <v>5403</v>
      </c>
      <c r="B1875" s="1" t="s">
        <v>5404</v>
      </c>
      <c r="C1875" s="1" t="s">
        <v>5405</v>
      </c>
      <c r="D1875" s="1" t="s">
        <v>5406</v>
      </c>
      <c r="E1875" s="1" t="s">
        <v>221</v>
      </c>
      <c r="F1875" s="1" t="s">
        <v>5407</v>
      </c>
      <c r="G1875" s="1" t="s">
        <v>5408</v>
      </c>
      <c r="H1875" s="1" t="s">
        <v>11</v>
      </c>
      <c r="I1875" s="1" t="s">
        <v>11</v>
      </c>
    </row>
    <row r="1876">
      <c r="A1876" s="1" t="s">
        <v>5409</v>
      </c>
      <c r="B1876" s="1" t="s">
        <v>5410</v>
      </c>
      <c r="C1876" s="1" t="s">
        <v>11</v>
      </c>
      <c r="D1876" s="1" t="s">
        <v>11</v>
      </c>
      <c r="E1876" s="1" t="s">
        <v>11</v>
      </c>
      <c r="F1876" s="1" t="s">
        <v>11</v>
      </c>
      <c r="G1876" s="1" t="s">
        <v>11</v>
      </c>
      <c r="H1876" s="1" t="s">
        <v>11</v>
      </c>
      <c r="I1876" s="1" t="s">
        <v>11</v>
      </c>
    </row>
    <row r="1877">
      <c r="A1877" s="1" t="s">
        <v>5411</v>
      </c>
      <c r="B1877" s="1" t="s">
        <v>5412</v>
      </c>
      <c r="C1877" s="1" t="s">
        <v>11</v>
      </c>
      <c r="D1877" s="1" t="s">
        <v>11</v>
      </c>
      <c r="E1877" s="1" t="s">
        <v>11</v>
      </c>
      <c r="F1877" s="1" t="s">
        <v>11</v>
      </c>
      <c r="G1877" s="1" t="s">
        <v>11</v>
      </c>
      <c r="H1877" s="1" t="s">
        <v>11</v>
      </c>
      <c r="I1877" s="1" t="s">
        <v>11</v>
      </c>
    </row>
    <row r="1878">
      <c r="A1878" s="1" t="s">
        <v>5413</v>
      </c>
      <c r="B1878" s="1" t="s">
        <v>5414</v>
      </c>
      <c r="C1878" s="1" t="s">
        <v>11</v>
      </c>
      <c r="D1878" s="1" t="s">
        <v>11</v>
      </c>
      <c r="E1878" s="1" t="s">
        <v>11</v>
      </c>
      <c r="F1878" s="1" t="s">
        <v>11</v>
      </c>
      <c r="G1878" s="1" t="s">
        <v>11</v>
      </c>
      <c r="H1878" s="1" t="s">
        <v>11</v>
      </c>
      <c r="I1878" s="1" t="s">
        <v>11</v>
      </c>
    </row>
    <row r="1879">
      <c r="A1879" s="1" t="s">
        <v>5415</v>
      </c>
      <c r="B1879" s="1" t="s">
        <v>5416</v>
      </c>
      <c r="C1879" s="1" t="s">
        <v>11</v>
      </c>
      <c r="D1879" s="1" t="s">
        <v>11</v>
      </c>
      <c r="E1879" s="1" t="s">
        <v>11</v>
      </c>
      <c r="F1879" s="1" t="s">
        <v>11</v>
      </c>
      <c r="G1879" s="1" t="s">
        <v>11</v>
      </c>
      <c r="H1879" s="1" t="s">
        <v>11</v>
      </c>
      <c r="I1879" s="1" t="s">
        <v>11</v>
      </c>
    </row>
    <row r="1880">
      <c r="A1880" s="1" t="s">
        <v>5417</v>
      </c>
      <c r="B1880" s="1" t="s">
        <v>5418</v>
      </c>
      <c r="C1880" s="1" t="s">
        <v>11</v>
      </c>
      <c r="D1880" s="1" t="s">
        <v>11</v>
      </c>
      <c r="E1880" s="1" t="s">
        <v>11</v>
      </c>
      <c r="F1880" s="1" t="s">
        <v>11</v>
      </c>
      <c r="G1880" s="1" t="s">
        <v>11</v>
      </c>
      <c r="H1880" s="1" t="s">
        <v>11</v>
      </c>
      <c r="I1880" s="1" t="s">
        <v>11</v>
      </c>
    </row>
    <row r="1881">
      <c r="A1881" s="1" t="s">
        <v>5419</v>
      </c>
      <c r="B1881" s="1" t="s">
        <v>5420</v>
      </c>
      <c r="C1881" s="1" t="s">
        <v>11</v>
      </c>
      <c r="D1881" s="1" t="s">
        <v>11</v>
      </c>
      <c r="E1881" s="1" t="s">
        <v>11</v>
      </c>
      <c r="F1881" s="1" t="s">
        <v>11</v>
      </c>
      <c r="G1881" s="1" t="s">
        <v>11</v>
      </c>
      <c r="H1881" s="1" t="s">
        <v>11</v>
      </c>
      <c r="I1881" s="1" t="s">
        <v>11</v>
      </c>
    </row>
    <row r="1882">
      <c r="A1882" s="1" t="s">
        <v>5421</v>
      </c>
      <c r="B1882" s="1" t="s">
        <v>5422</v>
      </c>
      <c r="C1882" s="1" t="s">
        <v>11</v>
      </c>
      <c r="D1882" s="1" t="s">
        <v>11</v>
      </c>
      <c r="E1882" s="1" t="s">
        <v>11</v>
      </c>
      <c r="F1882" s="1" t="s">
        <v>11</v>
      </c>
      <c r="G1882" s="1" t="s">
        <v>11</v>
      </c>
      <c r="H1882" s="1" t="s">
        <v>11</v>
      </c>
      <c r="I1882" s="1" t="s">
        <v>11</v>
      </c>
    </row>
    <row r="1883">
      <c r="A1883" s="1" t="s">
        <v>5423</v>
      </c>
      <c r="B1883" s="1" t="s">
        <v>5424</v>
      </c>
      <c r="C1883" s="1" t="s">
        <v>11</v>
      </c>
      <c r="D1883" s="1" t="s">
        <v>11</v>
      </c>
      <c r="E1883" s="1" t="s">
        <v>11</v>
      </c>
      <c r="F1883" s="1" t="s">
        <v>11</v>
      </c>
      <c r="G1883" s="1" t="s">
        <v>11</v>
      </c>
      <c r="H1883" s="1" t="s">
        <v>11</v>
      </c>
      <c r="I1883" s="1" t="s">
        <v>11</v>
      </c>
    </row>
    <row r="1884">
      <c r="A1884" s="1" t="s">
        <v>5425</v>
      </c>
      <c r="B1884" s="1" t="s">
        <v>5426</v>
      </c>
      <c r="C1884" s="1" t="s">
        <v>11</v>
      </c>
      <c r="D1884" s="1" t="s">
        <v>11</v>
      </c>
      <c r="E1884" s="1" t="s">
        <v>11</v>
      </c>
      <c r="F1884" s="1" t="s">
        <v>11</v>
      </c>
      <c r="G1884" s="1" t="s">
        <v>11</v>
      </c>
      <c r="H1884" s="1" t="s">
        <v>11</v>
      </c>
      <c r="I1884" s="1" t="s">
        <v>11</v>
      </c>
    </row>
    <row r="1885">
      <c r="A1885" s="1" t="s">
        <v>5427</v>
      </c>
      <c r="B1885" s="1" t="s">
        <v>5428</v>
      </c>
      <c r="C1885" s="1" t="s">
        <v>11</v>
      </c>
      <c r="D1885" s="1" t="s">
        <v>11</v>
      </c>
      <c r="E1885" s="1" t="s">
        <v>11</v>
      </c>
      <c r="F1885" s="1" t="s">
        <v>11</v>
      </c>
      <c r="G1885" s="1" t="s">
        <v>11</v>
      </c>
      <c r="H1885" s="1" t="s">
        <v>11</v>
      </c>
      <c r="I1885" s="1" t="s">
        <v>11</v>
      </c>
    </row>
    <row r="1886">
      <c r="A1886" s="1" t="s">
        <v>5429</v>
      </c>
      <c r="B1886" s="1" t="s">
        <v>5430</v>
      </c>
      <c r="C1886" s="1" t="s">
        <v>11</v>
      </c>
      <c r="D1886" s="1" t="s">
        <v>11</v>
      </c>
      <c r="E1886" s="1" t="s">
        <v>11</v>
      </c>
      <c r="F1886" s="1" t="s">
        <v>11</v>
      </c>
      <c r="G1886" s="1" t="s">
        <v>11</v>
      </c>
      <c r="H1886" s="1" t="s">
        <v>11</v>
      </c>
      <c r="I1886" s="1" t="s">
        <v>11</v>
      </c>
    </row>
    <row r="1887">
      <c r="A1887" s="1" t="s">
        <v>5431</v>
      </c>
      <c r="B1887" s="1" t="s">
        <v>5432</v>
      </c>
      <c r="C1887" s="1" t="s">
        <v>11</v>
      </c>
      <c r="D1887" s="1" t="s">
        <v>11</v>
      </c>
      <c r="E1887" s="1" t="s">
        <v>11</v>
      </c>
      <c r="F1887" s="1" t="s">
        <v>11</v>
      </c>
      <c r="G1887" s="1" t="s">
        <v>11</v>
      </c>
      <c r="H1887" s="1" t="s">
        <v>11</v>
      </c>
      <c r="I1887" s="1" t="s">
        <v>11</v>
      </c>
    </row>
    <row r="1888">
      <c r="A1888" s="1" t="s">
        <v>5433</v>
      </c>
      <c r="B1888" s="1" t="s">
        <v>5434</v>
      </c>
      <c r="C1888" s="1" t="s">
        <v>11</v>
      </c>
      <c r="D1888" s="1" t="s">
        <v>11</v>
      </c>
      <c r="E1888" s="1" t="s">
        <v>11</v>
      </c>
      <c r="F1888" s="1" t="s">
        <v>11</v>
      </c>
      <c r="G1888" s="1" t="s">
        <v>11</v>
      </c>
      <c r="H1888" s="1" t="s">
        <v>11</v>
      </c>
      <c r="I1888" s="1" t="s">
        <v>11</v>
      </c>
    </row>
    <row r="1889">
      <c r="A1889" s="1" t="s">
        <v>5435</v>
      </c>
      <c r="B1889" s="1" t="s">
        <v>5436</v>
      </c>
      <c r="C1889" s="1" t="s">
        <v>11</v>
      </c>
      <c r="D1889" s="1" t="s">
        <v>11</v>
      </c>
      <c r="E1889" s="1" t="s">
        <v>11</v>
      </c>
      <c r="F1889" s="1" t="s">
        <v>11</v>
      </c>
      <c r="G1889" s="1" t="s">
        <v>11</v>
      </c>
      <c r="H1889" s="1" t="s">
        <v>11</v>
      </c>
      <c r="I1889" s="1" t="s">
        <v>11</v>
      </c>
    </row>
    <row r="1890">
      <c r="A1890" s="1" t="s">
        <v>5437</v>
      </c>
      <c r="B1890" s="1" t="s">
        <v>5438</v>
      </c>
      <c r="C1890" s="1" t="s">
        <v>11</v>
      </c>
      <c r="D1890" s="1" t="s">
        <v>11</v>
      </c>
      <c r="E1890" s="1" t="s">
        <v>11</v>
      </c>
      <c r="F1890" s="1" t="s">
        <v>11</v>
      </c>
      <c r="G1890" s="1" t="s">
        <v>11</v>
      </c>
      <c r="H1890" s="1" t="s">
        <v>11</v>
      </c>
      <c r="I1890" s="1" t="s">
        <v>11</v>
      </c>
    </row>
    <row r="1891">
      <c r="A1891" s="1" t="s">
        <v>5439</v>
      </c>
      <c r="B1891" s="1" t="s">
        <v>5440</v>
      </c>
      <c r="C1891" s="1" t="s">
        <v>11</v>
      </c>
      <c r="D1891" s="1" t="s">
        <v>11</v>
      </c>
      <c r="E1891" s="1" t="s">
        <v>11</v>
      </c>
      <c r="F1891" s="1" t="s">
        <v>11</v>
      </c>
      <c r="G1891" s="1" t="s">
        <v>11</v>
      </c>
      <c r="H1891" s="1" t="s">
        <v>11</v>
      </c>
      <c r="I1891" s="1" t="s">
        <v>11</v>
      </c>
    </row>
    <row r="1892">
      <c r="A1892" s="1" t="s">
        <v>5441</v>
      </c>
      <c r="B1892" s="1" t="s">
        <v>5442</v>
      </c>
      <c r="C1892" s="1" t="s">
        <v>11</v>
      </c>
      <c r="D1892" s="1" t="s">
        <v>11</v>
      </c>
      <c r="E1892" s="1" t="s">
        <v>11</v>
      </c>
      <c r="F1892" s="1" t="s">
        <v>11</v>
      </c>
      <c r="G1892" s="1" t="s">
        <v>11</v>
      </c>
      <c r="H1892" s="1" t="s">
        <v>11</v>
      </c>
      <c r="I1892" s="1" t="s">
        <v>11</v>
      </c>
    </row>
    <row r="1893">
      <c r="A1893" s="1" t="s">
        <v>5443</v>
      </c>
      <c r="B1893" s="1" t="s">
        <v>5444</v>
      </c>
      <c r="C1893" s="1" t="s">
        <v>11</v>
      </c>
      <c r="D1893" s="1" t="s">
        <v>11</v>
      </c>
      <c r="E1893" s="1" t="s">
        <v>11</v>
      </c>
      <c r="F1893" s="1" t="s">
        <v>11</v>
      </c>
      <c r="G1893" s="1" t="s">
        <v>11</v>
      </c>
      <c r="H1893" s="1" t="s">
        <v>11</v>
      </c>
      <c r="I1893" s="1" t="s">
        <v>11</v>
      </c>
    </row>
    <row r="1894">
      <c r="A1894" s="1" t="s">
        <v>5445</v>
      </c>
      <c r="B1894" s="1" t="s">
        <v>5446</v>
      </c>
      <c r="C1894" s="1" t="s">
        <v>11</v>
      </c>
      <c r="D1894" s="1" t="s">
        <v>11</v>
      </c>
      <c r="E1894" s="1" t="s">
        <v>11</v>
      </c>
      <c r="F1894" s="1" t="s">
        <v>11</v>
      </c>
      <c r="G1894" s="1" t="s">
        <v>11</v>
      </c>
      <c r="H1894" s="1" t="s">
        <v>11</v>
      </c>
      <c r="I1894" s="1" t="s">
        <v>11</v>
      </c>
    </row>
    <row r="1895">
      <c r="A1895" s="1" t="s">
        <v>5447</v>
      </c>
      <c r="B1895" s="1" t="s">
        <v>5448</v>
      </c>
      <c r="C1895" s="1" t="s">
        <v>11</v>
      </c>
      <c r="D1895" s="1" t="s">
        <v>11</v>
      </c>
      <c r="E1895" s="1" t="s">
        <v>11</v>
      </c>
      <c r="F1895" s="1" t="s">
        <v>11</v>
      </c>
      <c r="G1895" s="1" t="s">
        <v>11</v>
      </c>
      <c r="H1895" s="1" t="s">
        <v>11</v>
      </c>
      <c r="I1895" s="1" t="s">
        <v>11</v>
      </c>
    </row>
    <row r="1896">
      <c r="A1896" s="1" t="s">
        <v>5449</v>
      </c>
      <c r="B1896" s="1" t="s">
        <v>5450</v>
      </c>
      <c r="C1896" s="1" t="s">
        <v>11</v>
      </c>
      <c r="D1896" s="1" t="s">
        <v>11</v>
      </c>
      <c r="E1896" s="1" t="s">
        <v>11</v>
      </c>
      <c r="F1896" s="1" t="s">
        <v>11</v>
      </c>
      <c r="G1896" s="1" t="s">
        <v>11</v>
      </c>
      <c r="H1896" s="1" t="s">
        <v>11</v>
      </c>
      <c r="I1896" s="1" t="s">
        <v>11</v>
      </c>
    </row>
    <row r="1897">
      <c r="A1897" s="1" t="s">
        <v>5451</v>
      </c>
      <c r="B1897" s="1" t="s">
        <v>5452</v>
      </c>
      <c r="C1897" s="1" t="s">
        <v>11</v>
      </c>
      <c r="D1897" s="1" t="s">
        <v>11</v>
      </c>
      <c r="E1897" s="1" t="s">
        <v>11</v>
      </c>
      <c r="F1897" s="1" t="s">
        <v>11</v>
      </c>
      <c r="G1897" s="1" t="s">
        <v>11</v>
      </c>
      <c r="H1897" s="1" t="s">
        <v>11</v>
      </c>
      <c r="I1897" s="1" t="s">
        <v>11</v>
      </c>
    </row>
    <row r="1898">
      <c r="A1898" s="1" t="s">
        <v>5453</v>
      </c>
      <c r="B1898" s="1" t="s">
        <v>5454</v>
      </c>
      <c r="C1898" s="1" t="s">
        <v>11</v>
      </c>
      <c r="D1898" s="1" t="s">
        <v>11</v>
      </c>
      <c r="E1898" s="1" t="s">
        <v>11</v>
      </c>
      <c r="F1898" s="1" t="s">
        <v>11</v>
      </c>
      <c r="G1898" s="1" t="s">
        <v>11</v>
      </c>
      <c r="H1898" s="1" t="s">
        <v>11</v>
      </c>
      <c r="I1898" s="1" t="s">
        <v>11</v>
      </c>
    </row>
    <row r="1899">
      <c r="A1899" s="1" t="s">
        <v>5455</v>
      </c>
      <c r="B1899" s="1" t="s">
        <v>5456</v>
      </c>
      <c r="C1899" s="1" t="s">
        <v>11</v>
      </c>
      <c r="D1899" s="1" t="s">
        <v>11</v>
      </c>
      <c r="E1899" s="1" t="s">
        <v>11</v>
      </c>
      <c r="F1899" s="1" t="s">
        <v>11</v>
      </c>
      <c r="G1899" s="1" t="s">
        <v>11</v>
      </c>
      <c r="H1899" s="1" t="s">
        <v>11</v>
      </c>
      <c r="I1899" s="1" t="s">
        <v>11</v>
      </c>
    </row>
    <row r="1900">
      <c r="A1900" s="1" t="s">
        <v>5457</v>
      </c>
      <c r="B1900" s="1" t="s">
        <v>5458</v>
      </c>
      <c r="C1900" s="1" t="s">
        <v>11</v>
      </c>
      <c r="D1900" s="1" t="s">
        <v>11</v>
      </c>
      <c r="E1900" s="1" t="s">
        <v>11</v>
      </c>
      <c r="F1900" s="1" t="s">
        <v>11</v>
      </c>
      <c r="G1900" s="1" t="s">
        <v>11</v>
      </c>
      <c r="H1900" s="1" t="s">
        <v>11</v>
      </c>
      <c r="I1900" s="1" t="s">
        <v>11</v>
      </c>
    </row>
    <row r="1901">
      <c r="A1901" s="1" t="s">
        <v>5459</v>
      </c>
      <c r="B1901" s="1" t="s">
        <v>5460</v>
      </c>
      <c r="C1901" s="1" t="s">
        <v>11</v>
      </c>
      <c r="D1901" s="1" t="s">
        <v>11</v>
      </c>
      <c r="E1901" s="1" t="s">
        <v>11</v>
      </c>
      <c r="F1901" s="1" t="s">
        <v>11</v>
      </c>
      <c r="G1901" s="1" t="s">
        <v>11</v>
      </c>
      <c r="H1901" s="1" t="s">
        <v>11</v>
      </c>
      <c r="I1901" s="1" t="s">
        <v>11</v>
      </c>
    </row>
    <row r="1902">
      <c r="A1902" s="1" t="s">
        <v>5461</v>
      </c>
      <c r="B1902" s="1" t="s">
        <v>5462</v>
      </c>
      <c r="C1902" s="1" t="s">
        <v>11</v>
      </c>
      <c r="D1902" s="1" t="s">
        <v>11</v>
      </c>
      <c r="E1902" s="1" t="s">
        <v>11</v>
      </c>
      <c r="F1902" s="1" t="s">
        <v>11</v>
      </c>
      <c r="G1902" s="1" t="s">
        <v>11</v>
      </c>
      <c r="H1902" s="1" t="s">
        <v>11</v>
      </c>
      <c r="I1902" s="1" t="s">
        <v>11</v>
      </c>
    </row>
    <row r="1903">
      <c r="A1903" s="3" t="s">
        <v>5463</v>
      </c>
      <c r="B1903" s="1" t="s">
        <v>5464</v>
      </c>
      <c r="C1903" s="1" t="s">
        <v>11</v>
      </c>
      <c r="D1903" s="1" t="s">
        <v>11</v>
      </c>
      <c r="E1903" s="1" t="s">
        <v>11</v>
      </c>
      <c r="F1903" s="1" t="s">
        <v>11</v>
      </c>
      <c r="G1903" s="1" t="s">
        <v>11</v>
      </c>
      <c r="H1903" s="1" t="s">
        <v>11</v>
      </c>
      <c r="I1903" s="1" t="s">
        <v>11</v>
      </c>
    </row>
    <row r="1904">
      <c r="A1904" s="1" t="s">
        <v>5465</v>
      </c>
      <c r="B1904" s="1" t="s">
        <v>5466</v>
      </c>
      <c r="C1904" s="1" t="s">
        <v>5467</v>
      </c>
      <c r="D1904" s="1" t="s">
        <v>5468</v>
      </c>
      <c r="E1904" s="1" t="s">
        <v>291</v>
      </c>
      <c r="F1904" s="1" t="s">
        <v>5469</v>
      </c>
      <c r="G1904" s="1" t="s">
        <v>5470</v>
      </c>
      <c r="H1904" s="1" t="s">
        <v>11</v>
      </c>
      <c r="I1904" s="1" t="s">
        <v>11</v>
      </c>
    </row>
    <row r="1905">
      <c r="A1905" s="1" t="s">
        <v>5471</v>
      </c>
      <c r="B1905" s="1" t="s">
        <v>5472</v>
      </c>
      <c r="C1905" s="1" t="s">
        <v>11</v>
      </c>
      <c r="D1905" s="1" t="s">
        <v>11</v>
      </c>
      <c r="E1905" s="1" t="s">
        <v>11</v>
      </c>
      <c r="F1905" s="1" t="s">
        <v>11</v>
      </c>
      <c r="G1905" s="1" t="s">
        <v>11</v>
      </c>
      <c r="H1905" s="1" t="s">
        <v>11</v>
      </c>
      <c r="I1905" s="1" t="s">
        <v>11</v>
      </c>
    </row>
    <row r="1906">
      <c r="A1906" s="1" t="s">
        <v>5473</v>
      </c>
      <c r="B1906" s="1" t="s">
        <v>5474</v>
      </c>
      <c r="C1906" s="1" t="s">
        <v>11</v>
      </c>
      <c r="D1906" s="1" t="s">
        <v>11</v>
      </c>
      <c r="E1906" s="1" t="s">
        <v>11</v>
      </c>
      <c r="F1906" s="1" t="s">
        <v>11</v>
      </c>
      <c r="G1906" s="1" t="s">
        <v>11</v>
      </c>
      <c r="H1906" s="1" t="s">
        <v>11</v>
      </c>
      <c r="I1906" s="1" t="s">
        <v>11</v>
      </c>
    </row>
    <row r="1907">
      <c r="A1907" s="1" t="s">
        <v>5475</v>
      </c>
      <c r="B1907" s="1" t="s">
        <v>5476</v>
      </c>
      <c r="C1907" s="1" t="s">
        <v>5477</v>
      </c>
      <c r="D1907" s="1" t="s">
        <v>5478</v>
      </c>
      <c r="E1907" s="1" t="s">
        <v>5479</v>
      </c>
      <c r="F1907" s="1" t="s">
        <v>5480</v>
      </c>
      <c r="G1907" s="1" t="s">
        <v>5481</v>
      </c>
      <c r="H1907" s="1" t="s">
        <v>11</v>
      </c>
      <c r="I1907" s="1" t="s">
        <v>11</v>
      </c>
    </row>
    <row r="1908">
      <c r="A1908" s="1" t="s">
        <v>5482</v>
      </c>
      <c r="B1908" s="1" t="s">
        <v>5483</v>
      </c>
      <c r="C1908" s="1" t="s">
        <v>11</v>
      </c>
      <c r="D1908" s="1" t="s">
        <v>11</v>
      </c>
      <c r="E1908" s="1" t="s">
        <v>11</v>
      </c>
      <c r="F1908" s="1" t="s">
        <v>11</v>
      </c>
      <c r="G1908" s="1" t="s">
        <v>11</v>
      </c>
      <c r="H1908" s="1" t="s">
        <v>11</v>
      </c>
      <c r="I1908" s="1" t="s">
        <v>11</v>
      </c>
    </row>
    <row r="1909">
      <c r="A1909" s="1" t="s">
        <v>5484</v>
      </c>
      <c r="B1909" s="1" t="s">
        <v>5485</v>
      </c>
      <c r="C1909" s="1" t="s">
        <v>11</v>
      </c>
      <c r="D1909" s="1" t="s">
        <v>11</v>
      </c>
      <c r="E1909" s="1" t="s">
        <v>11</v>
      </c>
      <c r="F1909" s="1" t="s">
        <v>11</v>
      </c>
      <c r="G1909" s="1" t="s">
        <v>11</v>
      </c>
      <c r="H1909" s="1" t="s">
        <v>11</v>
      </c>
      <c r="I1909" s="1" t="s">
        <v>11</v>
      </c>
    </row>
    <row r="1910">
      <c r="A1910" s="1" t="s">
        <v>5486</v>
      </c>
      <c r="B1910" s="1" t="s">
        <v>5487</v>
      </c>
      <c r="C1910" s="1" t="s">
        <v>11</v>
      </c>
      <c r="D1910" s="1" t="s">
        <v>11</v>
      </c>
      <c r="E1910" s="1" t="s">
        <v>11</v>
      </c>
      <c r="F1910" s="1" t="s">
        <v>11</v>
      </c>
      <c r="G1910" s="1" t="s">
        <v>11</v>
      </c>
      <c r="H1910" s="1" t="s">
        <v>11</v>
      </c>
      <c r="I1910" s="1" t="s">
        <v>11</v>
      </c>
    </row>
    <row r="1911">
      <c r="A1911" s="1" t="s">
        <v>5488</v>
      </c>
      <c r="B1911" s="1" t="s">
        <v>5489</v>
      </c>
      <c r="C1911" s="1" t="s">
        <v>11</v>
      </c>
      <c r="D1911" s="1" t="s">
        <v>11</v>
      </c>
      <c r="E1911" s="1" t="s">
        <v>11</v>
      </c>
      <c r="F1911" s="1" t="s">
        <v>11</v>
      </c>
      <c r="G1911" s="1" t="s">
        <v>11</v>
      </c>
      <c r="H1911" s="1" t="s">
        <v>11</v>
      </c>
      <c r="I1911" s="1" t="s">
        <v>11</v>
      </c>
    </row>
    <row r="1912">
      <c r="A1912" s="1" t="s">
        <v>5490</v>
      </c>
      <c r="B1912" s="1" t="s">
        <v>5491</v>
      </c>
      <c r="C1912" s="1" t="s">
        <v>11</v>
      </c>
      <c r="D1912" s="1" t="s">
        <v>11</v>
      </c>
      <c r="E1912" s="1" t="s">
        <v>11</v>
      </c>
      <c r="F1912" s="1" t="s">
        <v>11</v>
      </c>
      <c r="G1912" s="1" t="s">
        <v>11</v>
      </c>
      <c r="H1912" s="1" t="s">
        <v>11</v>
      </c>
      <c r="I1912" s="1" t="s">
        <v>11</v>
      </c>
    </row>
    <row r="1913">
      <c r="A1913" s="1" t="s">
        <v>5492</v>
      </c>
      <c r="B1913" s="1" t="s">
        <v>5493</v>
      </c>
      <c r="C1913" s="1" t="s">
        <v>11</v>
      </c>
      <c r="D1913" s="1" t="s">
        <v>11</v>
      </c>
      <c r="E1913" s="1" t="s">
        <v>11</v>
      </c>
      <c r="F1913" s="1" t="s">
        <v>11</v>
      </c>
      <c r="G1913" s="1" t="s">
        <v>11</v>
      </c>
      <c r="H1913" s="1" t="s">
        <v>11</v>
      </c>
      <c r="I1913" s="1" t="s">
        <v>11</v>
      </c>
    </row>
    <row r="1914">
      <c r="A1914" s="1" t="s">
        <v>5494</v>
      </c>
      <c r="B1914" s="1" t="s">
        <v>5495</v>
      </c>
      <c r="C1914" s="1" t="s">
        <v>11</v>
      </c>
      <c r="D1914" s="1" t="s">
        <v>11</v>
      </c>
      <c r="E1914" s="1" t="s">
        <v>11</v>
      </c>
      <c r="F1914" s="1" t="s">
        <v>11</v>
      </c>
      <c r="G1914" s="1" t="s">
        <v>11</v>
      </c>
      <c r="H1914" s="1" t="s">
        <v>11</v>
      </c>
      <c r="I1914" s="1" t="s">
        <v>11</v>
      </c>
    </row>
    <row r="1915">
      <c r="A1915" s="1" t="s">
        <v>5496</v>
      </c>
      <c r="B1915" s="1" t="s">
        <v>5497</v>
      </c>
      <c r="C1915" s="1" t="s">
        <v>11</v>
      </c>
      <c r="D1915" s="1" t="s">
        <v>11</v>
      </c>
      <c r="E1915" s="1" t="s">
        <v>11</v>
      </c>
      <c r="F1915" s="1" t="s">
        <v>11</v>
      </c>
      <c r="G1915" s="1" t="s">
        <v>11</v>
      </c>
      <c r="H1915" s="1" t="s">
        <v>11</v>
      </c>
      <c r="I1915" s="1" t="s">
        <v>11</v>
      </c>
    </row>
    <row r="1916">
      <c r="A1916" s="1" t="s">
        <v>5498</v>
      </c>
      <c r="B1916" s="1" t="s">
        <v>5499</v>
      </c>
      <c r="C1916" s="1" t="s">
        <v>5500</v>
      </c>
      <c r="D1916" s="1" t="s">
        <v>5501</v>
      </c>
      <c r="E1916" s="1" t="s">
        <v>5502</v>
      </c>
      <c r="F1916" s="1" t="s">
        <v>5503</v>
      </c>
      <c r="G1916" s="1" t="s">
        <v>5504</v>
      </c>
      <c r="H1916" s="1" t="s">
        <v>11</v>
      </c>
      <c r="I1916" s="1" t="s">
        <v>11</v>
      </c>
    </row>
    <row r="1917">
      <c r="A1917" s="1" t="s">
        <v>5505</v>
      </c>
      <c r="B1917" s="1" t="s">
        <v>5506</v>
      </c>
      <c r="C1917" s="1" t="s">
        <v>5507</v>
      </c>
      <c r="D1917" s="1" t="s">
        <v>5508</v>
      </c>
      <c r="E1917" s="1" t="s">
        <v>1477</v>
      </c>
      <c r="F1917" s="1" t="s">
        <v>5509</v>
      </c>
      <c r="G1917" s="1" t="s">
        <v>5510</v>
      </c>
      <c r="H1917" s="1" t="s">
        <v>11</v>
      </c>
      <c r="I1917" s="1" t="s">
        <v>11</v>
      </c>
    </row>
    <row r="1918">
      <c r="A1918" s="1" t="s">
        <v>5511</v>
      </c>
      <c r="B1918" s="1" t="s">
        <v>5512</v>
      </c>
      <c r="C1918" s="1" t="s">
        <v>5513</v>
      </c>
      <c r="D1918" s="1" t="s">
        <v>5514</v>
      </c>
      <c r="E1918" s="1" t="s">
        <v>2276</v>
      </c>
      <c r="F1918" s="1" t="s">
        <v>5515</v>
      </c>
      <c r="G1918" s="1" t="s">
        <v>5516</v>
      </c>
      <c r="H1918" s="1" t="s">
        <v>11</v>
      </c>
      <c r="I1918" s="1" t="s">
        <v>11</v>
      </c>
    </row>
    <row r="1919">
      <c r="A1919" s="1" t="s">
        <v>5517</v>
      </c>
      <c r="B1919" s="1" t="s">
        <v>5518</v>
      </c>
      <c r="C1919" s="1" t="s">
        <v>11</v>
      </c>
      <c r="D1919" s="1" t="s">
        <v>11</v>
      </c>
      <c r="E1919" s="1" t="s">
        <v>11</v>
      </c>
      <c r="F1919" s="1" t="s">
        <v>11</v>
      </c>
      <c r="G1919" s="1" t="s">
        <v>11</v>
      </c>
      <c r="H1919" s="1" t="s">
        <v>11</v>
      </c>
      <c r="I1919" s="1" t="s">
        <v>11</v>
      </c>
    </row>
    <row r="1920">
      <c r="A1920" s="1" t="s">
        <v>5519</v>
      </c>
      <c r="B1920" s="1" t="s">
        <v>5520</v>
      </c>
      <c r="C1920" s="1" t="s">
        <v>11</v>
      </c>
      <c r="D1920" s="1" t="s">
        <v>11</v>
      </c>
      <c r="E1920" s="1" t="s">
        <v>11</v>
      </c>
      <c r="F1920" s="1" t="s">
        <v>11</v>
      </c>
      <c r="G1920" s="1" t="s">
        <v>11</v>
      </c>
      <c r="H1920" s="1" t="s">
        <v>11</v>
      </c>
      <c r="I1920" s="1" t="s">
        <v>11</v>
      </c>
    </row>
    <row r="1921">
      <c r="A1921" s="1" t="s">
        <v>5521</v>
      </c>
      <c r="B1921" s="1" t="s">
        <v>5522</v>
      </c>
      <c r="C1921" s="1" t="s">
        <v>11</v>
      </c>
      <c r="D1921" s="1" t="s">
        <v>11</v>
      </c>
      <c r="E1921" s="1" t="s">
        <v>11</v>
      </c>
      <c r="F1921" s="1" t="s">
        <v>11</v>
      </c>
      <c r="G1921" s="1" t="s">
        <v>11</v>
      </c>
      <c r="H1921" s="1" t="s">
        <v>11</v>
      </c>
      <c r="I1921" s="1" t="s">
        <v>11</v>
      </c>
    </row>
    <row r="1922">
      <c r="A1922" s="1" t="s">
        <v>5523</v>
      </c>
      <c r="B1922" s="1" t="s">
        <v>5524</v>
      </c>
      <c r="C1922" s="1" t="s">
        <v>11</v>
      </c>
      <c r="D1922" s="1" t="s">
        <v>11</v>
      </c>
      <c r="E1922" s="1" t="s">
        <v>11</v>
      </c>
      <c r="F1922" s="1" t="s">
        <v>11</v>
      </c>
      <c r="G1922" s="1" t="s">
        <v>11</v>
      </c>
      <c r="H1922" s="1" t="s">
        <v>11</v>
      </c>
      <c r="I1922" s="1" t="s">
        <v>11</v>
      </c>
    </row>
    <row r="1923">
      <c r="A1923" s="1" t="s">
        <v>5525</v>
      </c>
      <c r="B1923" s="1" t="s">
        <v>5526</v>
      </c>
      <c r="C1923" s="1" t="s">
        <v>11</v>
      </c>
      <c r="D1923" s="1" t="s">
        <v>11</v>
      </c>
      <c r="E1923" s="1" t="s">
        <v>11</v>
      </c>
      <c r="F1923" s="1" t="s">
        <v>11</v>
      </c>
      <c r="G1923" s="1" t="s">
        <v>11</v>
      </c>
      <c r="H1923" s="1" t="s">
        <v>11</v>
      </c>
      <c r="I1923" s="1" t="s">
        <v>11</v>
      </c>
    </row>
    <row r="1924">
      <c r="A1924" s="1" t="s">
        <v>5527</v>
      </c>
      <c r="B1924" s="1" t="s">
        <v>5528</v>
      </c>
      <c r="C1924" s="1" t="s">
        <v>11</v>
      </c>
      <c r="D1924" s="1" t="s">
        <v>11</v>
      </c>
      <c r="E1924" s="1" t="s">
        <v>11</v>
      </c>
      <c r="F1924" s="1" t="s">
        <v>11</v>
      </c>
      <c r="G1924" s="1" t="s">
        <v>11</v>
      </c>
      <c r="H1924" s="1" t="s">
        <v>11</v>
      </c>
      <c r="I1924" s="1" t="s">
        <v>11</v>
      </c>
    </row>
    <row r="1925">
      <c r="A1925" s="1" t="s">
        <v>5529</v>
      </c>
      <c r="B1925" s="1" t="s">
        <v>5530</v>
      </c>
      <c r="C1925" s="1" t="s">
        <v>11</v>
      </c>
      <c r="D1925" s="1" t="s">
        <v>11</v>
      </c>
      <c r="E1925" s="1" t="s">
        <v>11</v>
      </c>
      <c r="F1925" s="1" t="s">
        <v>11</v>
      </c>
      <c r="G1925" s="1" t="s">
        <v>11</v>
      </c>
      <c r="H1925" s="1" t="s">
        <v>11</v>
      </c>
      <c r="I1925" s="1" t="s">
        <v>11</v>
      </c>
    </row>
    <row r="1926">
      <c r="A1926" s="1" t="s">
        <v>5531</v>
      </c>
      <c r="B1926" s="1" t="s">
        <v>5532</v>
      </c>
      <c r="C1926" s="1" t="s">
        <v>11</v>
      </c>
      <c r="D1926" s="1" t="s">
        <v>11</v>
      </c>
      <c r="E1926" s="1" t="s">
        <v>11</v>
      </c>
      <c r="F1926" s="1" t="s">
        <v>11</v>
      </c>
      <c r="G1926" s="1" t="s">
        <v>11</v>
      </c>
      <c r="H1926" s="1" t="s">
        <v>11</v>
      </c>
      <c r="I1926" s="1" t="s">
        <v>11</v>
      </c>
    </row>
    <row r="1927">
      <c r="A1927" s="1" t="s">
        <v>5533</v>
      </c>
      <c r="B1927" s="1" t="s">
        <v>5534</v>
      </c>
      <c r="C1927" s="1" t="s">
        <v>11</v>
      </c>
      <c r="D1927" s="1" t="s">
        <v>11</v>
      </c>
      <c r="E1927" s="1" t="s">
        <v>11</v>
      </c>
      <c r="F1927" s="1" t="s">
        <v>11</v>
      </c>
      <c r="G1927" s="1" t="s">
        <v>11</v>
      </c>
      <c r="H1927" s="1" t="s">
        <v>11</v>
      </c>
      <c r="I1927" s="1" t="s">
        <v>11</v>
      </c>
    </row>
    <row r="1928">
      <c r="A1928" s="1" t="s">
        <v>5535</v>
      </c>
      <c r="B1928" s="1" t="s">
        <v>5536</v>
      </c>
      <c r="C1928" s="1" t="s">
        <v>11</v>
      </c>
      <c r="D1928" s="1" t="s">
        <v>11</v>
      </c>
      <c r="E1928" s="1" t="s">
        <v>11</v>
      </c>
      <c r="F1928" s="1" t="s">
        <v>11</v>
      </c>
      <c r="G1928" s="1" t="s">
        <v>11</v>
      </c>
      <c r="H1928" s="1" t="s">
        <v>11</v>
      </c>
      <c r="I1928" s="1" t="s">
        <v>11</v>
      </c>
    </row>
    <row r="1929">
      <c r="A1929" s="1" t="s">
        <v>5537</v>
      </c>
      <c r="B1929" s="1" t="s">
        <v>5538</v>
      </c>
      <c r="C1929" s="1" t="s">
        <v>11</v>
      </c>
      <c r="D1929" s="1" t="s">
        <v>11</v>
      </c>
      <c r="E1929" s="1" t="s">
        <v>11</v>
      </c>
      <c r="F1929" s="1" t="s">
        <v>11</v>
      </c>
      <c r="G1929" s="1" t="s">
        <v>11</v>
      </c>
      <c r="H1929" s="1" t="s">
        <v>11</v>
      </c>
      <c r="I1929" s="1" t="s">
        <v>11</v>
      </c>
    </row>
    <row r="1930">
      <c r="A1930" s="1" t="s">
        <v>5539</v>
      </c>
      <c r="B1930" s="1" t="s">
        <v>5540</v>
      </c>
      <c r="C1930" s="1" t="s">
        <v>11</v>
      </c>
      <c r="D1930" s="1" t="s">
        <v>11</v>
      </c>
      <c r="E1930" s="1" t="s">
        <v>11</v>
      </c>
      <c r="F1930" s="1" t="s">
        <v>11</v>
      </c>
      <c r="G1930" s="1" t="s">
        <v>11</v>
      </c>
      <c r="H1930" s="1" t="s">
        <v>11</v>
      </c>
      <c r="I1930" s="1" t="s">
        <v>11</v>
      </c>
    </row>
    <row r="1931">
      <c r="A1931" s="1" t="s">
        <v>5541</v>
      </c>
      <c r="B1931" s="1" t="s">
        <v>5542</v>
      </c>
      <c r="C1931" s="1" t="s">
        <v>11</v>
      </c>
      <c r="D1931" s="1" t="s">
        <v>11</v>
      </c>
      <c r="E1931" s="1" t="s">
        <v>11</v>
      </c>
      <c r="F1931" s="1" t="s">
        <v>11</v>
      </c>
      <c r="G1931" s="1" t="s">
        <v>11</v>
      </c>
      <c r="H1931" s="1" t="s">
        <v>11</v>
      </c>
      <c r="I1931" s="1" t="s">
        <v>11</v>
      </c>
    </row>
    <row r="1932">
      <c r="A1932" s="1" t="s">
        <v>5543</v>
      </c>
      <c r="B1932" s="1" t="s">
        <v>5544</v>
      </c>
      <c r="C1932" s="1" t="s">
        <v>11</v>
      </c>
      <c r="D1932" s="1" t="s">
        <v>11</v>
      </c>
      <c r="E1932" s="1" t="s">
        <v>11</v>
      </c>
      <c r="F1932" s="1" t="s">
        <v>11</v>
      </c>
      <c r="G1932" s="1" t="s">
        <v>11</v>
      </c>
      <c r="H1932" s="1" t="s">
        <v>11</v>
      </c>
      <c r="I1932" s="1" t="s">
        <v>11</v>
      </c>
    </row>
    <row r="1933">
      <c r="A1933" s="1" t="s">
        <v>5545</v>
      </c>
      <c r="B1933" s="1" t="s">
        <v>5546</v>
      </c>
      <c r="C1933" s="1" t="s">
        <v>11</v>
      </c>
      <c r="D1933" s="1" t="s">
        <v>11</v>
      </c>
      <c r="E1933" s="1" t="s">
        <v>11</v>
      </c>
      <c r="F1933" s="1" t="s">
        <v>11</v>
      </c>
      <c r="G1933" s="1" t="s">
        <v>11</v>
      </c>
      <c r="H1933" s="1" t="s">
        <v>11</v>
      </c>
      <c r="I1933" s="1" t="s">
        <v>11</v>
      </c>
    </row>
    <row r="1934">
      <c r="A1934" s="1" t="s">
        <v>5547</v>
      </c>
      <c r="B1934" s="1" t="s">
        <v>5548</v>
      </c>
      <c r="C1934" s="1" t="s">
        <v>11</v>
      </c>
      <c r="D1934" s="1" t="s">
        <v>11</v>
      </c>
      <c r="E1934" s="1" t="s">
        <v>11</v>
      </c>
      <c r="F1934" s="1" t="s">
        <v>11</v>
      </c>
      <c r="G1934" s="1" t="s">
        <v>11</v>
      </c>
      <c r="H1934" s="1" t="s">
        <v>11</v>
      </c>
      <c r="I1934" s="1" t="s">
        <v>11</v>
      </c>
    </row>
    <row r="1935">
      <c r="A1935" s="1" t="s">
        <v>5549</v>
      </c>
      <c r="B1935" s="1" t="s">
        <v>5550</v>
      </c>
      <c r="C1935" s="1" t="s">
        <v>11</v>
      </c>
      <c r="D1935" s="1" t="s">
        <v>11</v>
      </c>
      <c r="E1935" s="1" t="s">
        <v>11</v>
      </c>
      <c r="F1935" s="1" t="s">
        <v>11</v>
      </c>
      <c r="G1935" s="1" t="s">
        <v>11</v>
      </c>
      <c r="H1935" s="1" t="s">
        <v>11</v>
      </c>
      <c r="I1935" s="1" t="s">
        <v>11</v>
      </c>
    </row>
    <row r="1936">
      <c r="A1936" s="1" t="s">
        <v>5551</v>
      </c>
      <c r="B1936" s="1" t="s">
        <v>5552</v>
      </c>
      <c r="C1936" s="1" t="s">
        <v>11</v>
      </c>
      <c r="D1936" s="1" t="s">
        <v>11</v>
      </c>
      <c r="E1936" s="1" t="s">
        <v>11</v>
      </c>
      <c r="F1936" s="1" t="s">
        <v>11</v>
      </c>
      <c r="G1936" s="1" t="s">
        <v>11</v>
      </c>
      <c r="H1936" s="1" t="s">
        <v>11</v>
      </c>
      <c r="I1936" s="1" t="s">
        <v>11</v>
      </c>
    </row>
    <row r="1937">
      <c r="A1937" s="1" t="s">
        <v>5553</v>
      </c>
      <c r="B1937" s="1" t="s">
        <v>5554</v>
      </c>
      <c r="C1937" s="1" t="s">
        <v>11</v>
      </c>
      <c r="D1937" s="1" t="s">
        <v>11</v>
      </c>
      <c r="E1937" s="1" t="s">
        <v>11</v>
      </c>
      <c r="F1937" s="1" t="s">
        <v>11</v>
      </c>
      <c r="G1937" s="1" t="s">
        <v>11</v>
      </c>
      <c r="H1937" s="1" t="s">
        <v>11</v>
      </c>
      <c r="I1937" s="1" t="s">
        <v>11</v>
      </c>
    </row>
    <row r="1938">
      <c r="A1938" s="1" t="s">
        <v>5555</v>
      </c>
      <c r="B1938" s="1" t="s">
        <v>5556</v>
      </c>
      <c r="C1938" s="1" t="s">
        <v>5557</v>
      </c>
      <c r="D1938" s="1" t="s">
        <v>5558</v>
      </c>
      <c r="E1938" s="1" t="s">
        <v>5559</v>
      </c>
      <c r="F1938" s="1" t="s">
        <v>5560</v>
      </c>
      <c r="G1938" s="1" t="s">
        <v>5561</v>
      </c>
      <c r="H1938" s="1" t="s">
        <v>11</v>
      </c>
      <c r="I1938" s="1" t="s">
        <v>11</v>
      </c>
    </row>
    <row r="1939">
      <c r="A1939" s="3" t="s">
        <v>5562</v>
      </c>
      <c r="B1939" s="1" t="s">
        <v>5563</v>
      </c>
      <c r="C1939" s="1" t="s">
        <v>11</v>
      </c>
      <c r="D1939" s="1" t="s">
        <v>11</v>
      </c>
      <c r="E1939" s="1" t="s">
        <v>11</v>
      </c>
      <c r="F1939" s="1" t="s">
        <v>11</v>
      </c>
      <c r="G1939" s="1" t="s">
        <v>11</v>
      </c>
      <c r="H1939" s="1" t="s">
        <v>11</v>
      </c>
      <c r="I1939" s="1" t="s">
        <v>11</v>
      </c>
    </row>
    <row r="1940">
      <c r="A1940" s="1" t="s">
        <v>5564</v>
      </c>
      <c r="B1940" s="1" t="s">
        <v>5565</v>
      </c>
      <c r="C1940" s="1" t="s">
        <v>11</v>
      </c>
      <c r="D1940" s="1" t="s">
        <v>11</v>
      </c>
      <c r="E1940" s="1" t="s">
        <v>11</v>
      </c>
      <c r="F1940" s="1" t="s">
        <v>11</v>
      </c>
      <c r="G1940" s="1" t="s">
        <v>11</v>
      </c>
      <c r="H1940" s="1" t="s">
        <v>11</v>
      </c>
      <c r="I1940" s="1" t="s">
        <v>11</v>
      </c>
    </row>
    <row r="1941">
      <c r="A1941" s="1" t="s">
        <v>5566</v>
      </c>
      <c r="B1941" s="1" t="s">
        <v>5567</v>
      </c>
      <c r="C1941" s="1" t="s">
        <v>11</v>
      </c>
      <c r="D1941" s="1" t="s">
        <v>11</v>
      </c>
      <c r="E1941" s="1" t="s">
        <v>11</v>
      </c>
      <c r="F1941" s="1" t="s">
        <v>11</v>
      </c>
      <c r="G1941" s="1" t="s">
        <v>11</v>
      </c>
      <c r="H1941" s="1" t="s">
        <v>11</v>
      </c>
      <c r="I1941" s="1" t="s">
        <v>11</v>
      </c>
    </row>
    <row r="1942">
      <c r="A1942" s="1" t="s">
        <v>5568</v>
      </c>
      <c r="B1942" s="1" t="s">
        <v>5569</v>
      </c>
      <c r="C1942" s="1" t="s">
        <v>11</v>
      </c>
      <c r="D1942" s="1" t="s">
        <v>11</v>
      </c>
      <c r="E1942" s="1" t="s">
        <v>11</v>
      </c>
      <c r="F1942" s="1" t="s">
        <v>11</v>
      </c>
      <c r="G1942" s="1" t="s">
        <v>11</v>
      </c>
      <c r="H1942" s="1" t="s">
        <v>11</v>
      </c>
      <c r="I1942" s="1" t="s">
        <v>11</v>
      </c>
    </row>
    <row r="1943">
      <c r="A1943" s="1" t="s">
        <v>5570</v>
      </c>
      <c r="B1943" s="1" t="s">
        <v>5571</v>
      </c>
      <c r="C1943" s="1" t="s">
        <v>11</v>
      </c>
      <c r="D1943" s="1" t="s">
        <v>11</v>
      </c>
      <c r="E1943" s="1" t="s">
        <v>11</v>
      </c>
      <c r="F1943" s="1" t="s">
        <v>11</v>
      </c>
      <c r="G1943" s="1" t="s">
        <v>11</v>
      </c>
      <c r="H1943" s="1" t="s">
        <v>11</v>
      </c>
      <c r="I1943" s="1" t="s">
        <v>11</v>
      </c>
    </row>
    <row r="1944">
      <c r="A1944" s="1" t="s">
        <v>5572</v>
      </c>
      <c r="B1944" s="1" t="s">
        <v>5573</v>
      </c>
      <c r="C1944" s="1" t="s">
        <v>11</v>
      </c>
      <c r="D1944" s="1" t="s">
        <v>11</v>
      </c>
      <c r="E1944" s="1" t="s">
        <v>11</v>
      </c>
      <c r="F1944" s="1" t="s">
        <v>11</v>
      </c>
      <c r="G1944" s="1" t="s">
        <v>11</v>
      </c>
      <c r="H1944" s="1" t="s">
        <v>11</v>
      </c>
      <c r="I1944" s="1" t="s">
        <v>11</v>
      </c>
    </row>
    <row r="1945">
      <c r="A1945" s="1" t="s">
        <v>5574</v>
      </c>
      <c r="B1945" s="1" t="s">
        <v>5575</v>
      </c>
      <c r="C1945" s="1" t="s">
        <v>11</v>
      </c>
      <c r="D1945" s="1" t="s">
        <v>11</v>
      </c>
      <c r="E1945" s="1" t="s">
        <v>11</v>
      </c>
      <c r="F1945" s="1" t="s">
        <v>11</v>
      </c>
      <c r="G1945" s="1" t="s">
        <v>11</v>
      </c>
      <c r="H1945" s="1" t="s">
        <v>11</v>
      </c>
      <c r="I1945" s="1" t="s">
        <v>11</v>
      </c>
    </row>
    <row r="1946">
      <c r="A1946" s="1" t="s">
        <v>5576</v>
      </c>
      <c r="B1946" s="1" t="s">
        <v>5577</v>
      </c>
      <c r="C1946" s="1" t="s">
        <v>11</v>
      </c>
      <c r="D1946" s="1" t="s">
        <v>11</v>
      </c>
      <c r="E1946" s="1" t="s">
        <v>11</v>
      </c>
      <c r="F1946" s="1" t="s">
        <v>11</v>
      </c>
      <c r="G1946" s="1" t="s">
        <v>11</v>
      </c>
      <c r="H1946" s="1" t="s">
        <v>11</v>
      </c>
      <c r="I1946" s="1" t="s">
        <v>11</v>
      </c>
    </row>
    <row r="1947">
      <c r="A1947" s="1" t="s">
        <v>5578</v>
      </c>
      <c r="B1947" s="1" t="s">
        <v>5579</v>
      </c>
      <c r="C1947" s="1" t="s">
        <v>11</v>
      </c>
      <c r="D1947" s="1" t="s">
        <v>11</v>
      </c>
      <c r="E1947" s="1" t="s">
        <v>11</v>
      </c>
      <c r="F1947" s="1" t="s">
        <v>11</v>
      </c>
      <c r="G1947" s="1" t="s">
        <v>11</v>
      </c>
      <c r="H1947" s="1" t="s">
        <v>11</v>
      </c>
      <c r="I1947" s="1" t="s">
        <v>11</v>
      </c>
    </row>
    <row r="1948">
      <c r="A1948" s="1" t="s">
        <v>5580</v>
      </c>
      <c r="B1948" s="1" t="s">
        <v>5581</v>
      </c>
      <c r="C1948" s="1" t="s">
        <v>11</v>
      </c>
      <c r="D1948" s="1" t="s">
        <v>11</v>
      </c>
      <c r="E1948" s="1" t="s">
        <v>11</v>
      </c>
      <c r="F1948" s="1" t="s">
        <v>11</v>
      </c>
      <c r="G1948" s="1" t="s">
        <v>11</v>
      </c>
      <c r="H1948" s="1" t="s">
        <v>11</v>
      </c>
      <c r="I1948" s="1" t="s">
        <v>11</v>
      </c>
    </row>
    <row r="1949">
      <c r="A1949" s="1" t="s">
        <v>5582</v>
      </c>
      <c r="B1949" s="1" t="s">
        <v>5583</v>
      </c>
      <c r="C1949" s="1" t="s">
        <v>11</v>
      </c>
      <c r="D1949" s="1" t="s">
        <v>11</v>
      </c>
      <c r="E1949" s="1" t="s">
        <v>11</v>
      </c>
      <c r="F1949" s="1" t="s">
        <v>11</v>
      </c>
      <c r="G1949" s="1" t="s">
        <v>11</v>
      </c>
      <c r="H1949" s="1" t="s">
        <v>11</v>
      </c>
      <c r="I1949" s="1" t="s">
        <v>11</v>
      </c>
    </row>
    <row r="1950">
      <c r="A1950" s="1" t="s">
        <v>5584</v>
      </c>
      <c r="B1950" s="1" t="s">
        <v>5585</v>
      </c>
      <c r="C1950" s="1" t="s">
        <v>5586</v>
      </c>
      <c r="D1950" s="1" t="s">
        <v>5587</v>
      </c>
      <c r="E1950" s="1" t="s">
        <v>2276</v>
      </c>
      <c r="F1950" s="1" t="s">
        <v>5588</v>
      </c>
      <c r="G1950" s="1" t="s">
        <v>5589</v>
      </c>
      <c r="H1950" s="1" t="s">
        <v>11</v>
      </c>
      <c r="I1950" s="1" t="s">
        <v>11</v>
      </c>
    </row>
    <row r="1951">
      <c r="A1951" s="1" t="s">
        <v>5590</v>
      </c>
      <c r="B1951" s="1" t="s">
        <v>5591</v>
      </c>
      <c r="C1951" s="1" t="s">
        <v>11</v>
      </c>
      <c r="D1951" s="1" t="s">
        <v>11</v>
      </c>
      <c r="E1951" s="1" t="s">
        <v>11</v>
      </c>
      <c r="F1951" s="1" t="s">
        <v>11</v>
      </c>
      <c r="G1951" s="1" t="s">
        <v>11</v>
      </c>
      <c r="H1951" s="1" t="s">
        <v>11</v>
      </c>
      <c r="I1951" s="1" t="s">
        <v>11</v>
      </c>
    </row>
    <row r="1952">
      <c r="A1952" s="1" t="s">
        <v>5592</v>
      </c>
      <c r="B1952" s="1" t="s">
        <v>5593</v>
      </c>
      <c r="C1952" s="1" t="s">
        <v>11</v>
      </c>
      <c r="D1952" s="1" t="s">
        <v>11</v>
      </c>
      <c r="E1952" s="1" t="s">
        <v>11</v>
      </c>
      <c r="F1952" s="1" t="s">
        <v>11</v>
      </c>
      <c r="G1952" s="1" t="s">
        <v>11</v>
      </c>
      <c r="H1952" s="1" t="s">
        <v>11</v>
      </c>
      <c r="I1952" s="1" t="s">
        <v>11</v>
      </c>
    </row>
    <row r="1953">
      <c r="A1953" s="1" t="s">
        <v>5594</v>
      </c>
      <c r="B1953" s="1" t="s">
        <v>5595</v>
      </c>
      <c r="C1953" s="1" t="s">
        <v>11</v>
      </c>
      <c r="D1953" s="1" t="s">
        <v>11</v>
      </c>
      <c r="E1953" s="1" t="s">
        <v>11</v>
      </c>
      <c r="F1953" s="1" t="s">
        <v>11</v>
      </c>
      <c r="G1953" s="1" t="s">
        <v>11</v>
      </c>
      <c r="H1953" s="1" t="s">
        <v>11</v>
      </c>
      <c r="I1953" s="1" t="s">
        <v>11</v>
      </c>
    </row>
    <row r="1954">
      <c r="A1954" s="1" t="s">
        <v>5596</v>
      </c>
      <c r="B1954" s="1" t="s">
        <v>5597</v>
      </c>
      <c r="C1954" s="1" t="s">
        <v>11</v>
      </c>
      <c r="D1954" s="1" t="s">
        <v>11</v>
      </c>
      <c r="E1954" s="1" t="s">
        <v>11</v>
      </c>
      <c r="F1954" s="1" t="s">
        <v>11</v>
      </c>
      <c r="G1954" s="1" t="s">
        <v>11</v>
      </c>
      <c r="H1954" s="1" t="s">
        <v>11</v>
      </c>
      <c r="I1954" s="1" t="s">
        <v>11</v>
      </c>
    </row>
    <row r="1955">
      <c r="A1955" s="1" t="s">
        <v>5598</v>
      </c>
      <c r="B1955" s="1" t="s">
        <v>5599</v>
      </c>
      <c r="C1955" s="1" t="s">
        <v>11</v>
      </c>
      <c r="D1955" s="1" t="s">
        <v>11</v>
      </c>
      <c r="E1955" s="1" t="s">
        <v>11</v>
      </c>
      <c r="F1955" s="1" t="s">
        <v>11</v>
      </c>
      <c r="G1955" s="1" t="s">
        <v>11</v>
      </c>
      <c r="H1955" s="1" t="s">
        <v>11</v>
      </c>
      <c r="I1955" s="1" t="s">
        <v>11</v>
      </c>
    </row>
    <row r="1956">
      <c r="A1956" s="1" t="s">
        <v>5600</v>
      </c>
      <c r="B1956" s="1" t="s">
        <v>5601</v>
      </c>
      <c r="C1956" s="1" t="s">
        <v>11</v>
      </c>
      <c r="D1956" s="1" t="s">
        <v>11</v>
      </c>
      <c r="E1956" s="1" t="s">
        <v>11</v>
      </c>
      <c r="F1956" s="1" t="s">
        <v>11</v>
      </c>
      <c r="G1956" s="1" t="s">
        <v>11</v>
      </c>
      <c r="H1956" s="1" t="s">
        <v>11</v>
      </c>
      <c r="I1956" s="1" t="s">
        <v>11</v>
      </c>
    </row>
    <row r="1957">
      <c r="A1957" s="1" t="s">
        <v>5602</v>
      </c>
      <c r="B1957" s="1" t="s">
        <v>5603</v>
      </c>
      <c r="C1957" s="1" t="s">
        <v>11</v>
      </c>
      <c r="D1957" s="1" t="s">
        <v>11</v>
      </c>
      <c r="E1957" s="1" t="s">
        <v>11</v>
      </c>
      <c r="F1957" s="1" t="s">
        <v>11</v>
      </c>
      <c r="G1957" s="1" t="s">
        <v>11</v>
      </c>
      <c r="H1957" s="1" t="s">
        <v>11</v>
      </c>
      <c r="I1957" s="1" t="s">
        <v>11</v>
      </c>
    </row>
    <row r="1958">
      <c r="A1958" s="1" t="s">
        <v>5604</v>
      </c>
      <c r="B1958" s="1" t="s">
        <v>5605</v>
      </c>
      <c r="C1958" s="1" t="s">
        <v>11</v>
      </c>
      <c r="D1958" s="1" t="s">
        <v>11</v>
      </c>
      <c r="E1958" s="1" t="s">
        <v>11</v>
      </c>
      <c r="F1958" s="1" t="s">
        <v>11</v>
      </c>
      <c r="G1958" s="1" t="s">
        <v>11</v>
      </c>
      <c r="H1958" s="1" t="s">
        <v>11</v>
      </c>
      <c r="I1958" s="1" t="s">
        <v>11</v>
      </c>
    </row>
    <row r="1959">
      <c r="A1959" s="1" t="s">
        <v>5606</v>
      </c>
      <c r="B1959" s="1" t="s">
        <v>5607</v>
      </c>
      <c r="C1959" s="1" t="s">
        <v>11</v>
      </c>
      <c r="D1959" s="1" t="s">
        <v>11</v>
      </c>
      <c r="E1959" s="1" t="s">
        <v>11</v>
      </c>
      <c r="F1959" s="1" t="s">
        <v>11</v>
      </c>
      <c r="G1959" s="1" t="s">
        <v>11</v>
      </c>
      <c r="H1959" s="1" t="s">
        <v>11</v>
      </c>
      <c r="I1959" s="1" t="s">
        <v>11</v>
      </c>
    </row>
    <row r="1960">
      <c r="A1960" s="1" t="s">
        <v>5608</v>
      </c>
      <c r="B1960" s="1" t="s">
        <v>5609</v>
      </c>
      <c r="C1960" s="1" t="s">
        <v>11</v>
      </c>
      <c r="D1960" s="1" t="s">
        <v>11</v>
      </c>
      <c r="E1960" s="1" t="s">
        <v>11</v>
      </c>
      <c r="F1960" s="1" t="s">
        <v>11</v>
      </c>
      <c r="G1960" s="1" t="s">
        <v>11</v>
      </c>
      <c r="H1960" s="1" t="s">
        <v>11</v>
      </c>
      <c r="I1960" s="1" t="s">
        <v>11</v>
      </c>
    </row>
    <row r="1961">
      <c r="A1961" s="1" t="s">
        <v>5610</v>
      </c>
      <c r="B1961" s="1" t="s">
        <v>5611</v>
      </c>
      <c r="C1961" s="1" t="s">
        <v>11</v>
      </c>
      <c r="D1961" s="1" t="s">
        <v>11</v>
      </c>
      <c r="E1961" s="1" t="s">
        <v>11</v>
      </c>
      <c r="F1961" s="1" t="s">
        <v>11</v>
      </c>
      <c r="G1961" s="1" t="s">
        <v>11</v>
      </c>
      <c r="H1961" s="1" t="s">
        <v>11</v>
      </c>
      <c r="I1961" s="1" t="s">
        <v>11</v>
      </c>
    </row>
    <row r="1962">
      <c r="A1962" s="1" t="s">
        <v>5612</v>
      </c>
      <c r="B1962" s="1" t="s">
        <v>5613</v>
      </c>
      <c r="C1962" s="1" t="s">
        <v>11</v>
      </c>
      <c r="D1962" s="1" t="s">
        <v>11</v>
      </c>
      <c r="E1962" s="1" t="s">
        <v>11</v>
      </c>
      <c r="F1962" s="1" t="s">
        <v>11</v>
      </c>
      <c r="G1962" s="1" t="s">
        <v>11</v>
      </c>
      <c r="H1962" s="1" t="s">
        <v>11</v>
      </c>
      <c r="I1962" s="1" t="s">
        <v>11</v>
      </c>
    </row>
    <row r="1963">
      <c r="A1963" s="1" t="s">
        <v>5614</v>
      </c>
      <c r="B1963" s="1" t="s">
        <v>5615</v>
      </c>
      <c r="C1963" s="1" t="s">
        <v>5616</v>
      </c>
      <c r="D1963" s="1" t="s">
        <v>5617</v>
      </c>
      <c r="E1963" s="1" t="s">
        <v>5618</v>
      </c>
      <c r="F1963" s="1" t="s">
        <v>5619</v>
      </c>
      <c r="G1963" s="1" t="s">
        <v>5620</v>
      </c>
      <c r="H1963" s="1" t="s">
        <v>11</v>
      </c>
      <c r="I1963" s="1" t="s">
        <v>11</v>
      </c>
    </row>
    <row r="1964">
      <c r="A1964" s="1" t="s">
        <v>5621</v>
      </c>
      <c r="B1964" s="1" t="s">
        <v>5622</v>
      </c>
      <c r="C1964" s="1" t="s">
        <v>11</v>
      </c>
      <c r="D1964" s="1" t="s">
        <v>11</v>
      </c>
      <c r="E1964" s="1" t="s">
        <v>11</v>
      </c>
      <c r="F1964" s="1" t="s">
        <v>11</v>
      </c>
      <c r="G1964" s="1" t="s">
        <v>11</v>
      </c>
      <c r="H1964" s="1" t="s">
        <v>11</v>
      </c>
      <c r="I1964" s="1" t="s">
        <v>11</v>
      </c>
    </row>
    <row r="1965">
      <c r="A1965" s="1" t="s">
        <v>5623</v>
      </c>
      <c r="B1965" s="1" t="s">
        <v>5624</v>
      </c>
      <c r="C1965" s="1" t="s">
        <v>11</v>
      </c>
      <c r="D1965" s="1" t="s">
        <v>11</v>
      </c>
      <c r="E1965" s="1" t="s">
        <v>11</v>
      </c>
      <c r="F1965" s="1" t="s">
        <v>11</v>
      </c>
      <c r="G1965" s="1" t="s">
        <v>11</v>
      </c>
      <c r="H1965" s="1" t="s">
        <v>11</v>
      </c>
      <c r="I1965" s="1" t="s">
        <v>11</v>
      </c>
    </row>
    <row r="1966">
      <c r="A1966" s="1" t="s">
        <v>5625</v>
      </c>
      <c r="B1966" s="1" t="s">
        <v>5626</v>
      </c>
      <c r="C1966" s="1" t="s">
        <v>11</v>
      </c>
      <c r="D1966" s="1" t="s">
        <v>11</v>
      </c>
      <c r="E1966" s="1" t="s">
        <v>11</v>
      </c>
      <c r="F1966" s="1" t="s">
        <v>11</v>
      </c>
      <c r="G1966" s="1" t="s">
        <v>11</v>
      </c>
      <c r="H1966" s="1" t="s">
        <v>11</v>
      </c>
      <c r="I1966" s="1" t="s">
        <v>11</v>
      </c>
    </row>
    <row r="1967">
      <c r="A1967" s="1" t="s">
        <v>5627</v>
      </c>
      <c r="B1967" s="1" t="s">
        <v>5628</v>
      </c>
      <c r="C1967" s="1" t="s">
        <v>11</v>
      </c>
      <c r="D1967" s="1" t="s">
        <v>11</v>
      </c>
      <c r="E1967" s="1" t="s">
        <v>11</v>
      </c>
      <c r="F1967" s="1" t="s">
        <v>11</v>
      </c>
      <c r="G1967" s="1" t="s">
        <v>11</v>
      </c>
      <c r="H1967" s="1" t="s">
        <v>11</v>
      </c>
      <c r="I1967" s="1" t="s">
        <v>11</v>
      </c>
    </row>
    <row r="1968">
      <c r="A1968" s="1" t="s">
        <v>5629</v>
      </c>
      <c r="B1968" s="1" t="s">
        <v>5630</v>
      </c>
      <c r="C1968" s="1" t="s">
        <v>11</v>
      </c>
      <c r="D1968" s="1" t="s">
        <v>11</v>
      </c>
      <c r="E1968" s="1" t="s">
        <v>11</v>
      </c>
      <c r="F1968" s="1" t="s">
        <v>11</v>
      </c>
      <c r="G1968" s="1" t="s">
        <v>11</v>
      </c>
      <c r="H1968" s="1" t="s">
        <v>11</v>
      </c>
      <c r="I1968" s="1" t="s">
        <v>11</v>
      </c>
    </row>
    <row r="1969">
      <c r="A1969" s="1" t="s">
        <v>5631</v>
      </c>
      <c r="B1969" s="1" t="s">
        <v>5632</v>
      </c>
      <c r="C1969" s="1" t="s">
        <v>11</v>
      </c>
      <c r="D1969" s="1" t="s">
        <v>11</v>
      </c>
      <c r="E1969" s="1" t="s">
        <v>11</v>
      </c>
      <c r="F1969" s="1" t="s">
        <v>11</v>
      </c>
      <c r="G1969" s="1" t="s">
        <v>11</v>
      </c>
      <c r="H1969" s="1" t="s">
        <v>11</v>
      </c>
      <c r="I1969" s="1" t="s">
        <v>11</v>
      </c>
    </row>
    <row r="1970">
      <c r="A1970" s="1" t="s">
        <v>5633</v>
      </c>
      <c r="B1970" s="1" t="s">
        <v>5634</v>
      </c>
      <c r="C1970" s="1" t="s">
        <v>11</v>
      </c>
      <c r="D1970" s="1" t="s">
        <v>11</v>
      </c>
      <c r="E1970" s="1" t="s">
        <v>11</v>
      </c>
      <c r="F1970" s="1" t="s">
        <v>11</v>
      </c>
      <c r="G1970" s="1" t="s">
        <v>11</v>
      </c>
      <c r="H1970" s="1" t="s">
        <v>11</v>
      </c>
      <c r="I1970" s="1" t="s">
        <v>11</v>
      </c>
    </row>
    <row r="1971">
      <c r="A1971" s="1" t="s">
        <v>5635</v>
      </c>
      <c r="B1971" s="1" t="s">
        <v>5636</v>
      </c>
      <c r="C1971" s="1" t="s">
        <v>5637</v>
      </c>
      <c r="D1971" s="1" t="s">
        <v>5468</v>
      </c>
      <c r="E1971" s="1" t="s">
        <v>1477</v>
      </c>
      <c r="F1971" s="1" t="s">
        <v>5638</v>
      </c>
      <c r="G1971" s="1" t="s">
        <v>5639</v>
      </c>
      <c r="H1971" s="1" t="s">
        <v>11</v>
      </c>
      <c r="I1971" s="1" t="s">
        <v>11</v>
      </c>
    </row>
    <row r="1972">
      <c r="A1972" s="1" t="s">
        <v>5640</v>
      </c>
      <c r="B1972" s="1" t="s">
        <v>5641</v>
      </c>
      <c r="C1972" s="1" t="s">
        <v>5642</v>
      </c>
      <c r="D1972" s="1" t="s">
        <v>5643</v>
      </c>
      <c r="E1972" s="1" t="s">
        <v>1477</v>
      </c>
      <c r="F1972" s="1" t="s">
        <v>5644</v>
      </c>
      <c r="G1972" s="1" t="s">
        <v>5645</v>
      </c>
      <c r="H1972" s="1" t="s">
        <v>11</v>
      </c>
      <c r="I1972" s="1" t="s">
        <v>11</v>
      </c>
    </row>
    <row r="1973">
      <c r="A1973" s="1" t="s">
        <v>5646</v>
      </c>
      <c r="B1973" s="1" t="s">
        <v>5647</v>
      </c>
      <c r="C1973" s="1" t="s">
        <v>11</v>
      </c>
      <c r="D1973" s="1" t="s">
        <v>11</v>
      </c>
      <c r="E1973" s="1" t="s">
        <v>11</v>
      </c>
      <c r="F1973" s="1" t="s">
        <v>11</v>
      </c>
      <c r="G1973" s="1" t="s">
        <v>11</v>
      </c>
      <c r="H1973" s="1" t="s">
        <v>11</v>
      </c>
      <c r="I1973" s="1" t="s">
        <v>11</v>
      </c>
    </row>
    <row r="1974">
      <c r="A1974" s="1" t="s">
        <v>5648</v>
      </c>
      <c r="B1974" s="1" t="s">
        <v>5649</v>
      </c>
      <c r="C1974" s="1" t="s">
        <v>11</v>
      </c>
      <c r="D1974" s="1" t="s">
        <v>11</v>
      </c>
      <c r="E1974" s="1" t="s">
        <v>11</v>
      </c>
      <c r="F1974" s="1" t="s">
        <v>11</v>
      </c>
      <c r="G1974" s="1" t="s">
        <v>11</v>
      </c>
      <c r="H1974" s="1" t="s">
        <v>11</v>
      </c>
      <c r="I1974" s="1" t="s">
        <v>11</v>
      </c>
    </row>
    <row r="1975">
      <c r="A1975" s="1" t="s">
        <v>5650</v>
      </c>
      <c r="B1975" s="1" t="s">
        <v>5651</v>
      </c>
      <c r="C1975" s="1" t="s">
        <v>11</v>
      </c>
      <c r="D1975" s="1" t="s">
        <v>11</v>
      </c>
      <c r="E1975" s="1" t="s">
        <v>11</v>
      </c>
      <c r="F1975" s="1" t="s">
        <v>11</v>
      </c>
      <c r="G1975" s="1" t="s">
        <v>11</v>
      </c>
      <c r="H1975" s="1" t="s">
        <v>11</v>
      </c>
      <c r="I1975" s="1" t="s">
        <v>11</v>
      </c>
    </row>
    <row r="1976">
      <c r="A1976" s="1" t="s">
        <v>5652</v>
      </c>
      <c r="B1976" s="1" t="s">
        <v>5653</v>
      </c>
      <c r="C1976" s="1" t="s">
        <v>11</v>
      </c>
      <c r="D1976" s="1" t="s">
        <v>11</v>
      </c>
      <c r="E1976" s="1" t="s">
        <v>11</v>
      </c>
      <c r="F1976" s="1" t="s">
        <v>11</v>
      </c>
      <c r="G1976" s="1" t="s">
        <v>11</v>
      </c>
      <c r="H1976" s="1" t="s">
        <v>11</v>
      </c>
      <c r="I1976" s="1" t="s">
        <v>11</v>
      </c>
    </row>
    <row r="1977">
      <c r="A1977" s="3" t="s">
        <v>5654</v>
      </c>
      <c r="B1977" s="1" t="s">
        <v>5655</v>
      </c>
      <c r="C1977" s="1" t="s">
        <v>11</v>
      </c>
      <c r="D1977" s="1" t="s">
        <v>11</v>
      </c>
      <c r="E1977" s="1" t="s">
        <v>11</v>
      </c>
      <c r="F1977" s="1" t="s">
        <v>11</v>
      </c>
      <c r="G1977" s="1" t="s">
        <v>11</v>
      </c>
      <c r="H1977" s="1" t="s">
        <v>11</v>
      </c>
      <c r="I1977" s="1" t="s">
        <v>11</v>
      </c>
    </row>
    <row r="1978">
      <c r="A1978" s="1" t="s">
        <v>5656</v>
      </c>
      <c r="B1978" s="1" t="s">
        <v>5657</v>
      </c>
      <c r="C1978" s="1" t="s">
        <v>11</v>
      </c>
      <c r="D1978" s="1" t="s">
        <v>11</v>
      </c>
      <c r="E1978" s="1" t="s">
        <v>11</v>
      </c>
      <c r="F1978" s="1" t="s">
        <v>11</v>
      </c>
      <c r="G1978" s="1" t="s">
        <v>11</v>
      </c>
      <c r="H1978" s="1" t="s">
        <v>11</v>
      </c>
      <c r="I1978" s="1" t="s">
        <v>11</v>
      </c>
    </row>
    <row r="1979">
      <c r="A1979" s="1" t="s">
        <v>5658</v>
      </c>
      <c r="B1979" s="1" t="s">
        <v>5659</v>
      </c>
      <c r="C1979" s="1" t="s">
        <v>11</v>
      </c>
      <c r="D1979" s="1" t="s">
        <v>11</v>
      </c>
      <c r="E1979" s="1" t="s">
        <v>11</v>
      </c>
      <c r="F1979" s="1" t="s">
        <v>11</v>
      </c>
      <c r="G1979" s="1" t="s">
        <v>11</v>
      </c>
      <c r="H1979" s="1" t="s">
        <v>11</v>
      </c>
      <c r="I1979" s="1" t="s">
        <v>11</v>
      </c>
    </row>
    <row r="1980">
      <c r="A1980" s="1" t="s">
        <v>5660</v>
      </c>
      <c r="B1980" s="1" t="s">
        <v>5661</v>
      </c>
      <c r="C1980" s="1" t="s">
        <v>11</v>
      </c>
      <c r="D1980" s="1" t="s">
        <v>11</v>
      </c>
      <c r="E1980" s="1" t="s">
        <v>11</v>
      </c>
      <c r="F1980" s="1" t="s">
        <v>11</v>
      </c>
      <c r="G1980" s="1" t="s">
        <v>11</v>
      </c>
      <c r="H1980" s="1" t="s">
        <v>11</v>
      </c>
      <c r="I1980" s="1" t="s">
        <v>11</v>
      </c>
    </row>
    <row r="1981">
      <c r="A1981" s="1" t="s">
        <v>5662</v>
      </c>
      <c r="B1981" s="1" t="s">
        <v>5663</v>
      </c>
      <c r="C1981" s="1" t="s">
        <v>11</v>
      </c>
      <c r="D1981" s="1" t="s">
        <v>11</v>
      </c>
      <c r="E1981" s="1" t="s">
        <v>11</v>
      </c>
      <c r="F1981" s="1" t="s">
        <v>11</v>
      </c>
      <c r="G1981" s="1" t="s">
        <v>11</v>
      </c>
      <c r="H1981" s="1" t="s">
        <v>11</v>
      </c>
      <c r="I1981" s="1" t="s">
        <v>11</v>
      </c>
    </row>
    <row r="1982">
      <c r="A1982" s="1" t="s">
        <v>5664</v>
      </c>
      <c r="B1982" s="1" t="s">
        <v>5665</v>
      </c>
      <c r="C1982" s="1" t="s">
        <v>11</v>
      </c>
      <c r="D1982" s="1" t="s">
        <v>11</v>
      </c>
      <c r="E1982" s="1" t="s">
        <v>11</v>
      </c>
      <c r="F1982" s="1" t="s">
        <v>11</v>
      </c>
      <c r="G1982" s="1" t="s">
        <v>11</v>
      </c>
      <c r="H1982" s="1" t="s">
        <v>11</v>
      </c>
      <c r="I1982" s="1" t="s">
        <v>11</v>
      </c>
    </row>
    <row r="1983">
      <c r="A1983" s="1" t="s">
        <v>5666</v>
      </c>
      <c r="B1983" s="1" t="s">
        <v>5667</v>
      </c>
      <c r="C1983" s="1" t="s">
        <v>11</v>
      </c>
      <c r="D1983" s="1" t="s">
        <v>11</v>
      </c>
      <c r="E1983" s="1" t="s">
        <v>11</v>
      </c>
      <c r="F1983" s="1" t="s">
        <v>11</v>
      </c>
      <c r="G1983" s="1" t="s">
        <v>11</v>
      </c>
      <c r="H1983" s="1" t="s">
        <v>11</v>
      </c>
      <c r="I1983" s="1" t="s">
        <v>11</v>
      </c>
    </row>
    <row r="1984">
      <c r="A1984" s="1" t="s">
        <v>5668</v>
      </c>
      <c r="B1984" s="1" t="s">
        <v>5669</v>
      </c>
      <c r="C1984" s="1" t="s">
        <v>5670</v>
      </c>
      <c r="D1984" s="1" t="s">
        <v>5671</v>
      </c>
      <c r="E1984" s="1" t="s">
        <v>5672</v>
      </c>
      <c r="F1984" s="1" t="s">
        <v>5673</v>
      </c>
      <c r="G1984" s="1" t="s">
        <v>5674</v>
      </c>
      <c r="H1984" s="1" t="s">
        <v>11</v>
      </c>
      <c r="I1984" s="1" t="s">
        <v>11</v>
      </c>
    </row>
    <row r="1985">
      <c r="A1985" s="1" t="s">
        <v>5675</v>
      </c>
      <c r="B1985" s="1" t="s">
        <v>5676</v>
      </c>
      <c r="C1985" s="1" t="s">
        <v>11</v>
      </c>
      <c r="D1985" s="1" t="s">
        <v>11</v>
      </c>
      <c r="E1985" s="1" t="s">
        <v>11</v>
      </c>
      <c r="F1985" s="1" t="s">
        <v>11</v>
      </c>
      <c r="G1985" s="1" t="s">
        <v>11</v>
      </c>
      <c r="H1985" s="1" t="s">
        <v>11</v>
      </c>
      <c r="I1985" s="1" t="s">
        <v>11</v>
      </c>
    </row>
    <row r="1986">
      <c r="A1986" s="1" t="s">
        <v>5677</v>
      </c>
      <c r="B1986" s="1" t="s">
        <v>5678</v>
      </c>
      <c r="C1986" s="1" t="s">
        <v>11</v>
      </c>
      <c r="D1986" s="1" t="s">
        <v>11</v>
      </c>
      <c r="E1986" s="1" t="s">
        <v>11</v>
      </c>
      <c r="F1986" s="1" t="s">
        <v>11</v>
      </c>
      <c r="G1986" s="1" t="s">
        <v>11</v>
      </c>
      <c r="H1986" s="1" t="s">
        <v>11</v>
      </c>
      <c r="I1986" s="1" t="s">
        <v>11</v>
      </c>
    </row>
    <row r="1987">
      <c r="A1987" s="1" t="s">
        <v>5679</v>
      </c>
      <c r="B1987" s="1" t="s">
        <v>5680</v>
      </c>
      <c r="C1987" s="1" t="s">
        <v>5681</v>
      </c>
      <c r="D1987" s="1" t="s">
        <v>5682</v>
      </c>
      <c r="E1987" s="1" t="s">
        <v>291</v>
      </c>
      <c r="F1987" s="1" t="s">
        <v>5683</v>
      </c>
      <c r="G1987" s="1" t="s">
        <v>5684</v>
      </c>
      <c r="H1987" s="1" t="s">
        <v>11</v>
      </c>
      <c r="I1987" s="1" t="s">
        <v>11</v>
      </c>
    </row>
    <row r="1988">
      <c r="A1988" s="1" t="s">
        <v>5685</v>
      </c>
      <c r="B1988" s="1" t="s">
        <v>5686</v>
      </c>
      <c r="C1988" s="1" t="s">
        <v>11</v>
      </c>
      <c r="D1988" s="1" t="s">
        <v>11</v>
      </c>
      <c r="E1988" s="1" t="s">
        <v>11</v>
      </c>
      <c r="F1988" s="1" t="s">
        <v>11</v>
      </c>
      <c r="G1988" s="1" t="s">
        <v>11</v>
      </c>
      <c r="H1988" s="1" t="s">
        <v>11</v>
      </c>
      <c r="I1988" s="1" t="s">
        <v>11</v>
      </c>
    </row>
    <row r="1989">
      <c r="A1989" s="1" t="s">
        <v>5687</v>
      </c>
      <c r="B1989" s="1" t="s">
        <v>5688</v>
      </c>
      <c r="C1989" s="1" t="s">
        <v>11</v>
      </c>
      <c r="D1989" s="1" t="s">
        <v>11</v>
      </c>
      <c r="E1989" s="1" t="s">
        <v>11</v>
      </c>
      <c r="F1989" s="1" t="s">
        <v>11</v>
      </c>
      <c r="G1989" s="1" t="s">
        <v>11</v>
      </c>
      <c r="H1989" s="1" t="s">
        <v>11</v>
      </c>
      <c r="I1989" s="1" t="s">
        <v>11</v>
      </c>
    </row>
    <row r="1990">
      <c r="A1990" s="1" t="s">
        <v>5689</v>
      </c>
      <c r="B1990" s="1" t="s">
        <v>5690</v>
      </c>
      <c r="C1990" s="1" t="s">
        <v>5691</v>
      </c>
      <c r="D1990" s="1" t="s">
        <v>5692</v>
      </c>
      <c r="E1990" s="1" t="s">
        <v>1357</v>
      </c>
      <c r="F1990" s="1" t="s">
        <v>5693</v>
      </c>
      <c r="G1990" s="1" t="s">
        <v>5694</v>
      </c>
      <c r="H1990" s="1" t="s">
        <v>11</v>
      </c>
      <c r="I1990" s="1" t="s">
        <v>11</v>
      </c>
    </row>
    <row r="1991">
      <c r="A1991" s="1" t="s">
        <v>5695</v>
      </c>
      <c r="B1991" s="1" t="s">
        <v>5696</v>
      </c>
      <c r="C1991" s="1" t="s">
        <v>11</v>
      </c>
      <c r="D1991" s="1" t="s">
        <v>11</v>
      </c>
      <c r="E1991" s="1" t="s">
        <v>11</v>
      </c>
      <c r="F1991" s="1" t="s">
        <v>11</v>
      </c>
      <c r="G1991" s="1" t="s">
        <v>11</v>
      </c>
      <c r="H1991" s="1" t="s">
        <v>11</v>
      </c>
      <c r="I1991" s="1" t="s">
        <v>11</v>
      </c>
    </row>
    <row r="1992">
      <c r="A1992" s="1" t="s">
        <v>5697</v>
      </c>
      <c r="B1992" s="1" t="s">
        <v>5698</v>
      </c>
      <c r="C1992" s="1" t="s">
        <v>11</v>
      </c>
      <c r="D1992" s="1" t="s">
        <v>11</v>
      </c>
      <c r="E1992" s="1" t="s">
        <v>11</v>
      </c>
      <c r="F1992" s="1" t="s">
        <v>11</v>
      </c>
      <c r="G1992" s="1" t="s">
        <v>11</v>
      </c>
      <c r="H1992" s="1" t="s">
        <v>11</v>
      </c>
      <c r="I1992" s="1" t="s">
        <v>11</v>
      </c>
    </row>
    <row r="1993">
      <c r="A1993" s="1" t="s">
        <v>5699</v>
      </c>
      <c r="B1993" s="1" t="s">
        <v>5700</v>
      </c>
      <c r="C1993" s="1" t="s">
        <v>11</v>
      </c>
      <c r="D1993" s="1" t="s">
        <v>11</v>
      </c>
      <c r="E1993" s="1" t="s">
        <v>11</v>
      </c>
      <c r="F1993" s="1" t="s">
        <v>11</v>
      </c>
      <c r="G1993" s="1" t="s">
        <v>11</v>
      </c>
      <c r="H1993" s="1" t="s">
        <v>11</v>
      </c>
      <c r="I1993" s="1" t="s">
        <v>11</v>
      </c>
    </row>
    <row r="1994">
      <c r="A1994" s="1" t="s">
        <v>5701</v>
      </c>
      <c r="B1994" s="1" t="s">
        <v>5702</v>
      </c>
      <c r="C1994" s="1" t="s">
        <v>11</v>
      </c>
      <c r="D1994" s="1" t="s">
        <v>11</v>
      </c>
      <c r="E1994" s="1" t="s">
        <v>11</v>
      </c>
      <c r="F1994" s="1" t="s">
        <v>11</v>
      </c>
      <c r="G1994" s="1" t="s">
        <v>11</v>
      </c>
      <c r="H1994" s="1" t="s">
        <v>11</v>
      </c>
      <c r="I1994" s="1" t="s">
        <v>11</v>
      </c>
    </row>
    <row r="1995">
      <c r="A1995" s="1" t="s">
        <v>5703</v>
      </c>
      <c r="B1995" s="1" t="s">
        <v>5704</v>
      </c>
      <c r="C1995" s="1" t="s">
        <v>11</v>
      </c>
      <c r="D1995" s="1" t="s">
        <v>11</v>
      </c>
      <c r="E1995" s="1" t="s">
        <v>11</v>
      </c>
      <c r="F1995" s="1" t="s">
        <v>11</v>
      </c>
      <c r="G1995" s="1" t="s">
        <v>11</v>
      </c>
      <c r="H1995" s="1" t="s">
        <v>11</v>
      </c>
      <c r="I1995" s="1" t="s">
        <v>11</v>
      </c>
    </row>
    <row r="1996">
      <c r="A1996" s="1" t="s">
        <v>5705</v>
      </c>
      <c r="B1996" s="1" t="s">
        <v>5706</v>
      </c>
      <c r="C1996" s="1" t="s">
        <v>11</v>
      </c>
      <c r="D1996" s="1" t="s">
        <v>11</v>
      </c>
      <c r="E1996" s="1" t="s">
        <v>11</v>
      </c>
      <c r="F1996" s="1" t="s">
        <v>11</v>
      </c>
      <c r="G1996" s="1" t="s">
        <v>11</v>
      </c>
      <c r="H1996" s="1" t="s">
        <v>11</v>
      </c>
      <c r="I1996" s="1" t="s">
        <v>11</v>
      </c>
    </row>
    <row r="1997">
      <c r="A1997" s="1" t="s">
        <v>5707</v>
      </c>
      <c r="B1997" s="1" t="s">
        <v>5708</v>
      </c>
      <c r="C1997" s="1" t="s">
        <v>11</v>
      </c>
      <c r="D1997" s="1" t="s">
        <v>11</v>
      </c>
      <c r="E1997" s="1" t="s">
        <v>11</v>
      </c>
      <c r="F1997" s="1" t="s">
        <v>11</v>
      </c>
      <c r="G1997" s="1" t="s">
        <v>11</v>
      </c>
      <c r="H1997" s="1" t="s">
        <v>11</v>
      </c>
      <c r="I1997" s="1" t="s">
        <v>11</v>
      </c>
    </row>
    <row r="1998">
      <c r="A1998" s="1" t="s">
        <v>5709</v>
      </c>
      <c r="B1998" s="1" t="s">
        <v>5710</v>
      </c>
      <c r="C1998" s="1" t="s">
        <v>11</v>
      </c>
      <c r="D1998" s="1" t="s">
        <v>11</v>
      </c>
      <c r="E1998" s="1" t="s">
        <v>11</v>
      </c>
      <c r="F1998" s="1" t="s">
        <v>11</v>
      </c>
      <c r="G1998" s="1" t="s">
        <v>11</v>
      </c>
      <c r="H1998" s="1" t="s">
        <v>11</v>
      </c>
      <c r="I1998" s="1" t="s">
        <v>11</v>
      </c>
    </row>
    <row r="1999">
      <c r="A1999" s="1" t="s">
        <v>5711</v>
      </c>
      <c r="B1999" s="1" t="s">
        <v>5712</v>
      </c>
      <c r="C1999" s="1" t="s">
        <v>11</v>
      </c>
      <c r="D1999" s="1" t="s">
        <v>11</v>
      </c>
      <c r="E1999" s="1" t="s">
        <v>11</v>
      </c>
      <c r="F1999" s="1" t="s">
        <v>11</v>
      </c>
      <c r="G1999" s="1" t="s">
        <v>11</v>
      </c>
      <c r="H1999" s="1" t="s">
        <v>11</v>
      </c>
      <c r="I1999" s="1" t="s">
        <v>11</v>
      </c>
    </row>
    <row r="2000">
      <c r="A2000" s="1" t="s">
        <v>5713</v>
      </c>
      <c r="B2000" s="1" t="s">
        <v>5714</v>
      </c>
      <c r="C2000" s="1" t="s">
        <v>11</v>
      </c>
      <c r="D2000" s="1" t="s">
        <v>11</v>
      </c>
      <c r="E2000" s="1" t="s">
        <v>11</v>
      </c>
      <c r="F2000" s="1" t="s">
        <v>11</v>
      </c>
      <c r="G2000" s="1" t="s">
        <v>11</v>
      </c>
      <c r="H2000" s="1" t="s">
        <v>11</v>
      </c>
      <c r="I2000" s="1" t="s">
        <v>11</v>
      </c>
    </row>
    <row r="2001">
      <c r="A2001" s="1" t="s">
        <v>5715</v>
      </c>
      <c r="B2001" s="1" t="s">
        <v>5716</v>
      </c>
      <c r="C2001" s="1" t="s">
        <v>11</v>
      </c>
      <c r="D2001" s="1" t="s">
        <v>11</v>
      </c>
      <c r="E2001" s="1" t="s">
        <v>11</v>
      </c>
      <c r="F2001" s="1" t="s">
        <v>11</v>
      </c>
      <c r="G2001" s="1" t="s">
        <v>11</v>
      </c>
      <c r="H2001" s="1" t="s">
        <v>11</v>
      </c>
      <c r="I2001" s="1" t="s">
        <v>11</v>
      </c>
    </row>
    <row r="2002">
      <c r="A2002" s="1" t="s">
        <v>5717</v>
      </c>
      <c r="B2002" s="1" t="s">
        <v>5718</v>
      </c>
      <c r="C2002" s="1" t="s">
        <v>11</v>
      </c>
      <c r="D2002" s="1" t="s">
        <v>11</v>
      </c>
      <c r="E2002" s="1" t="s">
        <v>11</v>
      </c>
      <c r="F2002" s="1" t="s">
        <v>11</v>
      </c>
      <c r="G2002" s="1" t="s">
        <v>11</v>
      </c>
      <c r="H2002" s="1" t="s">
        <v>11</v>
      </c>
      <c r="I2002" s="1" t="s">
        <v>11</v>
      </c>
    </row>
    <row r="2003">
      <c r="A2003" s="3" t="s">
        <v>5719</v>
      </c>
      <c r="B2003" s="1" t="s">
        <v>5720</v>
      </c>
      <c r="C2003" s="1" t="s">
        <v>11</v>
      </c>
      <c r="D2003" s="1" t="s">
        <v>11</v>
      </c>
      <c r="E2003" s="1" t="s">
        <v>11</v>
      </c>
      <c r="F2003" s="1" t="s">
        <v>11</v>
      </c>
      <c r="G2003" s="1" t="s">
        <v>11</v>
      </c>
      <c r="H2003" s="1" t="s">
        <v>11</v>
      </c>
      <c r="I2003" s="1" t="s">
        <v>11</v>
      </c>
    </row>
    <row r="2004">
      <c r="A2004" s="1" t="s">
        <v>5721</v>
      </c>
      <c r="B2004" s="1" t="s">
        <v>5722</v>
      </c>
      <c r="C2004" s="1" t="s">
        <v>11</v>
      </c>
      <c r="D2004" s="1" t="s">
        <v>11</v>
      </c>
      <c r="E2004" s="1" t="s">
        <v>11</v>
      </c>
      <c r="F2004" s="1" t="s">
        <v>11</v>
      </c>
      <c r="G2004" s="1" t="s">
        <v>11</v>
      </c>
      <c r="H2004" s="1" t="s">
        <v>11</v>
      </c>
      <c r="I2004" s="1" t="s">
        <v>11</v>
      </c>
    </row>
    <row r="2005">
      <c r="A2005" s="1" t="s">
        <v>5723</v>
      </c>
      <c r="B2005" s="1" t="s">
        <v>5724</v>
      </c>
      <c r="C2005" s="1" t="s">
        <v>11</v>
      </c>
      <c r="D2005" s="1" t="s">
        <v>11</v>
      </c>
      <c r="E2005" s="1" t="s">
        <v>11</v>
      </c>
      <c r="F2005" s="1" t="s">
        <v>11</v>
      </c>
      <c r="G2005" s="1" t="s">
        <v>11</v>
      </c>
      <c r="H2005" s="1" t="s">
        <v>11</v>
      </c>
      <c r="I2005" s="1" t="s">
        <v>11</v>
      </c>
    </row>
    <row r="2006">
      <c r="A2006" s="1" t="s">
        <v>5725</v>
      </c>
      <c r="B2006" s="1" t="s">
        <v>5726</v>
      </c>
      <c r="C2006" s="1" t="s">
        <v>11</v>
      </c>
      <c r="D2006" s="1" t="s">
        <v>11</v>
      </c>
      <c r="E2006" s="1" t="s">
        <v>11</v>
      </c>
      <c r="F2006" s="1" t="s">
        <v>11</v>
      </c>
      <c r="G2006" s="1" t="s">
        <v>11</v>
      </c>
      <c r="H2006" s="1" t="s">
        <v>11</v>
      </c>
      <c r="I2006" s="1" t="s">
        <v>11</v>
      </c>
    </row>
    <row r="2007">
      <c r="A2007" s="1" t="s">
        <v>5727</v>
      </c>
      <c r="B2007" s="1" t="s">
        <v>5728</v>
      </c>
      <c r="C2007" s="1" t="s">
        <v>11</v>
      </c>
      <c r="D2007" s="1" t="s">
        <v>11</v>
      </c>
      <c r="E2007" s="1" t="s">
        <v>11</v>
      </c>
      <c r="F2007" s="1" t="s">
        <v>11</v>
      </c>
      <c r="G2007" s="1" t="s">
        <v>11</v>
      </c>
      <c r="H2007" s="1" t="s">
        <v>11</v>
      </c>
      <c r="I2007" s="1" t="s">
        <v>11</v>
      </c>
    </row>
    <row r="2008">
      <c r="A2008" s="1" t="s">
        <v>5729</v>
      </c>
      <c r="B2008" s="1" t="s">
        <v>5730</v>
      </c>
      <c r="C2008" s="1" t="s">
        <v>11</v>
      </c>
      <c r="D2008" s="1" t="s">
        <v>11</v>
      </c>
      <c r="E2008" s="1" t="s">
        <v>11</v>
      </c>
      <c r="F2008" s="1" t="s">
        <v>11</v>
      </c>
      <c r="G2008" s="1" t="s">
        <v>11</v>
      </c>
      <c r="H2008" s="1" t="s">
        <v>11</v>
      </c>
      <c r="I2008" s="1" t="s">
        <v>11</v>
      </c>
    </row>
    <row r="2009">
      <c r="A2009" s="1" t="s">
        <v>5731</v>
      </c>
      <c r="B2009" s="1" t="s">
        <v>5732</v>
      </c>
      <c r="C2009" s="1" t="s">
        <v>11</v>
      </c>
      <c r="D2009" s="1" t="s">
        <v>11</v>
      </c>
      <c r="E2009" s="1" t="s">
        <v>11</v>
      </c>
      <c r="F2009" s="1" t="s">
        <v>11</v>
      </c>
      <c r="G2009" s="1" t="s">
        <v>11</v>
      </c>
      <c r="H2009" s="1" t="s">
        <v>11</v>
      </c>
      <c r="I2009" s="1" t="s">
        <v>11</v>
      </c>
    </row>
    <row r="2010">
      <c r="A2010" s="1" t="s">
        <v>5733</v>
      </c>
      <c r="B2010" s="1" t="s">
        <v>5734</v>
      </c>
      <c r="C2010" s="1" t="s">
        <v>11</v>
      </c>
      <c r="D2010" s="1" t="s">
        <v>11</v>
      </c>
      <c r="E2010" s="1" t="s">
        <v>11</v>
      </c>
      <c r="F2010" s="1" t="s">
        <v>11</v>
      </c>
      <c r="G2010" s="1" t="s">
        <v>11</v>
      </c>
      <c r="H2010" s="1" t="s">
        <v>11</v>
      </c>
      <c r="I2010" s="1" t="s">
        <v>11</v>
      </c>
    </row>
    <row r="2011">
      <c r="A2011" s="1" t="s">
        <v>5735</v>
      </c>
      <c r="B2011" s="1" t="s">
        <v>5736</v>
      </c>
      <c r="C2011" s="1" t="s">
        <v>11</v>
      </c>
      <c r="D2011" s="1" t="s">
        <v>11</v>
      </c>
      <c r="E2011" s="1" t="s">
        <v>11</v>
      </c>
      <c r="F2011" s="1" t="s">
        <v>11</v>
      </c>
      <c r="G2011" s="1" t="s">
        <v>11</v>
      </c>
      <c r="H2011" s="1" t="s">
        <v>11</v>
      </c>
      <c r="I2011" s="1" t="s">
        <v>11</v>
      </c>
    </row>
    <row r="2012">
      <c r="A2012" s="1" t="s">
        <v>5737</v>
      </c>
      <c r="B2012" s="1" t="s">
        <v>5738</v>
      </c>
      <c r="C2012" s="1" t="s">
        <v>5739</v>
      </c>
      <c r="D2012" s="1" t="s">
        <v>5740</v>
      </c>
      <c r="E2012" s="1" t="s">
        <v>5741</v>
      </c>
      <c r="F2012" s="1" t="s">
        <v>11</v>
      </c>
      <c r="G2012" s="1" t="s">
        <v>5742</v>
      </c>
      <c r="H2012" s="1" t="s">
        <v>11</v>
      </c>
      <c r="I2012" s="1" t="s">
        <v>11</v>
      </c>
    </row>
    <row r="2013">
      <c r="A2013" s="1" t="s">
        <v>5743</v>
      </c>
      <c r="B2013" s="1" t="s">
        <v>5744</v>
      </c>
      <c r="C2013" s="1" t="s">
        <v>11</v>
      </c>
      <c r="D2013" s="1" t="s">
        <v>11</v>
      </c>
      <c r="E2013" s="1" t="s">
        <v>11</v>
      </c>
      <c r="F2013" s="1" t="s">
        <v>11</v>
      </c>
      <c r="G2013" s="1" t="s">
        <v>11</v>
      </c>
      <c r="H2013" s="1" t="s">
        <v>11</v>
      </c>
      <c r="I2013" s="1" t="s">
        <v>11</v>
      </c>
    </row>
    <row r="2014">
      <c r="A2014" s="1" t="s">
        <v>5745</v>
      </c>
      <c r="B2014" s="1" t="s">
        <v>5746</v>
      </c>
      <c r="C2014" s="1" t="s">
        <v>11</v>
      </c>
      <c r="D2014" s="1" t="s">
        <v>11</v>
      </c>
      <c r="E2014" s="1" t="s">
        <v>11</v>
      </c>
      <c r="F2014" s="1" t="s">
        <v>11</v>
      </c>
      <c r="G2014" s="1" t="s">
        <v>11</v>
      </c>
      <c r="H2014" s="1" t="s">
        <v>11</v>
      </c>
      <c r="I2014" s="1" t="s">
        <v>11</v>
      </c>
    </row>
    <row r="2015">
      <c r="A2015" s="1" t="s">
        <v>5747</v>
      </c>
      <c r="B2015" s="1" t="s">
        <v>5748</v>
      </c>
      <c r="C2015" s="1" t="s">
        <v>5749</v>
      </c>
      <c r="D2015" s="1" t="s">
        <v>5750</v>
      </c>
      <c r="E2015" s="1" t="s">
        <v>3269</v>
      </c>
      <c r="F2015" s="1" t="s">
        <v>11</v>
      </c>
      <c r="G2015" s="1" t="s">
        <v>5751</v>
      </c>
      <c r="H2015" s="1" t="s">
        <v>11</v>
      </c>
      <c r="I2015" s="1" t="s">
        <v>11</v>
      </c>
    </row>
    <row r="2016">
      <c r="A2016" s="1" t="s">
        <v>5752</v>
      </c>
      <c r="B2016" s="1" t="s">
        <v>5753</v>
      </c>
      <c r="C2016" s="1" t="s">
        <v>5754</v>
      </c>
      <c r="D2016" s="1" t="s">
        <v>5755</v>
      </c>
      <c r="E2016" s="1" t="s">
        <v>4844</v>
      </c>
      <c r="F2016" s="1" t="s">
        <v>5756</v>
      </c>
      <c r="G2016" s="1" t="s">
        <v>5757</v>
      </c>
      <c r="H2016" s="1" t="s">
        <v>11</v>
      </c>
      <c r="I2016" s="1" t="s">
        <v>11</v>
      </c>
    </row>
    <row r="2017">
      <c r="A2017" s="1" t="s">
        <v>5758</v>
      </c>
      <c r="B2017" s="1" t="s">
        <v>5759</v>
      </c>
      <c r="C2017" s="1" t="s">
        <v>5760</v>
      </c>
      <c r="D2017" s="1" t="s">
        <v>5761</v>
      </c>
      <c r="E2017" s="1" t="s">
        <v>5762</v>
      </c>
      <c r="F2017" s="1" t="s">
        <v>5763</v>
      </c>
      <c r="G2017" s="1" t="s">
        <v>5764</v>
      </c>
      <c r="H2017" s="1" t="s">
        <v>11</v>
      </c>
      <c r="I2017" s="1" t="s">
        <v>11</v>
      </c>
    </row>
    <row r="2018">
      <c r="A2018" s="1" t="s">
        <v>5765</v>
      </c>
      <c r="B2018" s="1" t="s">
        <v>5766</v>
      </c>
      <c r="C2018" s="1" t="s">
        <v>5767</v>
      </c>
      <c r="D2018" s="1" t="s">
        <v>5768</v>
      </c>
      <c r="E2018" s="1" t="s">
        <v>3389</v>
      </c>
      <c r="F2018" s="1" t="s">
        <v>5769</v>
      </c>
      <c r="G2018" s="1" t="s">
        <v>5770</v>
      </c>
      <c r="H2018" s="1" t="s">
        <v>11</v>
      </c>
      <c r="I2018" s="1" t="s">
        <v>11</v>
      </c>
    </row>
    <row r="2019">
      <c r="A2019" s="1" t="s">
        <v>5771</v>
      </c>
      <c r="B2019" s="1" t="s">
        <v>5772</v>
      </c>
      <c r="C2019" s="1" t="s">
        <v>5773</v>
      </c>
      <c r="D2019" s="1" t="s">
        <v>5774</v>
      </c>
      <c r="E2019" s="1" t="s">
        <v>5775</v>
      </c>
      <c r="F2019" s="1" t="s">
        <v>5776</v>
      </c>
      <c r="G2019" s="1" t="s">
        <v>5777</v>
      </c>
      <c r="H2019" s="1" t="s">
        <v>11</v>
      </c>
      <c r="I2019" s="1" t="s">
        <v>11</v>
      </c>
    </row>
    <row r="2020">
      <c r="A2020" s="1" t="s">
        <v>5778</v>
      </c>
      <c r="B2020" s="1" t="s">
        <v>5779</v>
      </c>
      <c r="C2020" s="1" t="s">
        <v>5780</v>
      </c>
      <c r="D2020" s="1" t="s">
        <v>5682</v>
      </c>
      <c r="E2020" s="1" t="s">
        <v>1587</v>
      </c>
      <c r="F2020" s="1" t="s">
        <v>5781</v>
      </c>
      <c r="G2020" s="1" t="s">
        <v>5782</v>
      </c>
      <c r="H2020" s="2" t="s">
        <v>5783</v>
      </c>
      <c r="I2020" s="1" t="s">
        <v>11</v>
      </c>
    </row>
    <row r="2021">
      <c r="A2021" s="1" t="s">
        <v>5784</v>
      </c>
      <c r="B2021" s="1" t="s">
        <v>5785</v>
      </c>
      <c r="C2021" s="1" t="s">
        <v>11</v>
      </c>
      <c r="D2021" s="1" t="s">
        <v>11</v>
      </c>
      <c r="E2021" s="1" t="s">
        <v>11</v>
      </c>
      <c r="F2021" s="1" t="s">
        <v>5786</v>
      </c>
      <c r="G2021" s="1" t="s">
        <v>11</v>
      </c>
      <c r="H2021" s="2" t="s">
        <v>5787</v>
      </c>
      <c r="I2021" s="1" t="s">
        <v>11</v>
      </c>
    </row>
    <row r="2022">
      <c r="A2022" s="1" t="s">
        <v>5788</v>
      </c>
      <c r="B2022" s="1" t="s">
        <v>5789</v>
      </c>
      <c r="C2022" s="1" t="s">
        <v>5790</v>
      </c>
      <c r="D2022" s="1" t="s">
        <v>5791</v>
      </c>
      <c r="E2022" s="1" t="s">
        <v>5792</v>
      </c>
      <c r="F2022" s="1" t="s">
        <v>5793</v>
      </c>
      <c r="G2022" s="1" t="s">
        <v>5794</v>
      </c>
      <c r="H2022" s="1" t="s">
        <v>11</v>
      </c>
      <c r="I2022" s="1" t="s">
        <v>11</v>
      </c>
    </row>
    <row r="2023">
      <c r="A2023" s="1" t="s">
        <v>5795</v>
      </c>
      <c r="B2023" s="1" t="s">
        <v>5796</v>
      </c>
      <c r="C2023" s="1" t="s">
        <v>5797</v>
      </c>
      <c r="D2023" s="1" t="s">
        <v>5798</v>
      </c>
      <c r="E2023" s="1" t="s">
        <v>5799</v>
      </c>
      <c r="F2023" s="1" t="s">
        <v>5800</v>
      </c>
      <c r="G2023" s="1" t="s">
        <v>5801</v>
      </c>
      <c r="H2023" s="1" t="s">
        <v>11</v>
      </c>
      <c r="I2023" s="1" t="s">
        <v>11</v>
      </c>
    </row>
    <row r="2024">
      <c r="A2024" s="1" t="s">
        <v>5802</v>
      </c>
      <c r="B2024" s="1" t="s">
        <v>5803</v>
      </c>
      <c r="C2024" s="1" t="s">
        <v>5804</v>
      </c>
      <c r="D2024" s="1" t="s">
        <v>5805</v>
      </c>
      <c r="E2024" s="1" t="s">
        <v>5806</v>
      </c>
      <c r="F2024" s="1" t="s">
        <v>5807</v>
      </c>
      <c r="G2024" s="1" t="s">
        <v>5808</v>
      </c>
      <c r="H2024" s="1" t="s">
        <v>11</v>
      </c>
      <c r="I2024" s="1" t="s">
        <v>11</v>
      </c>
    </row>
    <row r="2025">
      <c r="A2025" s="1" t="s">
        <v>5809</v>
      </c>
      <c r="B2025" s="1" t="s">
        <v>5810</v>
      </c>
      <c r="C2025" s="1" t="s">
        <v>5811</v>
      </c>
      <c r="D2025" s="1" t="s">
        <v>5812</v>
      </c>
      <c r="E2025" s="1" t="s">
        <v>5813</v>
      </c>
      <c r="F2025" s="1" t="s">
        <v>5814</v>
      </c>
      <c r="G2025" s="1" t="s">
        <v>5815</v>
      </c>
      <c r="H2025" s="1" t="s">
        <v>11</v>
      </c>
      <c r="I2025" s="1" t="s">
        <v>11</v>
      </c>
    </row>
    <row r="2026">
      <c r="A2026" s="1" t="s">
        <v>5816</v>
      </c>
      <c r="B2026" s="1" t="s">
        <v>5817</v>
      </c>
      <c r="C2026" s="1" t="s">
        <v>5818</v>
      </c>
      <c r="D2026" s="1" t="s">
        <v>1437</v>
      </c>
      <c r="E2026" s="1" t="s">
        <v>1855</v>
      </c>
      <c r="F2026" s="1" t="s">
        <v>5819</v>
      </c>
      <c r="G2026" s="1" t="s">
        <v>5820</v>
      </c>
      <c r="H2026" s="1" t="s">
        <v>11</v>
      </c>
      <c r="I2026" s="1" t="s">
        <v>11</v>
      </c>
    </row>
    <row r="2027">
      <c r="A2027" s="1" t="s">
        <v>5821</v>
      </c>
      <c r="B2027" s="1" t="s">
        <v>5822</v>
      </c>
      <c r="C2027" s="1" t="s">
        <v>5823</v>
      </c>
      <c r="D2027" s="1" t="s">
        <v>5824</v>
      </c>
      <c r="E2027" s="1" t="s">
        <v>5825</v>
      </c>
      <c r="F2027" s="1" t="s">
        <v>5826</v>
      </c>
      <c r="G2027" s="1" t="s">
        <v>5827</v>
      </c>
      <c r="H2027" s="1" t="s">
        <v>11</v>
      </c>
      <c r="I2027" s="1" t="s">
        <v>11</v>
      </c>
    </row>
    <row r="2028">
      <c r="A2028" s="1" t="s">
        <v>5828</v>
      </c>
      <c r="B2028" s="1" t="s">
        <v>5829</v>
      </c>
      <c r="C2028" s="1" t="s">
        <v>5830</v>
      </c>
      <c r="D2028" s="1" t="s">
        <v>5831</v>
      </c>
      <c r="E2028" s="1" t="s">
        <v>5832</v>
      </c>
      <c r="F2028" s="1" t="s">
        <v>5833</v>
      </c>
      <c r="G2028" s="1" t="s">
        <v>5834</v>
      </c>
      <c r="H2028" s="1" t="s">
        <v>11</v>
      </c>
      <c r="I2028" s="1" t="s">
        <v>11</v>
      </c>
    </row>
    <row r="2029">
      <c r="A2029" s="1" t="s">
        <v>5835</v>
      </c>
      <c r="B2029" s="1" t="s">
        <v>5836</v>
      </c>
      <c r="C2029" s="1" t="s">
        <v>5837</v>
      </c>
      <c r="D2029" s="1" t="s">
        <v>5838</v>
      </c>
      <c r="E2029" s="1" t="s">
        <v>2375</v>
      </c>
      <c r="F2029" s="1" t="s">
        <v>5839</v>
      </c>
      <c r="G2029" s="1" t="s">
        <v>5840</v>
      </c>
      <c r="H2029" s="1" t="s">
        <v>11</v>
      </c>
      <c r="I2029" s="1" t="s">
        <v>11</v>
      </c>
    </row>
    <row r="2030">
      <c r="A2030" s="1" t="s">
        <v>5841</v>
      </c>
      <c r="B2030" s="1" t="s">
        <v>5842</v>
      </c>
      <c r="C2030" s="1" t="s">
        <v>5843</v>
      </c>
      <c r="D2030" s="1" t="s">
        <v>5844</v>
      </c>
      <c r="E2030" s="1" t="s">
        <v>2375</v>
      </c>
      <c r="F2030" s="1" t="s">
        <v>5845</v>
      </c>
      <c r="G2030" s="1" t="s">
        <v>5846</v>
      </c>
      <c r="H2030" s="1" t="s">
        <v>11</v>
      </c>
      <c r="I2030" s="1" t="s">
        <v>11</v>
      </c>
    </row>
    <row r="2031">
      <c r="A2031" s="1" t="s">
        <v>5847</v>
      </c>
      <c r="B2031" s="1" t="s">
        <v>5848</v>
      </c>
      <c r="C2031" s="1" t="s">
        <v>5849</v>
      </c>
      <c r="D2031" s="1" t="s">
        <v>5850</v>
      </c>
      <c r="E2031" s="1" t="s">
        <v>2024</v>
      </c>
      <c r="F2031" s="1" t="s">
        <v>5851</v>
      </c>
      <c r="G2031" s="1" t="s">
        <v>5852</v>
      </c>
      <c r="H2031" s="1" t="s">
        <v>11</v>
      </c>
      <c r="I2031" s="1" t="s">
        <v>11</v>
      </c>
    </row>
    <row r="2032">
      <c r="A2032" s="1" t="s">
        <v>5853</v>
      </c>
      <c r="B2032" s="1" t="s">
        <v>5854</v>
      </c>
      <c r="C2032" s="1" t="s">
        <v>5855</v>
      </c>
      <c r="D2032" s="1" t="s">
        <v>5856</v>
      </c>
      <c r="E2032" s="1" t="s">
        <v>2024</v>
      </c>
      <c r="F2032" s="1" t="s">
        <v>5857</v>
      </c>
      <c r="G2032" s="1" t="s">
        <v>5858</v>
      </c>
      <c r="H2032" s="1" t="s">
        <v>11</v>
      </c>
      <c r="I2032" s="1" t="s">
        <v>11</v>
      </c>
    </row>
    <row r="2033">
      <c r="A2033" s="1" t="s">
        <v>5859</v>
      </c>
      <c r="B2033" s="1" t="s">
        <v>5860</v>
      </c>
      <c r="C2033" s="1" t="s">
        <v>5861</v>
      </c>
      <c r="D2033" s="1" t="s">
        <v>5862</v>
      </c>
      <c r="E2033" s="1" t="s">
        <v>2024</v>
      </c>
      <c r="F2033" s="1" t="s">
        <v>5863</v>
      </c>
      <c r="G2033" s="1" t="s">
        <v>5864</v>
      </c>
      <c r="H2033" s="1" t="s">
        <v>11</v>
      </c>
      <c r="I2033" s="1" t="s">
        <v>11</v>
      </c>
    </row>
    <row r="2034">
      <c r="A2034" s="1" t="s">
        <v>5865</v>
      </c>
      <c r="B2034" s="1" t="s">
        <v>5866</v>
      </c>
      <c r="C2034" s="1" t="s">
        <v>5867</v>
      </c>
      <c r="D2034" s="1" t="s">
        <v>5868</v>
      </c>
      <c r="E2034" s="1" t="s">
        <v>5869</v>
      </c>
      <c r="F2034" s="1" t="s">
        <v>5870</v>
      </c>
      <c r="G2034" s="1" t="s">
        <v>5871</v>
      </c>
      <c r="H2034" s="1" t="s">
        <v>11</v>
      </c>
      <c r="I2034" s="1" t="s">
        <v>11</v>
      </c>
    </row>
    <row r="2035">
      <c r="A2035" s="1" t="s">
        <v>5872</v>
      </c>
      <c r="B2035" s="1" t="s">
        <v>5873</v>
      </c>
      <c r="C2035" s="1" t="s">
        <v>5874</v>
      </c>
      <c r="D2035" s="1" t="s">
        <v>3583</v>
      </c>
      <c r="E2035" s="1" t="s">
        <v>5875</v>
      </c>
      <c r="F2035" s="1" t="s">
        <v>5876</v>
      </c>
      <c r="G2035" s="1" t="s">
        <v>5877</v>
      </c>
      <c r="H2035" s="1" t="s">
        <v>11</v>
      </c>
      <c r="I2035" s="1" t="s">
        <v>11</v>
      </c>
    </row>
    <row r="2036">
      <c r="A2036" s="1" t="s">
        <v>5878</v>
      </c>
      <c r="B2036" s="1" t="s">
        <v>5879</v>
      </c>
      <c r="C2036" s="1" t="s">
        <v>5880</v>
      </c>
      <c r="D2036" s="1" t="s">
        <v>3355</v>
      </c>
      <c r="E2036" s="1" t="s">
        <v>5881</v>
      </c>
      <c r="F2036" s="1" t="s">
        <v>5882</v>
      </c>
      <c r="G2036" s="1" t="s">
        <v>5883</v>
      </c>
      <c r="H2036" s="1" t="s">
        <v>11</v>
      </c>
      <c r="I2036" s="1" t="s">
        <v>11</v>
      </c>
    </row>
    <row r="2037">
      <c r="A2037" s="1" t="s">
        <v>5884</v>
      </c>
      <c r="B2037" s="1" t="s">
        <v>5885</v>
      </c>
      <c r="C2037" s="1" t="s">
        <v>5886</v>
      </c>
      <c r="D2037" s="1" t="s">
        <v>3355</v>
      </c>
      <c r="E2037" s="1" t="s">
        <v>5881</v>
      </c>
      <c r="F2037" s="1" t="s">
        <v>5887</v>
      </c>
      <c r="G2037" s="1" t="s">
        <v>5888</v>
      </c>
      <c r="H2037" s="1" t="s">
        <v>11</v>
      </c>
      <c r="I2037" s="1" t="s">
        <v>11</v>
      </c>
    </row>
    <row r="2038">
      <c r="A2038" s="1" t="s">
        <v>5889</v>
      </c>
      <c r="B2038" s="1" t="s">
        <v>5890</v>
      </c>
      <c r="C2038" s="1" t="s">
        <v>5891</v>
      </c>
      <c r="D2038" s="1" t="s">
        <v>5768</v>
      </c>
      <c r="E2038" s="1" t="s">
        <v>5892</v>
      </c>
      <c r="F2038" s="1" t="s">
        <v>5893</v>
      </c>
      <c r="G2038" s="1" t="s">
        <v>5894</v>
      </c>
      <c r="H2038" s="1" t="s">
        <v>11</v>
      </c>
      <c r="I2038" s="1" t="s">
        <v>11</v>
      </c>
    </row>
    <row r="2039">
      <c r="A2039" s="1" t="s">
        <v>5895</v>
      </c>
      <c r="B2039" s="1" t="s">
        <v>5896</v>
      </c>
      <c r="C2039" s="1" t="s">
        <v>5897</v>
      </c>
      <c r="D2039" s="1" t="s">
        <v>5898</v>
      </c>
      <c r="E2039" s="1" t="s">
        <v>5892</v>
      </c>
      <c r="F2039" s="1" t="s">
        <v>5899</v>
      </c>
      <c r="G2039" s="1" t="s">
        <v>5900</v>
      </c>
      <c r="H2039" s="1" t="s">
        <v>11</v>
      </c>
      <c r="I2039" s="1" t="s">
        <v>11</v>
      </c>
    </row>
    <row r="2040">
      <c r="A2040" s="1" t="s">
        <v>5901</v>
      </c>
      <c r="B2040" s="1" t="s">
        <v>5902</v>
      </c>
      <c r="C2040" s="1" t="s">
        <v>5903</v>
      </c>
      <c r="D2040" s="1" t="s">
        <v>5904</v>
      </c>
      <c r="E2040" s="1" t="s">
        <v>378</v>
      </c>
      <c r="F2040" s="1" t="s">
        <v>5905</v>
      </c>
      <c r="G2040" s="1" t="s">
        <v>5906</v>
      </c>
      <c r="H2040" s="1" t="s">
        <v>11</v>
      </c>
      <c r="I2040" s="1" t="s">
        <v>11</v>
      </c>
    </row>
    <row r="2041">
      <c r="A2041" s="1" t="s">
        <v>5907</v>
      </c>
      <c r="B2041" s="1" t="s">
        <v>5908</v>
      </c>
      <c r="C2041" s="1" t="s">
        <v>5909</v>
      </c>
      <c r="D2041" s="1" t="s">
        <v>5910</v>
      </c>
      <c r="E2041" s="1" t="s">
        <v>378</v>
      </c>
      <c r="F2041" s="1" t="s">
        <v>5911</v>
      </c>
      <c r="G2041" s="1" t="s">
        <v>5912</v>
      </c>
      <c r="H2041" s="1" t="s">
        <v>11</v>
      </c>
      <c r="I2041" s="1" t="s">
        <v>11</v>
      </c>
    </row>
    <row r="2042">
      <c r="A2042" s="1" t="s">
        <v>5913</v>
      </c>
      <c r="B2042" s="1" t="s">
        <v>5914</v>
      </c>
      <c r="C2042" s="1" t="s">
        <v>5915</v>
      </c>
      <c r="D2042" s="1" t="s">
        <v>5916</v>
      </c>
      <c r="E2042" s="1" t="s">
        <v>378</v>
      </c>
      <c r="F2042" s="1" t="s">
        <v>5917</v>
      </c>
      <c r="G2042" s="1" t="s">
        <v>5918</v>
      </c>
      <c r="H2042" s="1" t="s">
        <v>11</v>
      </c>
      <c r="I2042" s="1" t="s">
        <v>11</v>
      </c>
    </row>
    <row r="2043">
      <c r="A2043" s="1" t="s">
        <v>5919</v>
      </c>
      <c r="B2043" s="1" t="s">
        <v>5920</v>
      </c>
      <c r="C2043" s="1" t="s">
        <v>5921</v>
      </c>
      <c r="D2043" s="1" t="s">
        <v>5922</v>
      </c>
      <c r="E2043" s="1" t="s">
        <v>378</v>
      </c>
      <c r="F2043" s="1" t="s">
        <v>5923</v>
      </c>
      <c r="G2043" s="1" t="s">
        <v>5924</v>
      </c>
      <c r="H2043" s="1" t="s">
        <v>11</v>
      </c>
      <c r="I2043" s="1" t="s">
        <v>11</v>
      </c>
    </row>
    <row r="2044">
      <c r="A2044" s="1" t="s">
        <v>5925</v>
      </c>
      <c r="B2044" s="1" t="s">
        <v>5926</v>
      </c>
      <c r="C2044" s="1" t="s">
        <v>5927</v>
      </c>
      <c r="D2044" s="1" t="s">
        <v>5928</v>
      </c>
      <c r="E2044" s="1" t="s">
        <v>378</v>
      </c>
      <c r="F2044" s="1" t="s">
        <v>5929</v>
      </c>
      <c r="G2044" s="1" t="s">
        <v>5930</v>
      </c>
      <c r="H2044" s="1" t="s">
        <v>11</v>
      </c>
      <c r="I2044" s="1" t="s">
        <v>11</v>
      </c>
    </row>
    <row r="2045">
      <c r="A2045" s="1" t="s">
        <v>5931</v>
      </c>
      <c r="B2045" s="1" t="s">
        <v>5932</v>
      </c>
      <c r="C2045" s="1" t="s">
        <v>5933</v>
      </c>
      <c r="D2045" s="1" t="s">
        <v>5934</v>
      </c>
      <c r="E2045" s="1" t="s">
        <v>378</v>
      </c>
      <c r="F2045" s="1" t="s">
        <v>5935</v>
      </c>
      <c r="G2045" s="1" t="s">
        <v>5936</v>
      </c>
      <c r="H2045" s="1" t="s">
        <v>11</v>
      </c>
      <c r="I2045" s="1" t="s">
        <v>11</v>
      </c>
    </row>
    <row r="2046">
      <c r="A2046" s="1" t="s">
        <v>5937</v>
      </c>
      <c r="B2046" s="1" t="s">
        <v>5938</v>
      </c>
      <c r="C2046" s="1" t="s">
        <v>5939</v>
      </c>
      <c r="D2046" s="1" t="s">
        <v>5940</v>
      </c>
      <c r="E2046" s="1" t="s">
        <v>378</v>
      </c>
      <c r="F2046" s="1" t="s">
        <v>5941</v>
      </c>
      <c r="G2046" s="1" t="s">
        <v>5942</v>
      </c>
      <c r="H2046" s="1" t="s">
        <v>11</v>
      </c>
      <c r="I2046" s="1" t="s">
        <v>11</v>
      </c>
    </row>
    <row r="2047">
      <c r="A2047" s="1" t="s">
        <v>5943</v>
      </c>
      <c r="B2047" s="1" t="s">
        <v>5944</v>
      </c>
      <c r="C2047" s="1" t="s">
        <v>5945</v>
      </c>
      <c r="D2047" s="1" t="s">
        <v>2121</v>
      </c>
      <c r="E2047" s="1" t="s">
        <v>1477</v>
      </c>
      <c r="F2047" s="1" t="s">
        <v>5946</v>
      </c>
      <c r="G2047" s="1" t="s">
        <v>5947</v>
      </c>
      <c r="H2047" s="1" t="s">
        <v>11</v>
      </c>
      <c r="I2047" s="1" t="s">
        <v>11</v>
      </c>
    </row>
    <row r="2048">
      <c r="A2048" s="1" t="s">
        <v>5948</v>
      </c>
      <c r="B2048" s="1" t="s">
        <v>5949</v>
      </c>
      <c r="C2048" s="1" t="s">
        <v>5950</v>
      </c>
      <c r="D2048" s="1" t="s">
        <v>5951</v>
      </c>
      <c r="E2048" s="1" t="s">
        <v>1477</v>
      </c>
      <c r="F2048" s="1" t="s">
        <v>5952</v>
      </c>
      <c r="G2048" s="1" t="s">
        <v>5953</v>
      </c>
      <c r="H2048" s="1" t="s">
        <v>11</v>
      </c>
      <c r="I2048" s="1" t="s">
        <v>11</v>
      </c>
    </row>
    <row r="2049">
      <c r="A2049" s="1" t="s">
        <v>5954</v>
      </c>
      <c r="B2049" s="1" t="s">
        <v>5955</v>
      </c>
      <c r="C2049" s="1" t="s">
        <v>5956</v>
      </c>
      <c r="D2049" s="1" t="s">
        <v>5957</v>
      </c>
      <c r="E2049" s="1" t="s">
        <v>1477</v>
      </c>
      <c r="F2049" s="1" t="s">
        <v>5958</v>
      </c>
      <c r="G2049" s="1" t="s">
        <v>5959</v>
      </c>
      <c r="H2049" s="1" t="s">
        <v>11</v>
      </c>
      <c r="I2049" s="1" t="s">
        <v>11</v>
      </c>
    </row>
    <row r="2050">
      <c r="A2050" s="1" t="s">
        <v>5960</v>
      </c>
      <c r="B2050" s="1" t="s">
        <v>5961</v>
      </c>
      <c r="C2050" s="1" t="s">
        <v>5962</v>
      </c>
      <c r="D2050" s="1" t="s">
        <v>5963</v>
      </c>
      <c r="E2050" s="1" t="s">
        <v>1477</v>
      </c>
      <c r="F2050" s="1" t="s">
        <v>5964</v>
      </c>
      <c r="G2050" s="1" t="s">
        <v>5965</v>
      </c>
      <c r="H2050" s="1" t="s">
        <v>11</v>
      </c>
      <c r="I2050" s="1" t="s">
        <v>11</v>
      </c>
    </row>
    <row r="2051">
      <c r="A2051" s="1" t="s">
        <v>5966</v>
      </c>
      <c r="B2051" s="1" t="s">
        <v>5967</v>
      </c>
      <c r="C2051" s="1" t="s">
        <v>5968</v>
      </c>
      <c r="D2051" s="1" t="s">
        <v>5969</v>
      </c>
      <c r="E2051" s="1" t="s">
        <v>5970</v>
      </c>
      <c r="F2051" s="1" t="s">
        <v>5971</v>
      </c>
      <c r="G2051" s="1" t="s">
        <v>5972</v>
      </c>
      <c r="H2051" s="1" t="s">
        <v>11</v>
      </c>
      <c r="I2051" s="1" t="s">
        <v>11</v>
      </c>
    </row>
    <row r="2052">
      <c r="A2052" s="1" t="s">
        <v>5973</v>
      </c>
      <c r="B2052" s="1" t="s">
        <v>5974</v>
      </c>
      <c r="C2052" s="1" t="s">
        <v>5975</v>
      </c>
      <c r="D2052" s="1" t="s">
        <v>5976</v>
      </c>
      <c r="E2052" s="1" t="s">
        <v>5977</v>
      </c>
      <c r="F2052" s="1" t="s">
        <v>5978</v>
      </c>
      <c r="G2052" s="1" t="s">
        <v>5979</v>
      </c>
      <c r="H2052" s="1" t="s">
        <v>11</v>
      </c>
      <c r="I2052" s="1" t="s">
        <v>11</v>
      </c>
    </row>
    <row r="2053">
      <c r="A2053" s="1" t="s">
        <v>5980</v>
      </c>
      <c r="B2053" s="1" t="s">
        <v>5981</v>
      </c>
      <c r="C2053" s="1" t="s">
        <v>5982</v>
      </c>
      <c r="D2053" s="1" t="s">
        <v>5983</v>
      </c>
      <c r="E2053" s="1" t="s">
        <v>5984</v>
      </c>
      <c r="F2053" s="1" t="s">
        <v>5985</v>
      </c>
      <c r="G2053" s="1" t="s">
        <v>5986</v>
      </c>
      <c r="H2053" s="1" t="s">
        <v>11</v>
      </c>
      <c r="I2053" s="1" t="s">
        <v>11</v>
      </c>
    </row>
    <row r="2054">
      <c r="A2054" s="1" t="s">
        <v>5987</v>
      </c>
      <c r="B2054" s="1" t="s">
        <v>5988</v>
      </c>
      <c r="C2054" s="1" t="s">
        <v>5989</v>
      </c>
      <c r="D2054" s="1" t="s">
        <v>5990</v>
      </c>
      <c r="E2054" s="1" t="s">
        <v>5991</v>
      </c>
      <c r="F2054" s="1" t="s">
        <v>5992</v>
      </c>
      <c r="G2054" s="1" t="s">
        <v>5993</v>
      </c>
      <c r="H2054" s="1" t="s">
        <v>11</v>
      </c>
      <c r="I2054" s="1" t="s">
        <v>11</v>
      </c>
    </row>
    <row r="2055">
      <c r="A2055" s="1" t="s">
        <v>5994</v>
      </c>
      <c r="B2055" s="1" t="s">
        <v>5995</v>
      </c>
      <c r="C2055" s="1" t="s">
        <v>5996</v>
      </c>
      <c r="D2055" s="1" t="s">
        <v>5997</v>
      </c>
      <c r="E2055" s="1" t="s">
        <v>5165</v>
      </c>
      <c r="F2055" s="1" t="s">
        <v>5998</v>
      </c>
      <c r="G2055" s="1" t="s">
        <v>5999</v>
      </c>
      <c r="H2055" s="1" t="s">
        <v>11</v>
      </c>
      <c r="I2055" s="1" t="s">
        <v>11</v>
      </c>
    </row>
    <row r="2056">
      <c r="A2056" s="1" t="s">
        <v>6000</v>
      </c>
      <c r="B2056" s="1" t="s">
        <v>6001</v>
      </c>
      <c r="C2056" s="1" t="s">
        <v>6002</v>
      </c>
      <c r="D2056" s="1" t="s">
        <v>6003</v>
      </c>
      <c r="E2056" s="1" t="s">
        <v>5165</v>
      </c>
      <c r="F2056" s="1" t="s">
        <v>6004</v>
      </c>
      <c r="G2056" s="1" t="s">
        <v>6005</v>
      </c>
      <c r="H2056" s="1" t="s">
        <v>11</v>
      </c>
      <c r="I2056" s="1" t="s">
        <v>11</v>
      </c>
    </row>
    <row r="2057">
      <c r="A2057" s="1" t="s">
        <v>6006</v>
      </c>
      <c r="B2057" s="1" t="s">
        <v>6007</v>
      </c>
      <c r="C2057" s="1" t="s">
        <v>6008</v>
      </c>
      <c r="D2057" s="1" t="s">
        <v>6009</v>
      </c>
      <c r="E2057" s="1" t="s">
        <v>5165</v>
      </c>
      <c r="F2057" s="1" t="s">
        <v>6010</v>
      </c>
      <c r="G2057" s="1" t="s">
        <v>6011</v>
      </c>
      <c r="H2057" s="1" t="s">
        <v>11</v>
      </c>
      <c r="I2057" s="1" t="s">
        <v>11</v>
      </c>
    </row>
    <row r="2058">
      <c r="A2058" s="1" t="s">
        <v>6012</v>
      </c>
      <c r="B2058" s="1" t="s">
        <v>6013</v>
      </c>
      <c r="C2058" s="1" t="s">
        <v>6014</v>
      </c>
      <c r="D2058" s="1" t="s">
        <v>6015</v>
      </c>
      <c r="E2058" s="1" t="s">
        <v>6016</v>
      </c>
      <c r="F2058" s="1" t="s">
        <v>6017</v>
      </c>
      <c r="G2058" s="1" t="s">
        <v>6018</v>
      </c>
      <c r="H2058" s="1" t="s">
        <v>11</v>
      </c>
      <c r="I2058" s="1" t="s">
        <v>11</v>
      </c>
    </row>
    <row r="2059">
      <c r="A2059" s="1" t="s">
        <v>6019</v>
      </c>
      <c r="B2059" s="1" t="s">
        <v>6020</v>
      </c>
      <c r="C2059" s="1" t="s">
        <v>6021</v>
      </c>
      <c r="D2059" s="1" t="s">
        <v>6022</v>
      </c>
      <c r="E2059" s="1" t="s">
        <v>2298</v>
      </c>
      <c r="F2059" s="1" t="s">
        <v>6023</v>
      </c>
      <c r="G2059" s="1" t="s">
        <v>6024</v>
      </c>
      <c r="H2059" s="1" t="s">
        <v>11</v>
      </c>
      <c r="I2059" s="1" t="s">
        <v>11</v>
      </c>
    </row>
    <row r="2060">
      <c r="A2060" s="1" t="s">
        <v>6025</v>
      </c>
      <c r="B2060" s="1" t="s">
        <v>6026</v>
      </c>
      <c r="C2060" s="1" t="s">
        <v>6027</v>
      </c>
      <c r="D2060" s="1" t="s">
        <v>6028</v>
      </c>
      <c r="E2060" s="1" t="s">
        <v>2298</v>
      </c>
      <c r="F2060" s="1" t="s">
        <v>6029</v>
      </c>
      <c r="G2060" s="1" t="s">
        <v>6030</v>
      </c>
      <c r="H2060" s="1" t="s">
        <v>11</v>
      </c>
      <c r="I2060" s="1" t="s">
        <v>11</v>
      </c>
    </row>
    <row r="2061">
      <c r="A2061" s="1" t="s">
        <v>6031</v>
      </c>
      <c r="B2061" s="1" t="s">
        <v>6032</v>
      </c>
      <c r="C2061" s="1" t="s">
        <v>6033</v>
      </c>
      <c r="D2061" s="1" t="s">
        <v>6034</v>
      </c>
      <c r="E2061" s="1" t="s">
        <v>1085</v>
      </c>
      <c r="F2061" s="1" t="s">
        <v>6035</v>
      </c>
      <c r="G2061" s="1" t="s">
        <v>6036</v>
      </c>
      <c r="H2061" s="1" t="s">
        <v>11</v>
      </c>
      <c r="I2061" s="1" t="s">
        <v>11</v>
      </c>
    </row>
    <row r="2062">
      <c r="A2062" s="1" t="s">
        <v>6037</v>
      </c>
      <c r="B2062" s="1" t="s">
        <v>6038</v>
      </c>
      <c r="C2062" s="1" t="s">
        <v>6039</v>
      </c>
      <c r="D2062" s="1" t="s">
        <v>2180</v>
      </c>
      <c r="E2062" s="1" t="s">
        <v>1085</v>
      </c>
      <c r="F2062" s="1" t="s">
        <v>6040</v>
      </c>
      <c r="G2062" s="1" t="s">
        <v>6041</v>
      </c>
      <c r="H2062" s="1" t="s">
        <v>11</v>
      </c>
      <c r="I2062" s="1" t="s">
        <v>11</v>
      </c>
    </row>
    <row r="2063">
      <c r="A2063" s="1" t="s">
        <v>6042</v>
      </c>
      <c r="B2063" s="1" t="s">
        <v>6043</v>
      </c>
      <c r="C2063" s="1" t="s">
        <v>11</v>
      </c>
      <c r="D2063" s="1" t="s">
        <v>11</v>
      </c>
      <c r="E2063" s="1" t="s">
        <v>11</v>
      </c>
      <c r="F2063" s="1" t="s">
        <v>6044</v>
      </c>
      <c r="G2063" s="1" t="s">
        <v>11</v>
      </c>
      <c r="H2063" s="2" t="s">
        <v>6045</v>
      </c>
      <c r="I2063" s="1" t="s">
        <v>11</v>
      </c>
    </row>
    <row r="2064">
      <c r="A2064" s="1" t="s">
        <v>6046</v>
      </c>
      <c r="B2064" s="1" t="s">
        <v>6047</v>
      </c>
      <c r="C2064" s="1" t="s">
        <v>6048</v>
      </c>
      <c r="D2064" s="1" t="s">
        <v>6049</v>
      </c>
      <c r="E2064" s="1" t="s">
        <v>1085</v>
      </c>
      <c r="F2064" s="1" t="s">
        <v>6050</v>
      </c>
      <c r="G2064" s="1" t="s">
        <v>6051</v>
      </c>
      <c r="H2064" s="1" t="s">
        <v>11</v>
      </c>
      <c r="I2064" s="1" t="s">
        <v>11</v>
      </c>
    </row>
    <row r="2065">
      <c r="A2065" s="1" t="s">
        <v>6052</v>
      </c>
      <c r="B2065" s="1" t="s">
        <v>6053</v>
      </c>
      <c r="C2065" s="1" t="s">
        <v>6054</v>
      </c>
      <c r="D2065" s="1" t="s">
        <v>6055</v>
      </c>
      <c r="E2065" s="1" t="s">
        <v>1085</v>
      </c>
      <c r="F2065" s="1" t="s">
        <v>6056</v>
      </c>
      <c r="G2065" s="1" t="s">
        <v>6057</v>
      </c>
      <c r="H2065" s="1" t="s">
        <v>11</v>
      </c>
      <c r="I2065" s="1" t="s">
        <v>11</v>
      </c>
    </row>
    <row r="2066">
      <c r="A2066" s="1" t="s">
        <v>6058</v>
      </c>
      <c r="B2066" s="1" t="s">
        <v>6059</v>
      </c>
      <c r="C2066" s="1" t="s">
        <v>6060</v>
      </c>
      <c r="D2066" s="1" t="s">
        <v>1923</v>
      </c>
      <c r="E2066" s="1" t="s">
        <v>1085</v>
      </c>
      <c r="F2066" s="1" t="s">
        <v>6061</v>
      </c>
      <c r="G2066" s="1" t="s">
        <v>6062</v>
      </c>
      <c r="H2066" s="1" t="s">
        <v>11</v>
      </c>
      <c r="I2066" s="1" t="s">
        <v>11</v>
      </c>
    </row>
    <row r="2067">
      <c r="A2067" s="1" t="s">
        <v>6063</v>
      </c>
      <c r="B2067" s="1" t="s">
        <v>6064</v>
      </c>
      <c r="C2067" s="1" t="s">
        <v>6065</v>
      </c>
      <c r="D2067" s="1" t="s">
        <v>6066</v>
      </c>
      <c r="E2067" s="1" t="s">
        <v>6067</v>
      </c>
      <c r="F2067" s="1" t="s">
        <v>6068</v>
      </c>
      <c r="G2067" s="1" t="s">
        <v>6069</v>
      </c>
      <c r="H2067" s="1" t="s">
        <v>11</v>
      </c>
      <c r="I2067" s="1" t="s">
        <v>11</v>
      </c>
    </row>
    <row r="2068">
      <c r="A2068" s="1" t="s">
        <v>6070</v>
      </c>
      <c r="B2068" s="1" t="s">
        <v>6071</v>
      </c>
      <c r="C2068" s="1" t="s">
        <v>6072</v>
      </c>
      <c r="D2068" s="1" t="s">
        <v>6073</v>
      </c>
      <c r="E2068" s="1" t="s">
        <v>6074</v>
      </c>
      <c r="F2068" s="1" t="s">
        <v>6075</v>
      </c>
      <c r="G2068" s="1" t="s">
        <v>6076</v>
      </c>
      <c r="H2068" s="1" t="s">
        <v>11</v>
      </c>
      <c r="I2068" s="1" t="s">
        <v>11</v>
      </c>
    </row>
    <row r="2069">
      <c r="A2069" s="1" t="s">
        <v>6077</v>
      </c>
      <c r="B2069" s="1" t="s">
        <v>6078</v>
      </c>
      <c r="C2069" s="1" t="s">
        <v>6079</v>
      </c>
      <c r="D2069" s="1" t="s">
        <v>6080</v>
      </c>
      <c r="E2069" s="1" t="s">
        <v>6074</v>
      </c>
      <c r="F2069" s="1" t="s">
        <v>6081</v>
      </c>
      <c r="G2069" s="1" t="s">
        <v>6082</v>
      </c>
      <c r="H2069" s="1" t="s">
        <v>11</v>
      </c>
      <c r="I2069" s="1" t="s">
        <v>11</v>
      </c>
    </row>
    <row r="2070">
      <c r="A2070" s="1" t="s">
        <v>6083</v>
      </c>
      <c r="B2070" s="1" t="s">
        <v>6084</v>
      </c>
      <c r="C2070" s="1" t="s">
        <v>6085</v>
      </c>
      <c r="D2070" s="1" t="s">
        <v>6086</v>
      </c>
      <c r="E2070" s="1" t="s">
        <v>6087</v>
      </c>
      <c r="F2070" s="1" t="s">
        <v>6088</v>
      </c>
      <c r="G2070" s="1" t="s">
        <v>6089</v>
      </c>
      <c r="H2070" s="1" t="s">
        <v>11</v>
      </c>
      <c r="I2070" s="1" t="s">
        <v>11</v>
      </c>
    </row>
    <row r="2071">
      <c r="A2071" s="1" t="s">
        <v>6090</v>
      </c>
      <c r="B2071" s="1" t="s">
        <v>6091</v>
      </c>
      <c r="C2071" s="1" t="s">
        <v>11</v>
      </c>
      <c r="D2071" s="1" t="s">
        <v>11</v>
      </c>
      <c r="E2071" s="1" t="s">
        <v>11</v>
      </c>
      <c r="F2071" s="1" t="s">
        <v>6092</v>
      </c>
      <c r="G2071" s="1" t="s">
        <v>11</v>
      </c>
      <c r="H2071" s="2" t="s">
        <v>6093</v>
      </c>
      <c r="I2071" s="1" t="s">
        <v>11</v>
      </c>
    </row>
    <row r="2072">
      <c r="A2072" s="1" t="s">
        <v>6094</v>
      </c>
      <c r="B2072" s="1" t="s">
        <v>6095</v>
      </c>
      <c r="C2072" s="1" t="s">
        <v>6096</v>
      </c>
      <c r="D2072" s="1" t="s">
        <v>6097</v>
      </c>
      <c r="E2072" s="1" t="s">
        <v>6098</v>
      </c>
      <c r="F2072" s="1" t="s">
        <v>6099</v>
      </c>
      <c r="G2072" s="1" t="s">
        <v>6100</v>
      </c>
      <c r="H2072" s="1" t="s">
        <v>11</v>
      </c>
      <c r="I2072" s="1" t="s">
        <v>11</v>
      </c>
    </row>
    <row r="2073">
      <c r="A2073" s="1" t="s">
        <v>6101</v>
      </c>
      <c r="B2073" s="1" t="s">
        <v>6102</v>
      </c>
      <c r="C2073" s="1" t="s">
        <v>6103</v>
      </c>
      <c r="D2073" s="1" t="s">
        <v>6104</v>
      </c>
      <c r="E2073" s="1" t="s">
        <v>6105</v>
      </c>
      <c r="F2073" s="1" t="s">
        <v>6106</v>
      </c>
      <c r="G2073" s="1" t="s">
        <v>6107</v>
      </c>
      <c r="H2073" s="1" t="s">
        <v>11</v>
      </c>
      <c r="I2073" s="1" t="s">
        <v>11</v>
      </c>
    </row>
    <row r="2074">
      <c r="A2074" s="1" t="s">
        <v>6108</v>
      </c>
      <c r="B2074" s="1" t="s">
        <v>6109</v>
      </c>
      <c r="C2074" s="1" t="s">
        <v>6110</v>
      </c>
      <c r="D2074" s="1" t="s">
        <v>6111</v>
      </c>
      <c r="E2074" s="1" t="s">
        <v>6112</v>
      </c>
      <c r="F2074" s="1" t="s">
        <v>6113</v>
      </c>
      <c r="G2074" s="1" t="s">
        <v>6114</v>
      </c>
      <c r="H2074" s="1" t="s">
        <v>11</v>
      </c>
      <c r="I2074" s="1" t="s">
        <v>11</v>
      </c>
    </row>
    <row r="2075">
      <c r="A2075" s="1" t="s">
        <v>6115</v>
      </c>
      <c r="B2075" s="1" t="s">
        <v>6116</v>
      </c>
      <c r="C2075" s="1" t="s">
        <v>11</v>
      </c>
      <c r="D2075" s="1" t="s">
        <v>11</v>
      </c>
      <c r="E2075" s="1" t="s">
        <v>11</v>
      </c>
      <c r="F2075" s="1" t="s">
        <v>6117</v>
      </c>
      <c r="G2075" s="1" t="s">
        <v>11</v>
      </c>
      <c r="H2075" s="2" t="s">
        <v>6118</v>
      </c>
      <c r="I2075" s="1" t="s">
        <v>11</v>
      </c>
    </row>
    <row r="2076">
      <c r="A2076" s="1" t="s">
        <v>6119</v>
      </c>
      <c r="B2076" s="1" t="s">
        <v>6120</v>
      </c>
      <c r="C2076" s="1" t="s">
        <v>6121</v>
      </c>
      <c r="D2076" s="1" t="s">
        <v>6122</v>
      </c>
      <c r="E2076" s="1" t="s">
        <v>2111</v>
      </c>
      <c r="F2076" s="1" t="s">
        <v>6123</v>
      </c>
      <c r="G2076" s="1" t="s">
        <v>6124</v>
      </c>
      <c r="H2076" s="1" t="s">
        <v>11</v>
      </c>
      <c r="I2076" s="1" t="s">
        <v>11</v>
      </c>
    </row>
    <row r="2077">
      <c r="A2077" s="1" t="s">
        <v>6125</v>
      </c>
      <c r="B2077" s="1" t="s">
        <v>6126</v>
      </c>
      <c r="C2077" s="1" t="s">
        <v>11</v>
      </c>
      <c r="D2077" s="1" t="s">
        <v>11</v>
      </c>
      <c r="E2077" s="1" t="s">
        <v>11</v>
      </c>
      <c r="F2077" s="1" t="s">
        <v>6127</v>
      </c>
      <c r="G2077" s="1" t="s">
        <v>11</v>
      </c>
      <c r="H2077" s="1" t="s">
        <v>11</v>
      </c>
      <c r="I2077" s="1" t="s">
        <v>11</v>
      </c>
    </row>
    <row r="2078">
      <c r="A2078" s="1" t="s">
        <v>6128</v>
      </c>
      <c r="B2078" s="1" t="s">
        <v>6129</v>
      </c>
      <c r="C2078" s="1" t="s">
        <v>6130</v>
      </c>
      <c r="D2078" s="1" t="s">
        <v>6131</v>
      </c>
      <c r="E2078" s="1" t="s">
        <v>6132</v>
      </c>
      <c r="F2078" s="1" t="s">
        <v>6133</v>
      </c>
      <c r="G2078" s="1" t="s">
        <v>6134</v>
      </c>
      <c r="H2078" s="1" t="s">
        <v>11</v>
      </c>
      <c r="I2078" s="1" t="s">
        <v>11</v>
      </c>
    </row>
    <row r="2079">
      <c r="A2079" s="1" t="s">
        <v>6135</v>
      </c>
      <c r="B2079" s="1" t="s">
        <v>6136</v>
      </c>
      <c r="C2079" s="1" t="s">
        <v>6137</v>
      </c>
      <c r="D2079" s="1" t="s">
        <v>6138</v>
      </c>
      <c r="E2079" s="1" t="s">
        <v>4798</v>
      </c>
      <c r="F2079" s="1" t="s">
        <v>6139</v>
      </c>
      <c r="G2079" s="1" t="s">
        <v>6140</v>
      </c>
      <c r="H2079" s="1" t="s">
        <v>11</v>
      </c>
      <c r="I2079" s="1" t="s">
        <v>11</v>
      </c>
    </row>
    <row r="2080">
      <c r="A2080" s="1" t="s">
        <v>6141</v>
      </c>
      <c r="B2080" s="1" t="s">
        <v>6142</v>
      </c>
      <c r="C2080" s="1" t="s">
        <v>6143</v>
      </c>
      <c r="D2080" s="1" t="s">
        <v>6144</v>
      </c>
      <c r="E2080" s="1" t="s">
        <v>6145</v>
      </c>
      <c r="F2080" s="1" t="s">
        <v>6146</v>
      </c>
      <c r="G2080" s="1" t="s">
        <v>6147</v>
      </c>
      <c r="H2080" s="1" t="s">
        <v>11</v>
      </c>
      <c r="I2080" s="1" t="s">
        <v>11</v>
      </c>
    </row>
    <row r="2081">
      <c r="A2081" s="1" t="s">
        <v>6148</v>
      </c>
      <c r="B2081" s="1" t="s">
        <v>6149</v>
      </c>
      <c r="C2081" s="1" t="s">
        <v>6150</v>
      </c>
      <c r="D2081" s="1" t="s">
        <v>6151</v>
      </c>
      <c r="E2081" s="1" t="s">
        <v>5062</v>
      </c>
      <c r="F2081" s="1" t="s">
        <v>6152</v>
      </c>
      <c r="G2081" s="1" t="s">
        <v>6153</v>
      </c>
      <c r="H2081" s="1" t="s">
        <v>11</v>
      </c>
      <c r="I2081" s="1" t="s">
        <v>11</v>
      </c>
    </row>
    <row r="2082">
      <c r="A2082" s="1" t="s">
        <v>6154</v>
      </c>
      <c r="B2082" s="1" t="s">
        <v>6155</v>
      </c>
      <c r="C2082" s="1" t="s">
        <v>6156</v>
      </c>
      <c r="D2082" s="1" t="s">
        <v>5228</v>
      </c>
      <c r="E2082" s="1" t="s">
        <v>5062</v>
      </c>
      <c r="F2082" s="1" t="s">
        <v>6157</v>
      </c>
      <c r="G2082" s="1" t="s">
        <v>6158</v>
      </c>
      <c r="H2082" s="1" t="s">
        <v>11</v>
      </c>
      <c r="I2082" s="1" t="s">
        <v>11</v>
      </c>
    </row>
    <row r="2083">
      <c r="A2083" s="1" t="s">
        <v>6159</v>
      </c>
      <c r="B2083" s="1" t="s">
        <v>6160</v>
      </c>
      <c r="C2083" s="1" t="s">
        <v>6161</v>
      </c>
      <c r="D2083" s="1" t="s">
        <v>6162</v>
      </c>
      <c r="E2083" s="1" t="s">
        <v>5062</v>
      </c>
      <c r="F2083" s="1" t="s">
        <v>6163</v>
      </c>
      <c r="G2083" s="1" t="s">
        <v>6164</v>
      </c>
      <c r="H2083" s="1" t="s">
        <v>11</v>
      </c>
      <c r="I2083" s="1" t="s">
        <v>11</v>
      </c>
    </row>
    <row r="2084">
      <c r="A2084" s="1" t="s">
        <v>6165</v>
      </c>
      <c r="B2084" s="1" t="s">
        <v>6166</v>
      </c>
      <c r="C2084" s="1" t="s">
        <v>6167</v>
      </c>
      <c r="D2084" s="1" t="s">
        <v>6168</v>
      </c>
      <c r="E2084" s="1" t="s">
        <v>6169</v>
      </c>
      <c r="F2084" s="1" t="s">
        <v>6170</v>
      </c>
      <c r="G2084" s="1" t="s">
        <v>6171</v>
      </c>
      <c r="H2084" s="1" t="s">
        <v>11</v>
      </c>
      <c r="I2084" s="1" t="s">
        <v>11</v>
      </c>
    </row>
    <row r="2085">
      <c r="A2085" s="1" t="s">
        <v>6172</v>
      </c>
      <c r="B2085" s="1" t="s">
        <v>6173</v>
      </c>
      <c r="C2085" s="1" t="s">
        <v>6174</v>
      </c>
      <c r="D2085" s="1" t="s">
        <v>6175</v>
      </c>
      <c r="E2085" s="1" t="s">
        <v>6176</v>
      </c>
      <c r="F2085" s="1" t="s">
        <v>6177</v>
      </c>
      <c r="G2085" s="1" t="s">
        <v>6178</v>
      </c>
      <c r="H2085" s="1" t="s">
        <v>11</v>
      </c>
      <c r="I2085" s="1" t="s">
        <v>11</v>
      </c>
    </row>
    <row r="2086">
      <c r="A2086" s="1" t="s">
        <v>6179</v>
      </c>
      <c r="B2086" s="1" t="s">
        <v>6180</v>
      </c>
      <c r="C2086" s="1" t="s">
        <v>6181</v>
      </c>
      <c r="D2086" s="1" t="s">
        <v>1906</v>
      </c>
      <c r="E2086" s="1" t="s">
        <v>1907</v>
      </c>
      <c r="F2086" s="1" t="s">
        <v>6182</v>
      </c>
      <c r="G2086" s="1" t="s">
        <v>6183</v>
      </c>
      <c r="H2086" s="1" t="s">
        <v>11</v>
      </c>
      <c r="I2086" s="1" t="s">
        <v>11</v>
      </c>
    </row>
    <row r="2087">
      <c r="A2087" s="1" t="s">
        <v>6184</v>
      </c>
      <c r="B2087" s="1" t="s">
        <v>6185</v>
      </c>
      <c r="C2087" s="1" t="s">
        <v>6186</v>
      </c>
      <c r="D2087" s="1" t="s">
        <v>6187</v>
      </c>
      <c r="E2087" s="1" t="s">
        <v>6188</v>
      </c>
      <c r="F2087" s="1" t="s">
        <v>6189</v>
      </c>
      <c r="G2087" s="1" t="s">
        <v>6190</v>
      </c>
      <c r="H2087" s="1" t="s">
        <v>11</v>
      </c>
      <c r="I2087" s="1" t="s">
        <v>11</v>
      </c>
    </row>
    <row r="2088">
      <c r="A2088" s="1" t="s">
        <v>6191</v>
      </c>
      <c r="B2088" s="1" t="s">
        <v>6192</v>
      </c>
      <c r="C2088" s="1" t="s">
        <v>6193</v>
      </c>
      <c r="D2088" s="1" t="s">
        <v>6194</v>
      </c>
      <c r="E2088" s="1" t="s">
        <v>1855</v>
      </c>
      <c r="F2088" s="1" t="s">
        <v>6195</v>
      </c>
      <c r="G2088" s="1" t="s">
        <v>6196</v>
      </c>
      <c r="H2088" s="1" t="s">
        <v>11</v>
      </c>
      <c r="I2088" s="1" t="s">
        <v>11</v>
      </c>
    </row>
    <row r="2089">
      <c r="A2089" s="1" t="s">
        <v>6197</v>
      </c>
      <c r="B2089" s="1" t="s">
        <v>6198</v>
      </c>
      <c r="C2089" s="1" t="s">
        <v>6199</v>
      </c>
      <c r="D2089" s="1" t="s">
        <v>6200</v>
      </c>
      <c r="E2089" s="1" t="s">
        <v>1855</v>
      </c>
      <c r="F2089" s="1" t="s">
        <v>6201</v>
      </c>
      <c r="G2089" s="1" t="s">
        <v>6202</v>
      </c>
      <c r="H2089" s="1" t="s">
        <v>11</v>
      </c>
      <c r="I2089" s="1" t="s">
        <v>11</v>
      </c>
    </row>
    <row r="2090">
      <c r="A2090" s="1" t="s">
        <v>6203</v>
      </c>
      <c r="B2090" s="1" t="s">
        <v>6204</v>
      </c>
      <c r="C2090" s="1" t="s">
        <v>6205</v>
      </c>
      <c r="D2090" s="1" t="s">
        <v>6206</v>
      </c>
      <c r="E2090" s="1" t="s">
        <v>1723</v>
      </c>
      <c r="F2090" s="1" t="s">
        <v>6207</v>
      </c>
      <c r="G2090" s="1" t="s">
        <v>6208</v>
      </c>
      <c r="H2090" s="1" t="s">
        <v>11</v>
      </c>
      <c r="I2090" s="1" t="s">
        <v>11</v>
      </c>
    </row>
    <row r="2091">
      <c r="A2091" s="1" t="s">
        <v>6209</v>
      </c>
      <c r="B2091" s="1" t="s">
        <v>6210</v>
      </c>
      <c r="C2091" s="1" t="s">
        <v>6211</v>
      </c>
      <c r="D2091" s="1" t="s">
        <v>6212</v>
      </c>
      <c r="E2091" s="1" t="s">
        <v>1723</v>
      </c>
      <c r="F2091" s="1" t="s">
        <v>6213</v>
      </c>
      <c r="G2091" s="1" t="s">
        <v>6214</v>
      </c>
      <c r="H2091" s="1" t="s">
        <v>11</v>
      </c>
      <c r="I2091" s="1" t="s">
        <v>11</v>
      </c>
    </row>
    <row r="2092">
      <c r="A2092" s="1" t="s">
        <v>6215</v>
      </c>
      <c r="B2092" s="1" t="s">
        <v>6216</v>
      </c>
      <c r="C2092" s="1" t="s">
        <v>6217</v>
      </c>
      <c r="D2092" s="1" t="s">
        <v>6218</v>
      </c>
      <c r="E2092" s="1" t="s">
        <v>1723</v>
      </c>
      <c r="F2092" s="1" t="s">
        <v>6219</v>
      </c>
      <c r="G2092" s="1" t="s">
        <v>6220</v>
      </c>
      <c r="H2092" s="1" t="s">
        <v>11</v>
      </c>
      <c r="I2092" s="1" t="s">
        <v>11</v>
      </c>
    </row>
    <row r="2093">
      <c r="A2093" s="1" t="s">
        <v>6221</v>
      </c>
      <c r="B2093" s="1" t="s">
        <v>6222</v>
      </c>
      <c r="C2093" s="1" t="s">
        <v>6223</v>
      </c>
      <c r="D2093" s="1" t="s">
        <v>6224</v>
      </c>
      <c r="E2093" s="1" t="s">
        <v>5799</v>
      </c>
      <c r="F2093" s="1" t="s">
        <v>6225</v>
      </c>
      <c r="G2093" s="1" t="s">
        <v>6226</v>
      </c>
      <c r="H2093" s="1" t="s">
        <v>11</v>
      </c>
      <c r="I2093" s="1" t="s">
        <v>11</v>
      </c>
    </row>
    <row r="2094">
      <c r="A2094" s="1" t="s">
        <v>6227</v>
      </c>
      <c r="B2094" s="1" t="s">
        <v>6228</v>
      </c>
      <c r="C2094" s="1" t="s">
        <v>6229</v>
      </c>
      <c r="D2094" s="1" t="s">
        <v>6230</v>
      </c>
      <c r="E2094" s="1" t="s">
        <v>6231</v>
      </c>
      <c r="F2094" s="1" t="s">
        <v>6232</v>
      </c>
      <c r="G2094" s="1" t="s">
        <v>6233</v>
      </c>
      <c r="H2094" s="1" t="s">
        <v>11</v>
      </c>
      <c r="I2094" s="1" t="s">
        <v>11</v>
      </c>
    </row>
    <row r="2095">
      <c r="A2095" s="1" t="s">
        <v>6234</v>
      </c>
      <c r="B2095" s="1" t="s">
        <v>6235</v>
      </c>
      <c r="C2095" s="1" t="s">
        <v>6236</v>
      </c>
      <c r="D2095" s="1" t="s">
        <v>6237</v>
      </c>
      <c r="E2095" s="1" t="s">
        <v>4515</v>
      </c>
      <c r="F2095" s="1" t="s">
        <v>6238</v>
      </c>
      <c r="G2095" s="1" t="s">
        <v>6239</v>
      </c>
      <c r="H2095" s="1" t="s">
        <v>11</v>
      </c>
      <c r="I2095" s="1" t="s">
        <v>11</v>
      </c>
    </row>
    <row r="2096">
      <c r="A2096" s="1" t="s">
        <v>6240</v>
      </c>
      <c r="B2096" s="1" t="s">
        <v>6241</v>
      </c>
      <c r="C2096" s="1" t="s">
        <v>6242</v>
      </c>
      <c r="D2096" s="1" t="s">
        <v>6243</v>
      </c>
      <c r="E2096" s="1" t="s">
        <v>6244</v>
      </c>
      <c r="F2096" s="1" t="s">
        <v>6245</v>
      </c>
      <c r="G2096" s="1" t="s">
        <v>6246</v>
      </c>
      <c r="H2096" s="1" t="s">
        <v>11</v>
      </c>
      <c r="I2096" s="1" t="s">
        <v>11</v>
      </c>
    </row>
    <row r="2097">
      <c r="A2097" s="1" t="s">
        <v>6247</v>
      </c>
      <c r="B2097" s="1" t="s">
        <v>6248</v>
      </c>
      <c r="C2097" s="1" t="s">
        <v>6249</v>
      </c>
      <c r="D2097" s="1" t="s">
        <v>6250</v>
      </c>
      <c r="E2097" s="1" t="s">
        <v>6169</v>
      </c>
      <c r="F2097" s="1" t="s">
        <v>6251</v>
      </c>
      <c r="G2097" s="1" t="s">
        <v>6252</v>
      </c>
      <c r="H2097" s="1" t="s">
        <v>11</v>
      </c>
      <c r="I2097" s="1" t="s">
        <v>11</v>
      </c>
    </row>
    <row r="2098">
      <c r="A2098" s="1" t="s">
        <v>6253</v>
      </c>
      <c r="B2098" s="1" t="s">
        <v>6254</v>
      </c>
      <c r="C2098" s="1" t="s">
        <v>6255</v>
      </c>
      <c r="D2098" s="1" t="s">
        <v>6256</v>
      </c>
      <c r="E2098" s="1" t="s">
        <v>221</v>
      </c>
      <c r="F2098" s="1" t="s">
        <v>6257</v>
      </c>
      <c r="G2098" s="1" t="s">
        <v>6258</v>
      </c>
      <c r="H2098" s="1" t="s">
        <v>11</v>
      </c>
      <c r="I2098" s="1" t="s">
        <v>11</v>
      </c>
    </row>
    <row r="2099">
      <c r="A2099" s="1" t="s">
        <v>6259</v>
      </c>
      <c r="B2099" s="1" t="s">
        <v>6260</v>
      </c>
      <c r="C2099" s="1" t="s">
        <v>6261</v>
      </c>
      <c r="D2099" s="1" t="s">
        <v>6262</v>
      </c>
      <c r="E2099" s="1" t="s">
        <v>378</v>
      </c>
      <c r="F2099" s="1" t="s">
        <v>6263</v>
      </c>
      <c r="G2099" s="1" t="s">
        <v>6264</v>
      </c>
      <c r="H2099" s="1" t="s">
        <v>11</v>
      </c>
      <c r="I2099" s="1" t="s">
        <v>11</v>
      </c>
    </row>
    <row r="2100">
      <c r="A2100" s="1" t="s">
        <v>6265</v>
      </c>
      <c r="B2100" s="1" t="s">
        <v>6266</v>
      </c>
      <c r="C2100" s="1" t="s">
        <v>6267</v>
      </c>
      <c r="D2100" s="1" t="s">
        <v>6268</v>
      </c>
      <c r="E2100" s="1" t="s">
        <v>6269</v>
      </c>
      <c r="F2100" s="1" t="s">
        <v>6270</v>
      </c>
      <c r="G2100" s="1" t="s">
        <v>6271</v>
      </c>
      <c r="H2100" s="1" t="s">
        <v>11</v>
      </c>
      <c r="I2100" s="1" t="s">
        <v>11</v>
      </c>
    </row>
    <row r="2101">
      <c r="A2101" s="1" t="s">
        <v>6272</v>
      </c>
      <c r="B2101" s="1" t="s">
        <v>6273</v>
      </c>
      <c r="C2101" s="1" t="s">
        <v>6274</v>
      </c>
      <c r="D2101" s="1" t="s">
        <v>6275</v>
      </c>
      <c r="E2101" s="1" t="s">
        <v>6276</v>
      </c>
      <c r="F2101" s="1" t="s">
        <v>6277</v>
      </c>
      <c r="G2101" s="1" t="s">
        <v>6278</v>
      </c>
      <c r="H2101" s="1" t="s">
        <v>11</v>
      </c>
      <c r="I2101" s="1" t="s">
        <v>11</v>
      </c>
    </row>
    <row r="2102">
      <c r="A2102" s="1" t="s">
        <v>6279</v>
      </c>
      <c r="B2102" s="1" t="s">
        <v>6280</v>
      </c>
      <c r="C2102" s="1" t="s">
        <v>6281</v>
      </c>
      <c r="D2102" s="1" t="s">
        <v>6282</v>
      </c>
      <c r="E2102" s="1" t="s">
        <v>6283</v>
      </c>
      <c r="F2102" s="1" t="s">
        <v>6284</v>
      </c>
      <c r="G2102" s="1" t="s">
        <v>6285</v>
      </c>
      <c r="H2102" s="1" t="s">
        <v>11</v>
      </c>
      <c r="I2102" s="1" t="s">
        <v>11</v>
      </c>
    </row>
    <row r="2103">
      <c r="A2103" s="1" t="s">
        <v>6286</v>
      </c>
      <c r="B2103" s="1" t="s">
        <v>6287</v>
      </c>
      <c r="C2103" s="1" t="s">
        <v>6288</v>
      </c>
      <c r="D2103" s="1" t="s">
        <v>6289</v>
      </c>
      <c r="E2103" s="1" t="s">
        <v>6290</v>
      </c>
      <c r="F2103" s="1" t="s">
        <v>6291</v>
      </c>
      <c r="G2103" s="1" t="s">
        <v>6292</v>
      </c>
      <c r="H2103" s="1" t="s">
        <v>11</v>
      </c>
      <c r="I2103" s="1" t="s">
        <v>11</v>
      </c>
    </row>
    <row r="2104">
      <c r="A2104" s="1" t="s">
        <v>6293</v>
      </c>
      <c r="B2104" s="1" t="s">
        <v>6294</v>
      </c>
      <c r="C2104" s="1" t="s">
        <v>6295</v>
      </c>
      <c r="D2104" s="1" t="s">
        <v>6296</v>
      </c>
      <c r="E2104" s="1" t="s">
        <v>6297</v>
      </c>
      <c r="F2104" s="1" t="s">
        <v>6298</v>
      </c>
      <c r="G2104" s="1" t="s">
        <v>6299</v>
      </c>
      <c r="H2104" s="1" t="s">
        <v>11</v>
      </c>
      <c r="I2104" s="1" t="s">
        <v>11</v>
      </c>
    </row>
    <row r="2105">
      <c r="A2105" s="1" t="s">
        <v>6300</v>
      </c>
      <c r="B2105" s="1" t="s">
        <v>6301</v>
      </c>
      <c r="C2105" s="1" t="s">
        <v>6302</v>
      </c>
      <c r="D2105" s="1" t="s">
        <v>6303</v>
      </c>
      <c r="E2105" s="1" t="s">
        <v>6297</v>
      </c>
      <c r="F2105" s="1" t="s">
        <v>6304</v>
      </c>
      <c r="G2105" s="1" t="s">
        <v>6305</v>
      </c>
      <c r="H2105" s="1" t="s">
        <v>11</v>
      </c>
      <c r="I2105" s="1" t="s">
        <v>11</v>
      </c>
    </row>
    <row r="2106">
      <c r="A2106" s="1" t="s">
        <v>6306</v>
      </c>
      <c r="B2106" s="1" t="s">
        <v>6307</v>
      </c>
      <c r="C2106" s="1" t="s">
        <v>6308</v>
      </c>
      <c r="D2106" s="1" t="s">
        <v>6309</v>
      </c>
      <c r="E2106" s="1" t="s">
        <v>6310</v>
      </c>
      <c r="F2106" s="1" t="s">
        <v>6311</v>
      </c>
      <c r="G2106" s="1" t="s">
        <v>6312</v>
      </c>
      <c r="H2106" s="1" t="s">
        <v>11</v>
      </c>
      <c r="I2106" s="1" t="s">
        <v>11</v>
      </c>
    </row>
    <row r="2107">
      <c r="A2107" s="1" t="s">
        <v>6313</v>
      </c>
      <c r="B2107" s="1" t="s">
        <v>6314</v>
      </c>
      <c r="C2107" s="1" t="s">
        <v>6315</v>
      </c>
      <c r="D2107" s="1" t="s">
        <v>6316</v>
      </c>
      <c r="E2107" s="1" t="s">
        <v>6317</v>
      </c>
      <c r="F2107" s="1" t="s">
        <v>6318</v>
      </c>
      <c r="G2107" s="1" t="s">
        <v>6319</v>
      </c>
      <c r="H2107" s="1" t="s">
        <v>11</v>
      </c>
      <c r="I2107" s="1" t="s">
        <v>11</v>
      </c>
    </row>
    <row r="2108">
      <c r="A2108" s="1" t="s">
        <v>6320</v>
      </c>
      <c r="B2108" s="1" t="s">
        <v>6321</v>
      </c>
      <c r="C2108" s="1" t="s">
        <v>6322</v>
      </c>
      <c r="D2108" s="1" t="s">
        <v>6323</v>
      </c>
      <c r="E2108" s="1" t="s">
        <v>5229</v>
      </c>
      <c r="F2108" s="1" t="s">
        <v>6324</v>
      </c>
      <c r="G2108" s="1" t="s">
        <v>6325</v>
      </c>
      <c r="H2108" s="1" t="s">
        <v>11</v>
      </c>
      <c r="I2108" s="1" t="s">
        <v>11</v>
      </c>
    </row>
    <row r="2109">
      <c r="A2109" s="1" t="s">
        <v>6326</v>
      </c>
      <c r="B2109" s="1" t="s">
        <v>6327</v>
      </c>
      <c r="C2109" s="1" t="s">
        <v>6328</v>
      </c>
      <c r="D2109" s="1" t="s">
        <v>4622</v>
      </c>
      <c r="E2109" s="1" t="s">
        <v>6329</v>
      </c>
      <c r="F2109" s="1" t="s">
        <v>6330</v>
      </c>
      <c r="G2109" s="1" t="s">
        <v>6331</v>
      </c>
      <c r="H2109" s="1" t="s">
        <v>11</v>
      </c>
      <c r="I2109" s="1" t="s">
        <v>11</v>
      </c>
    </row>
    <row r="2110">
      <c r="A2110" s="1" t="s">
        <v>6332</v>
      </c>
      <c r="B2110" s="1" t="s">
        <v>6333</v>
      </c>
      <c r="C2110" s="1" t="s">
        <v>6334</v>
      </c>
      <c r="D2110" s="1" t="s">
        <v>6335</v>
      </c>
      <c r="E2110" s="1" t="s">
        <v>6329</v>
      </c>
      <c r="F2110" s="1" t="s">
        <v>6336</v>
      </c>
      <c r="G2110" s="1" t="s">
        <v>6337</v>
      </c>
      <c r="H2110" s="1" t="s">
        <v>11</v>
      </c>
      <c r="I2110" s="1" t="s">
        <v>11</v>
      </c>
    </row>
    <row r="2111">
      <c r="A2111" s="1" t="s">
        <v>6338</v>
      </c>
      <c r="B2111" s="1" t="s">
        <v>6339</v>
      </c>
      <c r="C2111" s="1" t="s">
        <v>6340</v>
      </c>
      <c r="D2111" s="1" t="s">
        <v>2248</v>
      </c>
      <c r="E2111" s="1" t="s">
        <v>5799</v>
      </c>
      <c r="F2111" s="1" t="s">
        <v>6341</v>
      </c>
      <c r="G2111" s="1" t="s">
        <v>6342</v>
      </c>
      <c r="H2111" s="1" t="s">
        <v>11</v>
      </c>
      <c r="I2111" s="1" t="s">
        <v>11</v>
      </c>
    </row>
    <row r="2112">
      <c r="A2112" s="1" t="s">
        <v>6343</v>
      </c>
      <c r="B2112" s="1" t="s">
        <v>6344</v>
      </c>
      <c r="C2112" s="1" t="s">
        <v>6345</v>
      </c>
      <c r="D2112" s="1" t="s">
        <v>6346</v>
      </c>
      <c r="E2112" s="1" t="s">
        <v>6329</v>
      </c>
      <c r="F2112" s="1" t="s">
        <v>6347</v>
      </c>
      <c r="G2112" s="1" t="s">
        <v>6348</v>
      </c>
      <c r="H2112" s="1" t="s">
        <v>11</v>
      </c>
      <c r="I2112" s="1" t="s">
        <v>11</v>
      </c>
    </row>
    <row r="2113">
      <c r="A2113" s="1" t="s">
        <v>6349</v>
      </c>
      <c r="B2113" s="1" t="s">
        <v>6350</v>
      </c>
      <c r="C2113" s="1" t="s">
        <v>6351</v>
      </c>
      <c r="D2113" s="1" t="s">
        <v>6352</v>
      </c>
      <c r="E2113" s="1" t="s">
        <v>6353</v>
      </c>
      <c r="F2113" s="1" t="s">
        <v>6354</v>
      </c>
      <c r="G2113" s="1" t="s">
        <v>6355</v>
      </c>
      <c r="H2113" s="1" t="s">
        <v>11</v>
      </c>
      <c r="I2113" s="1" t="s">
        <v>11</v>
      </c>
    </row>
    <row r="2114">
      <c r="A2114" s="1" t="s">
        <v>6356</v>
      </c>
      <c r="B2114" s="1" t="s">
        <v>6357</v>
      </c>
      <c r="C2114" s="1" t="s">
        <v>6358</v>
      </c>
      <c r="D2114" s="1" t="s">
        <v>6359</v>
      </c>
      <c r="E2114" s="1" t="s">
        <v>1541</v>
      </c>
      <c r="F2114" s="1" t="s">
        <v>6360</v>
      </c>
      <c r="G2114" s="1" t="s">
        <v>6361</v>
      </c>
      <c r="H2114" s="1" t="s">
        <v>11</v>
      </c>
      <c r="I2114" s="1" t="s">
        <v>11</v>
      </c>
    </row>
    <row r="2115">
      <c r="A2115" s="1" t="s">
        <v>6362</v>
      </c>
      <c r="B2115" s="1" t="s">
        <v>6363</v>
      </c>
      <c r="C2115" s="1" t="s">
        <v>11</v>
      </c>
      <c r="D2115" s="1" t="s">
        <v>11</v>
      </c>
      <c r="E2115" s="1" t="s">
        <v>11</v>
      </c>
      <c r="F2115" s="1" t="s">
        <v>6364</v>
      </c>
      <c r="G2115" s="1" t="s">
        <v>11</v>
      </c>
      <c r="H2115" s="1" t="s">
        <v>11</v>
      </c>
      <c r="I2115" s="1" t="s">
        <v>11</v>
      </c>
    </row>
    <row r="2116">
      <c r="A2116" s="1" t="s">
        <v>6365</v>
      </c>
      <c r="B2116" s="1" t="s">
        <v>6366</v>
      </c>
      <c r="C2116" s="1" t="s">
        <v>6367</v>
      </c>
      <c r="D2116" s="1" t="s">
        <v>6368</v>
      </c>
      <c r="E2116" s="1" t="s">
        <v>6369</v>
      </c>
      <c r="F2116" s="1" t="s">
        <v>6370</v>
      </c>
      <c r="G2116" s="1" t="s">
        <v>6371</v>
      </c>
      <c r="H2116" s="1" t="s">
        <v>11</v>
      </c>
      <c r="I2116" s="1" t="s">
        <v>11</v>
      </c>
    </row>
    <row r="2117">
      <c r="A2117" s="1" t="s">
        <v>6372</v>
      </c>
      <c r="B2117" s="1" t="s">
        <v>6373</v>
      </c>
      <c r="C2117" s="1" t="s">
        <v>6374</v>
      </c>
      <c r="D2117" s="1" t="s">
        <v>6375</v>
      </c>
      <c r="E2117" s="1" t="s">
        <v>6376</v>
      </c>
      <c r="F2117" s="1" t="s">
        <v>6377</v>
      </c>
      <c r="G2117" s="1" t="s">
        <v>6378</v>
      </c>
      <c r="H2117" s="1" t="s">
        <v>11</v>
      </c>
      <c r="I2117" s="1" t="s">
        <v>11</v>
      </c>
    </row>
    <row r="2118">
      <c r="A2118" s="1" t="s">
        <v>6379</v>
      </c>
      <c r="B2118" s="1" t="s">
        <v>6380</v>
      </c>
      <c r="C2118" s="1" t="s">
        <v>6381</v>
      </c>
      <c r="D2118" s="1" t="s">
        <v>6382</v>
      </c>
      <c r="E2118" s="1" t="s">
        <v>6383</v>
      </c>
      <c r="F2118" s="1" t="s">
        <v>6384</v>
      </c>
      <c r="G2118" s="1" t="s">
        <v>6385</v>
      </c>
      <c r="H2118" s="1" t="s">
        <v>11</v>
      </c>
      <c r="I2118" s="1" t="s">
        <v>11</v>
      </c>
    </row>
    <row r="2119">
      <c r="A2119" s="1" t="s">
        <v>6386</v>
      </c>
      <c r="B2119" s="1" t="s">
        <v>6387</v>
      </c>
      <c r="C2119" s="1" t="s">
        <v>6388</v>
      </c>
      <c r="D2119" s="1" t="s">
        <v>6389</v>
      </c>
      <c r="E2119" s="1" t="s">
        <v>6390</v>
      </c>
      <c r="F2119" s="1" t="s">
        <v>6391</v>
      </c>
      <c r="G2119" s="1" t="s">
        <v>6392</v>
      </c>
      <c r="H2119" s="1" t="s">
        <v>11</v>
      </c>
      <c r="I2119" s="1" t="s">
        <v>11</v>
      </c>
    </row>
    <row r="2120">
      <c r="A2120" s="1" t="s">
        <v>6393</v>
      </c>
      <c r="B2120" s="1" t="s">
        <v>6394</v>
      </c>
      <c r="C2120" s="1" t="s">
        <v>6395</v>
      </c>
      <c r="D2120" s="1" t="s">
        <v>6396</v>
      </c>
      <c r="E2120" s="1" t="s">
        <v>3008</v>
      </c>
      <c r="F2120" s="1" t="s">
        <v>6397</v>
      </c>
      <c r="G2120" s="1" t="s">
        <v>6398</v>
      </c>
      <c r="H2120" s="1" t="s">
        <v>11</v>
      </c>
      <c r="I2120" s="1" t="s">
        <v>11</v>
      </c>
    </row>
    <row r="2121">
      <c r="A2121" s="1" t="s">
        <v>6399</v>
      </c>
      <c r="B2121" s="1" t="s">
        <v>6400</v>
      </c>
      <c r="C2121" s="1" t="s">
        <v>6401</v>
      </c>
      <c r="D2121" s="1" t="s">
        <v>6402</v>
      </c>
      <c r="E2121" s="1" t="s">
        <v>1357</v>
      </c>
      <c r="F2121" s="1" t="s">
        <v>6403</v>
      </c>
      <c r="G2121" s="1" t="s">
        <v>6404</v>
      </c>
      <c r="H2121" s="1" t="s">
        <v>11</v>
      </c>
      <c r="I2121" s="1" t="s">
        <v>11</v>
      </c>
    </row>
    <row r="2122">
      <c r="A2122" s="1" t="s">
        <v>6405</v>
      </c>
      <c r="B2122" s="1" t="s">
        <v>6406</v>
      </c>
      <c r="C2122" s="1" t="s">
        <v>6407</v>
      </c>
      <c r="D2122" s="1" t="s">
        <v>6408</v>
      </c>
      <c r="E2122" s="1" t="s">
        <v>1357</v>
      </c>
      <c r="F2122" s="1" t="s">
        <v>6409</v>
      </c>
      <c r="G2122" s="1" t="s">
        <v>6410</v>
      </c>
      <c r="H2122" s="1" t="s">
        <v>11</v>
      </c>
      <c r="I2122" s="1" t="s">
        <v>11</v>
      </c>
    </row>
    <row r="2123">
      <c r="A2123" s="1" t="s">
        <v>6411</v>
      </c>
      <c r="B2123" s="1" t="s">
        <v>6412</v>
      </c>
      <c r="C2123" s="1" t="s">
        <v>6413</v>
      </c>
      <c r="D2123" s="1" t="s">
        <v>2712</v>
      </c>
      <c r="E2123" s="1" t="s">
        <v>1357</v>
      </c>
      <c r="F2123" s="1" t="s">
        <v>6414</v>
      </c>
      <c r="G2123" s="1" t="s">
        <v>6415</v>
      </c>
      <c r="H2123" s="1" t="s">
        <v>11</v>
      </c>
      <c r="I2123" s="1" t="s">
        <v>11</v>
      </c>
    </row>
    <row r="2124">
      <c r="A2124" s="1" t="s">
        <v>6416</v>
      </c>
      <c r="B2124" s="1" t="s">
        <v>6417</v>
      </c>
      <c r="C2124" s="1" t="s">
        <v>6418</v>
      </c>
      <c r="D2124" s="1" t="s">
        <v>1437</v>
      </c>
      <c r="E2124" s="1" t="s">
        <v>2005</v>
      </c>
      <c r="F2124" s="1" t="s">
        <v>6419</v>
      </c>
      <c r="G2124" s="1" t="s">
        <v>6420</v>
      </c>
      <c r="H2124" s="1" t="s">
        <v>11</v>
      </c>
      <c r="I2124" s="1" t="s">
        <v>11</v>
      </c>
    </row>
    <row r="2125">
      <c r="A2125" s="1" t="s">
        <v>6421</v>
      </c>
      <c r="B2125" s="1" t="s">
        <v>6422</v>
      </c>
      <c r="C2125" s="1" t="s">
        <v>6423</v>
      </c>
      <c r="D2125" s="1" t="s">
        <v>6424</v>
      </c>
      <c r="E2125" s="1" t="s">
        <v>6425</v>
      </c>
      <c r="F2125" s="1" t="s">
        <v>6426</v>
      </c>
      <c r="G2125" s="1" t="s">
        <v>6427</v>
      </c>
      <c r="H2125" s="1" t="s">
        <v>11</v>
      </c>
      <c r="I2125" s="1" t="s">
        <v>11</v>
      </c>
    </row>
    <row r="2126">
      <c r="A2126" s="1" t="s">
        <v>6428</v>
      </c>
      <c r="B2126" s="1" t="s">
        <v>6429</v>
      </c>
      <c r="C2126" s="1" t="s">
        <v>6430</v>
      </c>
      <c r="D2126" s="1" t="s">
        <v>4914</v>
      </c>
      <c r="E2126" s="1" t="s">
        <v>6425</v>
      </c>
      <c r="F2126" s="1" t="s">
        <v>6431</v>
      </c>
      <c r="G2126" s="1" t="s">
        <v>6432</v>
      </c>
      <c r="H2126" s="1" t="s">
        <v>11</v>
      </c>
      <c r="I2126" s="1" t="s">
        <v>11</v>
      </c>
    </row>
    <row r="2127">
      <c r="A2127" s="1" t="s">
        <v>6433</v>
      </c>
      <c r="B2127" s="1" t="s">
        <v>6434</v>
      </c>
      <c r="C2127" s="1" t="s">
        <v>6435</v>
      </c>
      <c r="D2127" s="1" t="s">
        <v>6436</v>
      </c>
      <c r="E2127" s="1" t="s">
        <v>1924</v>
      </c>
      <c r="F2127" s="1" t="s">
        <v>6437</v>
      </c>
      <c r="G2127" s="1" t="s">
        <v>6438</v>
      </c>
      <c r="H2127" s="1" t="s">
        <v>11</v>
      </c>
      <c r="I2127" s="1" t="s">
        <v>11</v>
      </c>
    </row>
    <row r="2128">
      <c r="A2128" s="3" t="s">
        <v>6439</v>
      </c>
      <c r="B2128" s="1" t="s">
        <v>6440</v>
      </c>
      <c r="C2128" s="1" t="s">
        <v>6441</v>
      </c>
      <c r="D2128" s="1" t="s">
        <v>6442</v>
      </c>
      <c r="E2128" s="1" t="s">
        <v>4815</v>
      </c>
      <c r="F2128" s="1" t="s">
        <v>6443</v>
      </c>
      <c r="G2128" s="1" t="s">
        <v>6444</v>
      </c>
      <c r="H2128" s="1" t="s">
        <v>11</v>
      </c>
      <c r="I2128" s="1" t="s">
        <v>11</v>
      </c>
    </row>
    <row r="2129">
      <c r="A2129" s="1" t="s">
        <v>6445</v>
      </c>
      <c r="B2129" s="1" t="s">
        <v>6446</v>
      </c>
      <c r="C2129" s="1" t="s">
        <v>6447</v>
      </c>
      <c r="D2129" s="1" t="s">
        <v>6448</v>
      </c>
      <c r="E2129" s="1" t="s">
        <v>4815</v>
      </c>
      <c r="F2129" s="1" t="s">
        <v>6449</v>
      </c>
      <c r="G2129" s="1" t="s">
        <v>6450</v>
      </c>
      <c r="H2129" s="1" t="s">
        <v>11</v>
      </c>
      <c r="I2129" s="1" t="s">
        <v>11</v>
      </c>
    </row>
    <row r="2130">
      <c r="A2130" s="1" t="s">
        <v>6451</v>
      </c>
      <c r="B2130" s="1" t="s">
        <v>6452</v>
      </c>
      <c r="C2130" s="1" t="s">
        <v>6453</v>
      </c>
      <c r="D2130" s="1" t="s">
        <v>6454</v>
      </c>
      <c r="E2130" s="1" t="s">
        <v>6455</v>
      </c>
      <c r="F2130" s="1" t="s">
        <v>6456</v>
      </c>
      <c r="G2130" s="1" t="s">
        <v>6457</v>
      </c>
      <c r="H2130" s="1" t="s">
        <v>11</v>
      </c>
      <c r="I2130" s="1" t="s">
        <v>11</v>
      </c>
    </row>
    <row r="2131">
      <c r="A2131" s="1" t="s">
        <v>6458</v>
      </c>
      <c r="B2131" s="1" t="s">
        <v>6459</v>
      </c>
      <c r="C2131" s="1" t="s">
        <v>6460</v>
      </c>
      <c r="D2131" s="1" t="s">
        <v>6461</v>
      </c>
      <c r="E2131" s="1" t="s">
        <v>6462</v>
      </c>
      <c r="F2131" s="1" t="s">
        <v>6463</v>
      </c>
      <c r="G2131" s="1" t="s">
        <v>6464</v>
      </c>
      <c r="H2131" s="1" t="s">
        <v>11</v>
      </c>
      <c r="I2131" s="1" t="s">
        <v>11</v>
      </c>
    </row>
    <row r="2132">
      <c r="A2132" s="1" t="s">
        <v>6465</v>
      </c>
      <c r="B2132" s="1" t="s">
        <v>6466</v>
      </c>
      <c r="C2132" s="1" t="s">
        <v>6467</v>
      </c>
      <c r="D2132" s="1" t="s">
        <v>6468</v>
      </c>
      <c r="E2132" s="1" t="s">
        <v>1357</v>
      </c>
      <c r="F2132" s="1" t="s">
        <v>6469</v>
      </c>
      <c r="G2132" s="1" t="s">
        <v>6470</v>
      </c>
      <c r="H2132" s="1" t="s">
        <v>11</v>
      </c>
      <c r="I2132" s="1" t="s">
        <v>11</v>
      </c>
    </row>
    <row r="2133">
      <c r="A2133" s="1" t="s">
        <v>6471</v>
      </c>
      <c r="B2133" s="1" t="s">
        <v>6472</v>
      </c>
      <c r="C2133" s="1" t="s">
        <v>6473</v>
      </c>
      <c r="D2133" s="1" t="s">
        <v>1668</v>
      </c>
      <c r="E2133" s="1" t="s">
        <v>1357</v>
      </c>
      <c r="F2133" s="1" t="s">
        <v>6474</v>
      </c>
      <c r="G2133" s="1" t="s">
        <v>6475</v>
      </c>
      <c r="H2133" s="1" t="s">
        <v>11</v>
      </c>
      <c r="I2133" s="1" t="s">
        <v>11</v>
      </c>
    </row>
    <row r="2134">
      <c r="A2134" s="1" t="s">
        <v>6476</v>
      </c>
      <c r="B2134" s="1" t="s">
        <v>6477</v>
      </c>
      <c r="C2134" s="1" t="s">
        <v>6478</v>
      </c>
      <c r="D2134" s="1" t="s">
        <v>6479</v>
      </c>
      <c r="E2134" s="1" t="s">
        <v>1357</v>
      </c>
      <c r="F2134" s="1" t="s">
        <v>6480</v>
      </c>
      <c r="G2134" s="1" t="s">
        <v>6481</v>
      </c>
      <c r="H2134" s="1" t="s">
        <v>11</v>
      </c>
      <c r="I2134" s="1" t="s">
        <v>11</v>
      </c>
    </row>
    <row r="2135">
      <c r="A2135" s="1" t="s">
        <v>6482</v>
      </c>
      <c r="B2135" s="1" t="s">
        <v>6483</v>
      </c>
      <c r="C2135" s="1" t="s">
        <v>6484</v>
      </c>
      <c r="D2135" s="1" t="s">
        <v>6485</v>
      </c>
      <c r="E2135" s="1" t="s">
        <v>1357</v>
      </c>
      <c r="F2135" s="1" t="s">
        <v>6486</v>
      </c>
      <c r="G2135" s="1" t="s">
        <v>6487</v>
      </c>
      <c r="H2135" s="1" t="s">
        <v>11</v>
      </c>
      <c r="I2135" s="1" t="s">
        <v>11</v>
      </c>
    </row>
    <row r="2136">
      <c r="A2136" s="1" t="s">
        <v>6488</v>
      </c>
      <c r="B2136" s="1" t="s">
        <v>6489</v>
      </c>
      <c r="C2136" s="1" t="s">
        <v>6490</v>
      </c>
      <c r="D2136" s="1" t="s">
        <v>6491</v>
      </c>
      <c r="E2136" s="1" t="s">
        <v>1357</v>
      </c>
      <c r="F2136" s="1" t="s">
        <v>6492</v>
      </c>
      <c r="G2136" s="1" t="s">
        <v>6493</v>
      </c>
      <c r="H2136" s="1" t="s">
        <v>11</v>
      </c>
      <c r="I2136" s="1" t="s">
        <v>11</v>
      </c>
    </row>
    <row r="2137">
      <c r="A2137" s="1" t="s">
        <v>6494</v>
      </c>
      <c r="B2137" s="1" t="s">
        <v>6495</v>
      </c>
      <c r="C2137" s="1" t="s">
        <v>11</v>
      </c>
      <c r="D2137" s="1" t="s">
        <v>11</v>
      </c>
      <c r="E2137" s="1" t="s">
        <v>11</v>
      </c>
      <c r="F2137" s="1" t="s">
        <v>6496</v>
      </c>
      <c r="G2137" s="1" t="s">
        <v>11</v>
      </c>
      <c r="H2137" s="2" t="s">
        <v>6497</v>
      </c>
      <c r="I2137" s="1" t="s">
        <v>11</v>
      </c>
    </row>
    <row r="2138">
      <c r="A2138" s="1" t="s">
        <v>6498</v>
      </c>
      <c r="B2138" s="1" t="s">
        <v>6499</v>
      </c>
      <c r="C2138" s="1" t="s">
        <v>6500</v>
      </c>
      <c r="D2138" s="1" t="s">
        <v>6501</v>
      </c>
      <c r="E2138" s="1" t="s">
        <v>1357</v>
      </c>
      <c r="F2138" s="1" t="s">
        <v>6502</v>
      </c>
      <c r="G2138" s="1" t="s">
        <v>6503</v>
      </c>
      <c r="H2138" s="1" t="s">
        <v>11</v>
      </c>
      <c r="I2138" s="1" t="s">
        <v>11</v>
      </c>
    </row>
    <row r="2139">
      <c r="A2139" s="1" t="s">
        <v>6504</v>
      </c>
      <c r="B2139" s="1" t="s">
        <v>6505</v>
      </c>
      <c r="C2139" s="1" t="s">
        <v>1667</v>
      </c>
      <c r="D2139" s="1" t="s">
        <v>1668</v>
      </c>
      <c r="E2139" s="1" t="s">
        <v>1357</v>
      </c>
      <c r="F2139" s="1" t="s">
        <v>1669</v>
      </c>
      <c r="G2139" s="1" t="s">
        <v>1670</v>
      </c>
      <c r="H2139" s="1" t="s">
        <v>11</v>
      </c>
      <c r="I2139" s="1" t="s">
        <v>11</v>
      </c>
    </row>
    <row r="2140">
      <c r="A2140" s="1" t="s">
        <v>6506</v>
      </c>
      <c r="B2140" s="1" t="s">
        <v>6507</v>
      </c>
      <c r="C2140" s="1" t="s">
        <v>6508</v>
      </c>
      <c r="D2140" s="1" t="s">
        <v>6509</v>
      </c>
      <c r="E2140" s="1" t="s">
        <v>1357</v>
      </c>
      <c r="F2140" s="1" t="s">
        <v>6510</v>
      </c>
      <c r="G2140" s="1" t="s">
        <v>6511</v>
      </c>
      <c r="H2140" s="1" t="s">
        <v>11</v>
      </c>
      <c r="I2140" s="1" t="s">
        <v>11</v>
      </c>
    </row>
    <row r="2141">
      <c r="A2141" s="1" t="s">
        <v>6512</v>
      </c>
      <c r="B2141" s="1" t="s">
        <v>6513</v>
      </c>
      <c r="C2141" s="1" t="s">
        <v>1573</v>
      </c>
      <c r="D2141" s="1" t="s">
        <v>1574</v>
      </c>
      <c r="E2141" s="1" t="s">
        <v>1357</v>
      </c>
      <c r="F2141" s="1" t="s">
        <v>1575</v>
      </c>
      <c r="G2141" s="1" t="s">
        <v>1576</v>
      </c>
      <c r="H2141" s="1" t="s">
        <v>11</v>
      </c>
      <c r="I2141" s="1" t="s">
        <v>11</v>
      </c>
    </row>
    <row r="2142">
      <c r="A2142" s="1" t="s">
        <v>6514</v>
      </c>
      <c r="B2142" s="1" t="s">
        <v>6515</v>
      </c>
      <c r="C2142" s="1" t="s">
        <v>6516</v>
      </c>
      <c r="D2142" s="1" t="s">
        <v>5928</v>
      </c>
      <c r="E2142" s="1" t="s">
        <v>1357</v>
      </c>
      <c r="F2142" s="1" t="s">
        <v>6517</v>
      </c>
      <c r="G2142" s="1" t="s">
        <v>6518</v>
      </c>
      <c r="H2142" s="1" t="s">
        <v>11</v>
      </c>
      <c r="I2142" s="1" t="s">
        <v>11</v>
      </c>
    </row>
    <row r="2143">
      <c r="A2143" s="1" t="s">
        <v>6519</v>
      </c>
      <c r="B2143" s="1" t="s">
        <v>6520</v>
      </c>
      <c r="C2143" s="1" t="s">
        <v>11</v>
      </c>
      <c r="D2143" s="1" t="s">
        <v>11</v>
      </c>
      <c r="E2143" s="1" t="s">
        <v>11</v>
      </c>
      <c r="F2143" s="1" t="s">
        <v>6521</v>
      </c>
      <c r="G2143" s="1" t="s">
        <v>11</v>
      </c>
      <c r="H2143" s="1" t="s">
        <v>11</v>
      </c>
      <c r="I2143" s="1" t="s">
        <v>11</v>
      </c>
    </row>
    <row r="2144">
      <c r="A2144" s="1" t="s">
        <v>6522</v>
      </c>
      <c r="B2144" s="1" t="s">
        <v>6523</v>
      </c>
      <c r="C2144" s="1" t="s">
        <v>6524</v>
      </c>
      <c r="D2144" s="1" t="s">
        <v>6525</v>
      </c>
      <c r="E2144" s="1" t="s">
        <v>1357</v>
      </c>
      <c r="F2144" s="1" t="s">
        <v>6526</v>
      </c>
      <c r="G2144" s="1" t="s">
        <v>6527</v>
      </c>
      <c r="H2144" s="1" t="s">
        <v>11</v>
      </c>
      <c r="I2144" s="1" t="s">
        <v>11</v>
      </c>
    </row>
    <row r="2145">
      <c r="A2145" s="1" t="s">
        <v>6528</v>
      </c>
      <c r="B2145" s="1" t="s">
        <v>6529</v>
      </c>
      <c r="C2145" s="1" t="s">
        <v>6530</v>
      </c>
      <c r="D2145" s="1" t="s">
        <v>6531</v>
      </c>
      <c r="E2145" s="1" t="s">
        <v>1357</v>
      </c>
      <c r="F2145" s="1" t="s">
        <v>6532</v>
      </c>
      <c r="G2145" s="1" t="s">
        <v>6533</v>
      </c>
      <c r="H2145" s="1" t="s">
        <v>11</v>
      </c>
      <c r="I2145" s="1" t="s">
        <v>11</v>
      </c>
    </row>
    <row r="2146">
      <c r="A2146" s="1" t="s">
        <v>6534</v>
      </c>
      <c r="B2146" s="1" t="s">
        <v>6535</v>
      </c>
      <c r="C2146" s="1" t="s">
        <v>5318</v>
      </c>
      <c r="D2146" s="1" t="s">
        <v>5319</v>
      </c>
      <c r="E2146" s="1" t="s">
        <v>1357</v>
      </c>
      <c r="F2146" s="1" t="s">
        <v>5320</v>
      </c>
      <c r="G2146" s="1" t="s">
        <v>5321</v>
      </c>
      <c r="H2146" s="1" t="s">
        <v>11</v>
      </c>
      <c r="I2146" s="1" t="s">
        <v>11</v>
      </c>
    </row>
    <row r="2147">
      <c r="A2147" s="1" t="s">
        <v>6536</v>
      </c>
      <c r="B2147" s="1" t="s">
        <v>6537</v>
      </c>
      <c r="C2147" s="1" t="s">
        <v>6538</v>
      </c>
      <c r="D2147" s="1" t="s">
        <v>6539</v>
      </c>
      <c r="E2147" s="1" t="s">
        <v>1357</v>
      </c>
      <c r="F2147" s="1" t="s">
        <v>6540</v>
      </c>
      <c r="G2147" s="1" t="s">
        <v>6541</v>
      </c>
      <c r="H2147" s="1" t="s">
        <v>11</v>
      </c>
      <c r="I2147" s="1" t="s">
        <v>11</v>
      </c>
    </row>
    <row r="2148">
      <c r="A2148" s="1" t="s">
        <v>6542</v>
      </c>
      <c r="B2148" s="1" t="s">
        <v>6543</v>
      </c>
      <c r="C2148" s="1" t="s">
        <v>6544</v>
      </c>
      <c r="D2148" s="1" t="s">
        <v>6545</v>
      </c>
      <c r="E2148" s="1" t="s">
        <v>1357</v>
      </c>
      <c r="F2148" s="1" t="s">
        <v>6546</v>
      </c>
      <c r="G2148" s="1" t="s">
        <v>6547</v>
      </c>
      <c r="H2148" s="1" t="s">
        <v>11</v>
      </c>
      <c r="I2148" s="1" t="s">
        <v>11</v>
      </c>
    </row>
    <row r="2149">
      <c r="A2149" s="1" t="s">
        <v>6548</v>
      </c>
      <c r="B2149" s="1" t="s">
        <v>6549</v>
      </c>
      <c r="C2149" s="1" t="s">
        <v>6550</v>
      </c>
      <c r="D2149" s="1" t="s">
        <v>6551</v>
      </c>
      <c r="E2149" s="1" t="s">
        <v>1357</v>
      </c>
      <c r="F2149" s="1" t="s">
        <v>6552</v>
      </c>
      <c r="G2149" s="1" t="s">
        <v>6553</v>
      </c>
      <c r="H2149" s="1" t="s">
        <v>11</v>
      </c>
      <c r="I2149" s="1" t="s">
        <v>11</v>
      </c>
    </row>
    <row r="2150">
      <c r="A2150" s="1" t="s">
        <v>6554</v>
      </c>
      <c r="B2150" s="1" t="s">
        <v>6555</v>
      </c>
      <c r="C2150" s="1" t="s">
        <v>6556</v>
      </c>
      <c r="D2150" s="1" t="s">
        <v>6557</v>
      </c>
      <c r="E2150" s="1" t="s">
        <v>1357</v>
      </c>
      <c r="F2150" s="1" t="s">
        <v>6558</v>
      </c>
      <c r="G2150" s="1" t="s">
        <v>6559</v>
      </c>
      <c r="H2150" s="1" t="s">
        <v>11</v>
      </c>
      <c r="I2150" s="1" t="s">
        <v>11</v>
      </c>
    </row>
    <row r="2151">
      <c r="A2151" s="1" t="s">
        <v>6560</v>
      </c>
      <c r="B2151" s="1" t="s">
        <v>6561</v>
      </c>
      <c r="C2151" s="1" t="s">
        <v>6562</v>
      </c>
      <c r="D2151" s="1" t="s">
        <v>6563</v>
      </c>
      <c r="E2151" s="1" t="s">
        <v>1357</v>
      </c>
      <c r="F2151" s="1" t="s">
        <v>6564</v>
      </c>
      <c r="G2151" s="1" t="s">
        <v>6565</v>
      </c>
      <c r="H2151" s="1" t="s">
        <v>11</v>
      </c>
      <c r="I2151" s="1" t="s">
        <v>11</v>
      </c>
    </row>
    <row r="2152">
      <c r="A2152" s="1" t="s">
        <v>6566</v>
      </c>
      <c r="B2152" s="1" t="s">
        <v>6567</v>
      </c>
      <c r="C2152" s="1" t="s">
        <v>6568</v>
      </c>
      <c r="D2152" s="1" t="s">
        <v>6569</v>
      </c>
      <c r="E2152" s="1" t="s">
        <v>1357</v>
      </c>
      <c r="F2152" s="1" t="s">
        <v>6570</v>
      </c>
      <c r="G2152" s="1" t="s">
        <v>6571</v>
      </c>
      <c r="H2152" s="1" t="s">
        <v>11</v>
      </c>
      <c r="I2152" s="1" t="s">
        <v>11</v>
      </c>
    </row>
    <row r="2153">
      <c r="A2153" s="1" t="s">
        <v>6572</v>
      </c>
      <c r="B2153" s="1" t="s">
        <v>6573</v>
      </c>
      <c r="C2153" s="1" t="s">
        <v>6574</v>
      </c>
      <c r="D2153" s="1" t="s">
        <v>6575</v>
      </c>
      <c r="E2153" s="1" t="s">
        <v>1357</v>
      </c>
      <c r="F2153" s="1" t="s">
        <v>6576</v>
      </c>
      <c r="G2153" s="1" t="s">
        <v>6577</v>
      </c>
      <c r="H2153" s="1" t="s">
        <v>11</v>
      </c>
      <c r="I2153" s="1" t="s">
        <v>11</v>
      </c>
    </row>
    <row r="2154">
      <c r="A2154" s="1" t="s">
        <v>6578</v>
      </c>
      <c r="B2154" s="1" t="s">
        <v>6579</v>
      </c>
      <c r="C2154" s="1" t="s">
        <v>6580</v>
      </c>
      <c r="D2154" s="1" t="s">
        <v>1668</v>
      </c>
      <c r="E2154" s="1" t="s">
        <v>1357</v>
      </c>
      <c r="F2154" s="1" t="s">
        <v>6581</v>
      </c>
      <c r="G2154" s="1" t="s">
        <v>6582</v>
      </c>
      <c r="H2154" s="1" t="s">
        <v>11</v>
      </c>
      <c r="I2154" s="1" t="s">
        <v>11</v>
      </c>
    </row>
    <row r="2155">
      <c r="A2155" s="1" t="s">
        <v>6583</v>
      </c>
      <c r="B2155" s="1" t="s">
        <v>6584</v>
      </c>
      <c r="C2155" s="1" t="s">
        <v>11</v>
      </c>
      <c r="D2155" s="1" t="s">
        <v>11</v>
      </c>
      <c r="E2155" s="1" t="s">
        <v>11</v>
      </c>
      <c r="F2155" s="1" t="s">
        <v>6585</v>
      </c>
      <c r="G2155" s="1" t="s">
        <v>11</v>
      </c>
      <c r="H2155" s="1" t="s">
        <v>11</v>
      </c>
      <c r="I2155" s="1" t="s">
        <v>11</v>
      </c>
    </row>
    <row r="2156">
      <c r="A2156" s="1" t="s">
        <v>6586</v>
      </c>
      <c r="B2156" s="1" t="s">
        <v>6587</v>
      </c>
      <c r="C2156" s="1" t="s">
        <v>11</v>
      </c>
      <c r="D2156" s="1" t="s">
        <v>11</v>
      </c>
      <c r="E2156" s="1" t="s">
        <v>11</v>
      </c>
      <c r="F2156" s="1" t="s">
        <v>6588</v>
      </c>
      <c r="G2156" s="1" t="s">
        <v>11</v>
      </c>
      <c r="H2156" s="1" t="s">
        <v>11</v>
      </c>
      <c r="I2156" s="1" t="s">
        <v>11</v>
      </c>
    </row>
    <row r="2157">
      <c r="A2157" s="1" t="s">
        <v>6589</v>
      </c>
      <c r="B2157" s="1" t="s">
        <v>6590</v>
      </c>
      <c r="C2157" s="1" t="s">
        <v>11</v>
      </c>
      <c r="D2157" s="1" t="s">
        <v>11</v>
      </c>
      <c r="E2157" s="1" t="s">
        <v>11</v>
      </c>
      <c r="F2157" s="1" t="s">
        <v>6591</v>
      </c>
      <c r="G2157" s="1" t="s">
        <v>11</v>
      </c>
      <c r="H2157" s="1" t="s">
        <v>11</v>
      </c>
      <c r="I2157" s="1" t="s">
        <v>11</v>
      </c>
    </row>
    <row r="2158">
      <c r="A2158" s="1" t="s">
        <v>6592</v>
      </c>
      <c r="B2158" s="1" t="s">
        <v>6593</v>
      </c>
      <c r="C2158" s="1" t="s">
        <v>6594</v>
      </c>
      <c r="D2158" s="1" t="s">
        <v>6595</v>
      </c>
      <c r="E2158" s="1" t="s">
        <v>529</v>
      </c>
      <c r="F2158" s="1" t="s">
        <v>6596</v>
      </c>
      <c r="G2158" s="1" t="s">
        <v>6597</v>
      </c>
      <c r="H2158" s="2" t="s">
        <v>6598</v>
      </c>
      <c r="I2158" s="1" t="s">
        <v>11</v>
      </c>
    </row>
    <row r="2159">
      <c r="A2159" s="1" t="s">
        <v>6599</v>
      </c>
      <c r="B2159" s="1" t="s">
        <v>6600</v>
      </c>
      <c r="C2159" s="1" t="s">
        <v>6594</v>
      </c>
      <c r="D2159" s="1" t="s">
        <v>6595</v>
      </c>
      <c r="E2159" s="1" t="s">
        <v>529</v>
      </c>
      <c r="F2159" s="1" t="s">
        <v>6596</v>
      </c>
      <c r="G2159" s="1" t="s">
        <v>6597</v>
      </c>
      <c r="H2159" s="1" t="s">
        <v>11</v>
      </c>
      <c r="I2159" s="1" t="s">
        <v>11</v>
      </c>
    </row>
    <row r="2160">
      <c r="A2160" s="1" t="s">
        <v>6601</v>
      </c>
      <c r="B2160" s="1" t="s">
        <v>6602</v>
      </c>
      <c r="C2160" s="1" t="s">
        <v>6603</v>
      </c>
      <c r="D2160" s="1" t="s">
        <v>6604</v>
      </c>
      <c r="E2160" s="1" t="s">
        <v>6605</v>
      </c>
      <c r="F2160" s="1" t="s">
        <v>6606</v>
      </c>
      <c r="G2160" s="1" t="s">
        <v>6607</v>
      </c>
      <c r="H2160" s="1" t="s">
        <v>11</v>
      </c>
      <c r="I2160" s="1" t="s">
        <v>11</v>
      </c>
    </row>
    <row r="2161">
      <c r="A2161" s="1" t="s">
        <v>6608</v>
      </c>
      <c r="B2161" s="1" t="s">
        <v>6609</v>
      </c>
      <c r="C2161" s="1" t="s">
        <v>6610</v>
      </c>
      <c r="D2161" s="1" t="s">
        <v>6611</v>
      </c>
      <c r="E2161" s="1" t="s">
        <v>6612</v>
      </c>
      <c r="F2161" s="1" t="s">
        <v>6613</v>
      </c>
      <c r="G2161" s="1" t="s">
        <v>6614</v>
      </c>
      <c r="H2161" s="1" t="s">
        <v>11</v>
      </c>
      <c r="I2161" s="1" t="s">
        <v>11</v>
      </c>
    </row>
    <row r="2162">
      <c r="A2162" s="1" t="s">
        <v>6615</v>
      </c>
      <c r="B2162" s="1" t="s">
        <v>6616</v>
      </c>
      <c r="C2162" s="1" t="s">
        <v>6617</v>
      </c>
      <c r="D2162" s="1" t="s">
        <v>6618</v>
      </c>
      <c r="E2162" s="1" t="s">
        <v>6619</v>
      </c>
      <c r="F2162" s="1" t="s">
        <v>6620</v>
      </c>
      <c r="G2162" s="1" t="s">
        <v>6621</v>
      </c>
      <c r="H2162" s="1" t="s">
        <v>11</v>
      </c>
      <c r="I2162" s="1" t="s">
        <v>11</v>
      </c>
    </row>
    <row r="2163">
      <c r="A2163" s="1" t="s">
        <v>6622</v>
      </c>
      <c r="B2163" s="1" t="s">
        <v>6623</v>
      </c>
      <c r="C2163" s="1" t="s">
        <v>6624</v>
      </c>
      <c r="D2163" s="1" t="s">
        <v>6625</v>
      </c>
      <c r="E2163" s="1" t="s">
        <v>6626</v>
      </c>
      <c r="F2163" s="1" t="s">
        <v>6627</v>
      </c>
      <c r="G2163" s="1" t="s">
        <v>6628</v>
      </c>
      <c r="H2163" s="1" t="s">
        <v>11</v>
      </c>
      <c r="I2163" s="1" t="s">
        <v>11</v>
      </c>
    </row>
    <row r="2164">
      <c r="A2164" s="1" t="s">
        <v>6629</v>
      </c>
      <c r="B2164" s="1" t="s">
        <v>6630</v>
      </c>
      <c r="C2164" s="1" t="s">
        <v>6631</v>
      </c>
      <c r="D2164" s="1" t="s">
        <v>6632</v>
      </c>
      <c r="E2164" s="1" t="s">
        <v>6633</v>
      </c>
      <c r="F2164" s="1" t="s">
        <v>6634</v>
      </c>
      <c r="G2164" s="1" t="s">
        <v>6635</v>
      </c>
      <c r="H2164" s="1" t="s">
        <v>11</v>
      </c>
      <c r="I2164" s="1" t="s">
        <v>11</v>
      </c>
    </row>
    <row r="2165">
      <c r="A2165" s="1" t="s">
        <v>6636</v>
      </c>
      <c r="B2165" s="1" t="s">
        <v>6637</v>
      </c>
      <c r="C2165" s="1" t="s">
        <v>6638</v>
      </c>
      <c r="D2165" s="1" t="s">
        <v>6639</v>
      </c>
      <c r="E2165" s="1" t="s">
        <v>2518</v>
      </c>
      <c r="F2165" s="1" t="s">
        <v>6640</v>
      </c>
      <c r="G2165" s="1" t="s">
        <v>6641</v>
      </c>
      <c r="H2165" s="1" t="s">
        <v>11</v>
      </c>
      <c r="I2165" s="1" t="s">
        <v>11</v>
      </c>
    </row>
    <row r="2166">
      <c r="A2166" s="3" t="s">
        <v>6642</v>
      </c>
      <c r="B2166" s="1" t="s">
        <v>6643</v>
      </c>
      <c r="C2166" s="1" t="s">
        <v>11</v>
      </c>
      <c r="D2166" s="1" t="s">
        <v>11</v>
      </c>
      <c r="E2166" s="1" t="s">
        <v>11</v>
      </c>
      <c r="F2166" s="1" t="s">
        <v>6644</v>
      </c>
      <c r="G2166" s="1" t="s">
        <v>11</v>
      </c>
      <c r="H2166" s="1" t="s">
        <v>11</v>
      </c>
      <c r="I2166" s="1" t="s">
        <v>11</v>
      </c>
    </row>
    <row r="2167">
      <c r="A2167" s="1" t="s">
        <v>6645</v>
      </c>
      <c r="B2167" s="1" t="s">
        <v>6646</v>
      </c>
      <c r="C2167" s="1" t="s">
        <v>6647</v>
      </c>
      <c r="D2167" s="1" t="s">
        <v>1586</v>
      </c>
      <c r="E2167" s="1" t="s">
        <v>1541</v>
      </c>
      <c r="F2167" s="1" t="s">
        <v>6648</v>
      </c>
      <c r="G2167" s="1" t="s">
        <v>6649</v>
      </c>
      <c r="H2167" s="1" t="s">
        <v>11</v>
      </c>
      <c r="I2167" s="1" t="s">
        <v>11</v>
      </c>
    </row>
    <row r="2168">
      <c r="A2168" s="1" t="s">
        <v>6650</v>
      </c>
      <c r="B2168" s="1" t="s">
        <v>6651</v>
      </c>
      <c r="C2168" s="1" t="s">
        <v>11</v>
      </c>
      <c r="D2168" s="1" t="s">
        <v>11</v>
      </c>
      <c r="E2168" s="1" t="s">
        <v>11</v>
      </c>
      <c r="F2168" s="1" t="s">
        <v>6652</v>
      </c>
      <c r="G2168" s="1" t="s">
        <v>11</v>
      </c>
      <c r="H2168" s="1" t="s">
        <v>11</v>
      </c>
      <c r="I2168" s="1" t="s">
        <v>11</v>
      </c>
    </row>
    <row r="2169">
      <c r="A2169" s="3" t="s">
        <v>6653</v>
      </c>
      <c r="B2169" s="1" t="s">
        <v>6654</v>
      </c>
      <c r="C2169" s="1" t="s">
        <v>11</v>
      </c>
      <c r="D2169" s="1" t="s">
        <v>11</v>
      </c>
      <c r="E2169" s="1" t="s">
        <v>11</v>
      </c>
      <c r="F2169" s="1" t="s">
        <v>6655</v>
      </c>
      <c r="G2169" s="1" t="s">
        <v>11</v>
      </c>
      <c r="H2169" s="1" t="s">
        <v>11</v>
      </c>
      <c r="I2169" s="1" t="s">
        <v>11</v>
      </c>
    </row>
    <row r="2170">
      <c r="A2170" s="1" t="s">
        <v>6656</v>
      </c>
      <c r="B2170" s="1" t="s">
        <v>6657</v>
      </c>
      <c r="C2170" s="1" t="s">
        <v>6658</v>
      </c>
      <c r="D2170" s="1" t="s">
        <v>6659</v>
      </c>
      <c r="E2170" s="1" t="s">
        <v>1541</v>
      </c>
      <c r="F2170" s="1" t="s">
        <v>6660</v>
      </c>
      <c r="G2170" s="1" t="s">
        <v>6661</v>
      </c>
      <c r="H2170" s="1" t="s">
        <v>11</v>
      </c>
      <c r="I2170" s="1" t="s">
        <v>11</v>
      </c>
    </row>
    <row r="2171">
      <c r="A2171" s="1" t="s">
        <v>2183</v>
      </c>
      <c r="B2171" s="1" t="s">
        <v>6662</v>
      </c>
      <c r="C2171" s="1" t="s">
        <v>11</v>
      </c>
      <c r="D2171" s="1" t="s">
        <v>11</v>
      </c>
      <c r="E2171" s="1" t="s">
        <v>11</v>
      </c>
      <c r="F2171" s="1" t="s">
        <v>6663</v>
      </c>
      <c r="G2171" s="1" t="s">
        <v>11</v>
      </c>
      <c r="H2171" s="1" t="s">
        <v>11</v>
      </c>
      <c r="I2171" s="1" t="s">
        <v>11</v>
      </c>
    </row>
    <row r="2172">
      <c r="A2172" s="1" t="s">
        <v>6664</v>
      </c>
      <c r="B2172" s="1" t="s">
        <v>6665</v>
      </c>
      <c r="C2172" s="1" t="s">
        <v>6666</v>
      </c>
      <c r="D2172" s="1" t="s">
        <v>1586</v>
      </c>
      <c r="E2172" s="1" t="s">
        <v>1541</v>
      </c>
      <c r="F2172" s="1" t="s">
        <v>6667</v>
      </c>
      <c r="G2172" s="1" t="s">
        <v>6668</v>
      </c>
      <c r="H2172" s="1" t="s">
        <v>11</v>
      </c>
      <c r="I2172" s="1" t="s">
        <v>11</v>
      </c>
    </row>
    <row r="2173">
      <c r="A2173" s="1" t="s">
        <v>6642</v>
      </c>
      <c r="B2173" s="1" t="s">
        <v>6669</v>
      </c>
      <c r="C2173" s="1" t="s">
        <v>6670</v>
      </c>
      <c r="D2173" s="1" t="s">
        <v>2023</v>
      </c>
      <c r="E2173" s="1" t="s">
        <v>1541</v>
      </c>
      <c r="F2173" s="1" t="s">
        <v>6671</v>
      </c>
      <c r="G2173" s="1" t="s">
        <v>6672</v>
      </c>
      <c r="H2173" s="1" t="s">
        <v>11</v>
      </c>
      <c r="I2173" s="1" t="s">
        <v>11</v>
      </c>
    </row>
    <row r="2174">
      <c r="A2174" s="1" t="s">
        <v>6673</v>
      </c>
      <c r="B2174" s="1" t="s">
        <v>6674</v>
      </c>
      <c r="C2174" s="1" t="s">
        <v>6675</v>
      </c>
      <c r="D2174" s="1" t="s">
        <v>6676</v>
      </c>
      <c r="E2174" s="1" t="s">
        <v>1541</v>
      </c>
      <c r="F2174" s="1" t="s">
        <v>6677</v>
      </c>
      <c r="G2174" s="1" t="s">
        <v>6678</v>
      </c>
      <c r="H2174" s="1" t="s">
        <v>11</v>
      </c>
      <c r="I2174" s="1" t="s">
        <v>11</v>
      </c>
    </row>
    <row r="2175">
      <c r="A2175" s="1" t="s">
        <v>6679</v>
      </c>
      <c r="B2175" s="1" t="s">
        <v>6680</v>
      </c>
      <c r="C2175" s="1" t="s">
        <v>6675</v>
      </c>
      <c r="D2175" s="1" t="s">
        <v>6676</v>
      </c>
      <c r="E2175" s="1" t="s">
        <v>1541</v>
      </c>
      <c r="F2175" s="1" t="s">
        <v>6677</v>
      </c>
      <c r="G2175" s="1" t="s">
        <v>6678</v>
      </c>
      <c r="H2175" s="1" t="s">
        <v>11</v>
      </c>
      <c r="I2175" s="1" t="s">
        <v>11</v>
      </c>
    </row>
    <row r="2176">
      <c r="A2176" s="1" t="s">
        <v>6681</v>
      </c>
      <c r="B2176" s="1" t="s">
        <v>6682</v>
      </c>
      <c r="C2176" s="1" t="s">
        <v>6683</v>
      </c>
      <c r="D2176" s="1" t="s">
        <v>6684</v>
      </c>
      <c r="E2176" s="1" t="s">
        <v>1541</v>
      </c>
      <c r="F2176" s="1" t="s">
        <v>6685</v>
      </c>
      <c r="G2176" s="1" t="s">
        <v>6686</v>
      </c>
      <c r="H2176" s="1" t="s">
        <v>11</v>
      </c>
      <c r="I2176" s="1" t="s">
        <v>11</v>
      </c>
    </row>
    <row r="2177">
      <c r="A2177" s="1" t="s">
        <v>6687</v>
      </c>
      <c r="B2177" s="1" t="s">
        <v>6688</v>
      </c>
      <c r="C2177" s="1" t="s">
        <v>6689</v>
      </c>
      <c r="D2177" s="1" t="s">
        <v>3355</v>
      </c>
      <c r="E2177" s="1" t="s">
        <v>6690</v>
      </c>
      <c r="F2177" s="1" t="s">
        <v>6691</v>
      </c>
      <c r="G2177" s="1" t="s">
        <v>6692</v>
      </c>
      <c r="H2177" s="1" t="s">
        <v>11</v>
      </c>
      <c r="I2177" s="1" t="s">
        <v>11</v>
      </c>
    </row>
    <row r="2178">
      <c r="A2178" s="1" t="s">
        <v>6693</v>
      </c>
      <c r="B2178" s="1" t="s">
        <v>6694</v>
      </c>
      <c r="C2178" s="1" t="s">
        <v>11</v>
      </c>
      <c r="D2178" s="1" t="s">
        <v>11</v>
      </c>
      <c r="E2178" s="1" t="s">
        <v>11</v>
      </c>
      <c r="F2178" s="1" t="s">
        <v>6695</v>
      </c>
      <c r="G2178" s="1" t="s">
        <v>11</v>
      </c>
      <c r="H2178" s="1" t="s">
        <v>11</v>
      </c>
      <c r="I2178" s="1" t="s">
        <v>11</v>
      </c>
    </row>
    <row r="2179">
      <c r="A2179" s="1" t="s">
        <v>6696</v>
      </c>
      <c r="B2179" s="1" t="s">
        <v>6697</v>
      </c>
      <c r="C2179" s="1" t="s">
        <v>11</v>
      </c>
      <c r="D2179" s="1" t="s">
        <v>11</v>
      </c>
      <c r="E2179" s="1" t="s">
        <v>11</v>
      </c>
      <c r="F2179" s="1" t="s">
        <v>6698</v>
      </c>
      <c r="G2179" s="1" t="s">
        <v>11</v>
      </c>
      <c r="H2179" s="1" t="s">
        <v>11</v>
      </c>
      <c r="I2179" s="1" t="s">
        <v>11</v>
      </c>
    </row>
    <row r="2180">
      <c r="A2180" s="1" t="s">
        <v>6699</v>
      </c>
      <c r="B2180" s="1" t="s">
        <v>6700</v>
      </c>
      <c r="C2180" s="1" t="s">
        <v>6701</v>
      </c>
      <c r="D2180" s="1" t="s">
        <v>6702</v>
      </c>
      <c r="E2180" s="1" t="s">
        <v>6703</v>
      </c>
      <c r="F2180" s="1" t="s">
        <v>6704</v>
      </c>
      <c r="G2180" s="1" t="s">
        <v>6705</v>
      </c>
      <c r="H2180" s="1" t="s">
        <v>11</v>
      </c>
      <c r="I2180" s="1" t="s">
        <v>11</v>
      </c>
    </row>
    <row r="2181">
      <c r="A2181" s="1" t="s">
        <v>6706</v>
      </c>
      <c r="B2181" s="1" t="s">
        <v>6707</v>
      </c>
      <c r="C2181" s="1" t="s">
        <v>6708</v>
      </c>
      <c r="D2181" s="1" t="s">
        <v>3153</v>
      </c>
      <c r="E2181" s="1" t="s">
        <v>1541</v>
      </c>
      <c r="F2181" s="1" t="s">
        <v>6709</v>
      </c>
      <c r="G2181" s="1" t="s">
        <v>6710</v>
      </c>
      <c r="H2181" s="1" t="s">
        <v>11</v>
      </c>
      <c r="I2181" s="1" t="s">
        <v>11</v>
      </c>
    </row>
    <row r="2182">
      <c r="A2182" s="1" t="s">
        <v>6711</v>
      </c>
      <c r="B2182" s="1" t="s">
        <v>6712</v>
      </c>
      <c r="C2182" s="1" t="s">
        <v>6713</v>
      </c>
      <c r="D2182" s="1" t="s">
        <v>6714</v>
      </c>
      <c r="E2182" s="1" t="s">
        <v>1541</v>
      </c>
      <c r="F2182" s="1" t="s">
        <v>6715</v>
      </c>
      <c r="G2182" s="1" t="s">
        <v>6716</v>
      </c>
      <c r="H2182" s="1" t="s">
        <v>11</v>
      </c>
      <c r="I2182" s="1" t="s">
        <v>11</v>
      </c>
    </row>
    <row r="2183">
      <c r="A2183" s="1" t="s">
        <v>6717</v>
      </c>
      <c r="B2183" s="1" t="s">
        <v>6718</v>
      </c>
      <c r="C2183" s="1" t="s">
        <v>6719</v>
      </c>
      <c r="D2183" s="1" t="s">
        <v>6720</v>
      </c>
      <c r="E2183" s="1" t="s">
        <v>1541</v>
      </c>
      <c r="F2183" s="1" t="s">
        <v>6721</v>
      </c>
      <c r="G2183" s="1" t="s">
        <v>6722</v>
      </c>
      <c r="H2183" s="1" t="s">
        <v>11</v>
      </c>
      <c r="I2183" s="1" t="s">
        <v>11</v>
      </c>
    </row>
    <row r="2184">
      <c r="A2184" s="1" t="s">
        <v>6723</v>
      </c>
      <c r="B2184" s="1" t="s">
        <v>6724</v>
      </c>
      <c r="C2184" s="1" t="s">
        <v>6725</v>
      </c>
      <c r="D2184" s="1" t="s">
        <v>1540</v>
      </c>
      <c r="E2184" s="1" t="s">
        <v>1541</v>
      </c>
      <c r="F2184" s="1" t="s">
        <v>6726</v>
      </c>
      <c r="G2184" s="1" t="s">
        <v>6727</v>
      </c>
      <c r="H2184" s="1" t="s">
        <v>11</v>
      </c>
      <c r="I2184" s="1" t="s">
        <v>11</v>
      </c>
    </row>
    <row r="2185">
      <c r="A2185" s="1" t="s">
        <v>6728</v>
      </c>
      <c r="B2185" s="1" t="s">
        <v>6729</v>
      </c>
      <c r="C2185" s="1" t="s">
        <v>6730</v>
      </c>
      <c r="D2185" s="1" t="s">
        <v>6731</v>
      </c>
      <c r="E2185" s="1" t="s">
        <v>1541</v>
      </c>
      <c r="F2185" s="1" t="s">
        <v>6732</v>
      </c>
      <c r="G2185" s="1" t="s">
        <v>6733</v>
      </c>
      <c r="H2185" s="1" t="s">
        <v>11</v>
      </c>
      <c r="I2185" s="1" t="s">
        <v>11</v>
      </c>
    </row>
    <row r="2186">
      <c r="A2186" s="1" t="s">
        <v>6734</v>
      </c>
      <c r="B2186" s="1" t="s">
        <v>6735</v>
      </c>
      <c r="C2186" s="1" t="s">
        <v>6736</v>
      </c>
      <c r="D2186" s="1" t="s">
        <v>1668</v>
      </c>
      <c r="E2186" s="1" t="s">
        <v>3008</v>
      </c>
      <c r="F2186" s="1" t="s">
        <v>6737</v>
      </c>
      <c r="G2186" s="1" t="s">
        <v>6738</v>
      </c>
      <c r="H2186" s="1" t="s">
        <v>11</v>
      </c>
      <c r="I2186" s="1" t="s">
        <v>11</v>
      </c>
    </row>
    <row r="2187">
      <c r="A2187" s="1" t="s">
        <v>6734</v>
      </c>
      <c r="B2187" s="1" t="s">
        <v>6735</v>
      </c>
      <c r="C2187" s="1" t="s">
        <v>6736</v>
      </c>
      <c r="D2187" s="1" t="s">
        <v>1668</v>
      </c>
      <c r="E2187" s="1" t="s">
        <v>3008</v>
      </c>
      <c r="F2187" s="1" t="s">
        <v>6737</v>
      </c>
      <c r="G2187" s="1" t="s">
        <v>6738</v>
      </c>
      <c r="H2187" s="1" t="s">
        <v>11</v>
      </c>
      <c r="I2187" s="1" t="s">
        <v>11</v>
      </c>
    </row>
    <row r="2188">
      <c r="A2188" s="1" t="s">
        <v>6739</v>
      </c>
      <c r="B2188" s="1" t="s">
        <v>6740</v>
      </c>
      <c r="C2188" s="1" t="s">
        <v>6741</v>
      </c>
      <c r="D2188" s="1" t="s">
        <v>6742</v>
      </c>
      <c r="E2188" s="1" t="s">
        <v>3951</v>
      </c>
      <c r="F2188" s="1" t="s">
        <v>6743</v>
      </c>
      <c r="G2188" s="1" t="s">
        <v>6744</v>
      </c>
      <c r="H2188" s="1" t="s">
        <v>11</v>
      </c>
      <c r="I2188" s="1" t="s">
        <v>11</v>
      </c>
    </row>
    <row r="2189">
      <c r="A2189" s="1" t="s">
        <v>6745</v>
      </c>
      <c r="B2189" s="1" t="s">
        <v>6746</v>
      </c>
      <c r="C2189" s="1" t="s">
        <v>6747</v>
      </c>
      <c r="D2189" s="1" t="s">
        <v>6748</v>
      </c>
      <c r="E2189" s="1" t="s">
        <v>6749</v>
      </c>
      <c r="F2189" s="1" t="s">
        <v>6750</v>
      </c>
      <c r="G2189" s="1" t="s">
        <v>6751</v>
      </c>
      <c r="H2189" s="1" t="s">
        <v>11</v>
      </c>
      <c r="I2189" s="1" t="s">
        <v>11</v>
      </c>
    </row>
    <row r="2190">
      <c r="A2190" s="1" t="s">
        <v>6752</v>
      </c>
      <c r="B2190" s="1" t="s">
        <v>6753</v>
      </c>
      <c r="C2190" s="1" t="s">
        <v>6754</v>
      </c>
      <c r="D2190" s="1" t="s">
        <v>6755</v>
      </c>
      <c r="E2190" s="1" t="s">
        <v>6756</v>
      </c>
      <c r="F2190" s="1" t="s">
        <v>6757</v>
      </c>
      <c r="G2190" s="1" t="s">
        <v>6758</v>
      </c>
      <c r="H2190" s="2" t="s">
        <v>6759</v>
      </c>
      <c r="I2190" s="1" t="s">
        <v>11</v>
      </c>
    </row>
    <row r="2191">
      <c r="A2191" s="1" t="s">
        <v>6760</v>
      </c>
      <c r="B2191" s="1" t="s">
        <v>6761</v>
      </c>
      <c r="C2191" s="1" t="s">
        <v>6762</v>
      </c>
      <c r="D2191" s="1" t="s">
        <v>6763</v>
      </c>
      <c r="E2191" s="1" t="s">
        <v>6764</v>
      </c>
      <c r="F2191" s="1" t="s">
        <v>6765</v>
      </c>
      <c r="G2191" s="1" t="s">
        <v>6766</v>
      </c>
      <c r="H2191" s="1" t="s">
        <v>11</v>
      </c>
      <c r="I2191" s="1" t="s">
        <v>11</v>
      </c>
    </row>
    <row r="2192">
      <c r="A2192" s="1" t="s">
        <v>6767</v>
      </c>
      <c r="B2192" s="1" t="s">
        <v>6768</v>
      </c>
      <c r="C2192" s="1" t="s">
        <v>6769</v>
      </c>
      <c r="D2192" s="1" t="s">
        <v>6770</v>
      </c>
      <c r="E2192" s="1" t="s">
        <v>6771</v>
      </c>
      <c r="F2192" s="1" t="s">
        <v>6772</v>
      </c>
      <c r="G2192" s="1" t="s">
        <v>6773</v>
      </c>
      <c r="H2192" s="1" t="s">
        <v>11</v>
      </c>
      <c r="I2192" s="1" t="s">
        <v>11</v>
      </c>
    </row>
    <row r="2193">
      <c r="A2193" s="1" t="s">
        <v>6774</v>
      </c>
      <c r="B2193" s="1" t="s">
        <v>6775</v>
      </c>
      <c r="C2193" s="1" t="s">
        <v>6776</v>
      </c>
      <c r="D2193" s="1" t="s">
        <v>6777</v>
      </c>
      <c r="E2193" s="1" t="s">
        <v>6778</v>
      </c>
      <c r="F2193" s="1" t="s">
        <v>6779</v>
      </c>
      <c r="G2193" s="1" t="s">
        <v>6780</v>
      </c>
      <c r="H2193" s="1" t="s">
        <v>11</v>
      </c>
      <c r="I2193" s="1" t="s">
        <v>11</v>
      </c>
    </row>
    <row r="2194">
      <c r="A2194" s="1" t="s">
        <v>6781</v>
      </c>
      <c r="B2194" s="1" t="s">
        <v>6782</v>
      </c>
      <c r="C2194" s="1" t="s">
        <v>6783</v>
      </c>
      <c r="D2194" s="1" t="s">
        <v>3966</v>
      </c>
      <c r="E2194" s="1" t="s">
        <v>6784</v>
      </c>
      <c r="F2194" s="1" t="s">
        <v>6785</v>
      </c>
      <c r="G2194" s="1" t="s">
        <v>6786</v>
      </c>
      <c r="H2194" s="1" t="s">
        <v>11</v>
      </c>
      <c r="I2194" s="1" t="s">
        <v>11</v>
      </c>
    </row>
    <row r="2195">
      <c r="A2195" s="1" t="s">
        <v>6787</v>
      </c>
      <c r="B2195" s="1" t="s">
        <v>6788</v>
      </c>
      <c r="C2195" s="1" t="s">
        <v>6789</v>
      </c>
      <c r="D2195" s="1" t="s">
        <v>6790</v>
      </c>
      <c r="E2195" s="1" t="s">
        <v>1431</v>
      </c>
      <c r="F2195" s="1" t="s">
        <v>6791</v>
      </c>
      <c r="G2195" s="1" t="s">
        <v>6792</v>
      </c>
      <c r="H2195" s="1" t="s">
        <v>11</v>
      </c>
      <c r="I2195" s="1" t="s">
        <v>11</v>
      </c>
    </row>
    <row r="2196">
      <c r="A2196" s="1" t="s">
        <v>6793</v>
      </c>
      <c r="B2196" s="1" t="s">
        <v>6794</v>
      </c>
      <c r="C2196" s="1" t="s">
        <v>6795</v>
      </c>
      <c r="D2196" s="1" t="s">
        <v>6796</v>
      </c>
      <c r="E2196" s="1" t="s">
        <v>6797</v>
      </c>
      <c r="F2196" s="1" t="s">
        <v>6798</v>
      </c>
      <c r="G2196" s="1" t="s">
        <v>6799</v>
      </c>
      <c r="H2196" s="1" t="s">
        <v>11</v>
      </c>
      <c r="I2196" s="1" t="s">
        <v>11</v>
      </c>
    </row>
    <row r="2197">
      <c r="A2197" s="1" t="s">
        <v>6800</v>
      </c>
      <c r="B2197" s="1" t="s">
        <v>6801</v>
      </c>
      <c r="C2197" s="1" t="s">
        <v>6802</v>
      </c>
      <c r="D2197" s="1" t="s">
        <v>6803</v>
      </c>
      <c r="E2197" s="1" t="s">
        <v>291</v>
      </c>
      <c r="F2197" s="1" t="s">
        <v>6804</v>
      </c>
      <c r="G2197" s="1" t="s">
        <v>6805</v>
      </c>
      <c r="H2197" s="1" t="s">
        <v>11</v>
      </c>
      <c r="I2197" s="1" t="s">
        <v>11</v>
      </c>
    </row>
    <row r="2198">
      <c r="A2198" s="1" t="s">
        <v>6806</v>
      </c>
      <c r="B2198" s="1" t="s">
        <v>6807</v>
      </c>
      <c r="C2198" s="1" t="s">
        <v>6808</v>
      </c>
      <c r="D2198" s="1" t="s">
        <v>6809</v>
      </c>
      <c r="E2198" s="1" t="s">
        <v>291</v>
      </c>
      <c r="F2198" s="1" t="s">
        <v>6810</v>
      </c>
      <c r="G2198" s="1" t="s">
        <v>6811</v>
      </c>
      <c r="H2198" s="1" t="s">
        <v>11</v>
      </c>
      <c r="I2198" s="1" t="s">
        <v>11</v>
      </c>
    </row>
    <row r="2199">
      <c r="A2199" s="1" t="s">
        <v>6812</v>
      </c>
      <c r="B2199" s="1" t="s">
        <v>6813</v>
      </c>
      <c r="C2199" s="1" t="s">
        <v>11</v>
      </c>
      <c r="D2199" s="1" t="s">
        <v>11</v>
      </c>
      <c r="E2199" s="1" t="s">
        <v>11</v>
      </c>
      <c r="F2199" s="1" t="s">
        <v>6814</v>
      </c>
      <c r="G2199" s="1" t="s">
        <v>11</v>
      </c>
      <c r="H2199" s="1" t="s">
        <v>11</v>
      </c>
      <c r="I2199" s="1" t="s">
        <v>11</v>
      </c>
    </row>
    <row r="2200">
      <c r="A2200" s="1" t="s">
        <v>6815</v>
      </c>
      <c r="B2200" s="1" t="s">
        <v>6816</v>
      </c>
      <c r="C2200" s="1" t="s">
        <v>6817</v>
      </c>
      <c r="D2200" s="1" t="s">
        <v>6818</v>
      </c>
      <c r="E2200" s="1" t="s">
        <v>291</v>
      </c>
      <c r="F2200" s="1" t="s">
        <v>6819</v>
      </c>
      <c r="G2200" s="1" t="s">
        <v>6820</v>
      </c>
      <c r="H2200" s="1" t="s">
        <v>11</v>
      </c>
      <c r="I2200" s="1" t="s">
        <v>11</v>
      </c>
    </row>
    <row r="2201">
      <c r="A2201" s="1" t="s">
        <v>6821</v>
      </c>
      <c r="B2201" s="1" t="s">
        <v>6822</v>
      </c>
      <c r="C2201" s="1" t="s">
        <v>6823</v>
      </c>
      <c r="D2201" s="1" t="s">
        <v>3153</v>
      </c>
      <c r="E2201" s="1" t="s">
        <v>3063</v>
      </c>
      <c r="F2201" s="1" t="s">
        <v>6824</v>
      </c>
      <c r="G2201" s="1" t="s">
        <v>6825</v>
      </c>
      <c r="H2201" s="1" t="s">
        <v>11</v>
      </c>
      <c r="I2201" s="1" t="s">
        <v>11</v>
      </c>
    </row>
    <row r="2202">
      <c r="A2202" s="1" t="s">
        <v>6826</v>
      </c>
      <c r="B2202" s="1" t="s">
        <v>6827</v>
      </c>
      <c r="C2202" s="1" t="s">
        <v>6828</v>
      </c>
      <c r="D2202" s="1" t="s">
        <v>6829</v>
      </c>
      <c r="E2202" s="1" t="s">
        <v>3063</v>
      </c>
      <c r="F2202" s="1" t="s">
        <v>6830</v>
      </c>
      <c r="G2202" s="1" t="s">
        <v>6831</v>
      </c>
      <c r="H2202" s="1" t="s">
        <v>11</v>
      </c>
      <c r="I2202" s="1" t="s">
        <v>11</v>
      </c>
    </row>
    <row r="2203">
      <c r="A2203" s="1" t="s">
        <v>6832</v>
      </c>
      <c r="B2203" s="1" t="s">
        <v>6833</v>
      </c>
      <c r="C2203" s="1" t="s">
        <v>6834</v>
      </c>
      <c r="D2203" s="1" t="s">
        <v>2180</v>
      </c>
      <c r="E2203" s="1" t="s">
        <v>3063</v>
      </c>
      <c r="F2203" s="1" t="s">
        <v>6835</v>
      </c>
      <c r="G2203" s="1" t="s">
        <v>6836</v>
      </c>
      <c r="H2203" s="1" t="s">
        <v>11</v>
      </c>
      <c r="I2203" s="1" t="s">
        <v>11</v>
      </c>
    </row>
    <row r="2204">
      <c r="A2204" s="1" t="s">
        <v>6837</v>
      </c>
      <c r="B2204" s="1" t="s">
        <v>6838</v>
      </c>
      <c r="C2204" s="1" t="s">
        <v>6839</v>
      </c>
      <c r="D2204" s="1" t="s">
        <v>6840</v>
      </c>
      <c r="E2204" s="1" t="s">
        <v>3063</v>
      </c>
      <c r="F2204" s="1" t="s">
        <v>6841</v>
      </c>
      <c r="G2204" s="1" t="s">
        <v>6842</v>
      </c>
      <c r="H2204" s="1" t="s">
        <v>11</v>
      </c>
      <c r="I2204" s="1" t="s">
        <v>11</v>
      </c>
    </row>
    <row r="2205">
      <c r="A2205" s="1" t="s">
        <v>6843</v>
      </c>
      <c r="B2205" s="1" t="s">
        <v>6844</v>
      </c>
      <c r="C2205" s="1" t="s">
        <v>11</v>
      </c>
      <c r="D2205" s="1" t="s">
        <v>11</v>
      </c>
      <c r="E2205" s="1" t="s">
        <v>11</v>
      </c>
      <c r="F2205" s="1" t="s">
        <v>6845</v>
      </c>
      <c r="G2205" s="1" t="s">
        <v>11</v>
      </c>
      <c r="H2205" s="1" t="s">
        <v>11</v>
      </c>
      <c r="I2205" s="1" t="s">
        <v>11</v>
      </c>
    </row>
    <row r="2206">
      <c r="A2206" s="1" t="s">
        <v>6846</v>
      </c>
      <c r="B2206" s="1" t="s">
        <v>6847</v>
      </c>
      <c r="C2206" s="1" t="s">
        <v>11</v>
      </c>
      <c r="D2206" s="1" t="s">
        <v>11</v>
      </c>
      <c r="E2206" s="1" t="s">
        <v>11</v>
      </c>
      <c r="F2206" s="1" t="s">
        <v>6848</v>
      </c>
      <c r="G2206" s="1" t="s">
        <v>11</v>
      </c>
      <c r="H2206" s="1" t="s">
        <v>11</v>
      </c>
      <c r="I2206" s="1" t="s">
        <v>11</v>
      </c>
    </row>
    <row r="2207">
      <c r="A2207" s="1" t="s">
        <v>6849</v>
      </c>
      <c r="B2207" s="1" t="s">
        <v>6850</v>
      </c>
      <c r="C2207" s="1" t="s">
        <v>11</v>
      </c>
      <c r="D2207" s="1" t="s">
        <v>11</v>
      </c>
      <c r="E2207" s="1" t="s">
        <v>11</v>
      </c>
      <c r="F2207" s="1" t="s">
        <v>6848</v>
      </c>
      <c r="G2207" s="1" t="s">
        <v>11</v>
      </c>
      <c r="H2207" s="1" t="s">
        <v>11</v>
      </c>
      <c r="I2207" s="1" t="s">
        <v>11</v>
      </c>
    </row>
    <row r="2208">
      <c r="A2208" s="1" t="s">
        <v>6851</v>
      </c>
      <c r="B2208" s="1" t="s">
        <v>6852</v>
      </c>
      <c r="C2208" s="1" t="s">
        <v>6853</v>
      </c>
      <c r="D2208" s="1" t="s">
        <v>2517</v>
      </c>
      <c r="E2208" s="1" t="s">
        <v>291</v>
      </c>
      <c r="F2208" s="1" t="s">
        <v>6854</v>
      </c>
      <c r="G2208" s="1" t="s">
        <v>6855</v>
      </c>
      <c r="H2208" s="2" t="s">
        <v>6856</v>
      </c>
      <c r="I2208" s="1" t="s">
        <v>11</v>
      </c>
    </row>
    <row r="2209">
      <c r="A2209" s="1" t="s">
        <v>6857</v>
      </c>
      <c r="B2209" s="1" t="s">
        <v>6858</v>
      </c>
      <c r="C2209" s="1" t="s">
        <v>6859</v>
      </c>
      <c r="D2209" s="1" t="s">
        <v>6860</v>
      </c>
      <c r="E2209" s="1" t="s">
        <v>291</v>
      </c>
      <c r="F2209" s="1" t="s">
        <v>6861</v>
      </c>
      <c r="G2209" s="1" t="s">
        <v>6862</v>
      </c>
      <c r="H2209" s="1" t="s">
        <v>11</v>
      </c>
      <c r="I2209" s="1" t="s">
        <v>11</v>
      </c>
    </row>
    <row r="2210">
      <c r="A2210" s="1" t="s">
        <v>6863</v>
      </c>
      <c r="B2210" s="1" t="s">
        <v>6864</v>
      </c>
      <c r="C2210" s="1" t="s">
        <v>11</v>
      </c>
      <c r="D2210" s="1" t="s">
        <v>11</v>
      </c>
      <c r="E2210" s="1" t="s">
        <v>11</v>
      </c>
      <c r="F2210" s="1" t="s">
        <v>6865</v>
      </c>
      <c r="G2210" s="1" t="s">
        <v>11</v>
      </c>
      <c r="H2210" s="2" t="s">
        <v>6866</v>
      </c>
      <c r="I2210" s="1" t="s">
        <v>11</v>
      </c>
    </row>
    <row r="2211">
      <c r="A2211" s="1" t="s">
        <v>6867</v>
      </c>
      <c r="B2211" s="1" t="s">
        <v>6868</v>
      </c>
      <c r="C2211" s="1" t="s">
        <v>6869</v>
      </c>
      <c r="D2211" s="1" t="s">
        <v>3632</v>
      </c>
      <c r="E2211" s="1" t="s">
        <v>291</v>
      </c>
      <c r="F2211" s="1" t="s">
        <v>6865</v>
      </c>
      <c r="G2211" s="1" t="s">
        <v>6870</v>
      </c>
      <c r="H2211" s="1" t="s">
        <v>11</v>
      </c>
      <c r="I2211" s="1" t="s">
        <v>11</v>
      </c>
    </row>
    <row r="2212">
      <c r="A2212" s="1" t="s">
        <v>6871</v>
      </c>
      <c r="B2212" s="1" t="s">
        <v>6872</v>
      </c>
      <c r="C2212" s="1" t="s">
        <v>6873</v>
      </c>
      <c r="D2212" s="1" t="s">
        <v>6874</v>
      </c>
      <c r="E2212" s="1" t="s">
        <v>291</v>
      </c>
      <c r="F2212" s="1" t="s">
        <v>6875</v>
      </c>
      <c r="G2212" s="1" t="s">
        <v>6876</v>
      </c>
      <c r="H2212" s="1" t="s">
        <v>11</v>
      </c>
      <c r="I2212" s="1" t="s">
        <v>11</v>
      </c>
    </row>
    <row r="2213">
      <c r="A2213" s="1" t="s">
        <v>6871</v>
      </c>
      <c r="B2213" s="1" t="s">
        <v>6872</v>
      </c>
      <c r="C2213" s="1" t="s">
        <v>6873</v>
      </c>
      <c r="D2213" s="1" t="s">
        <v>6874</v>
      </c>
      <c r="E2213" s="1" t="s">
        <v>291</v>
      </c>
      <c r="F2213" s="1" t="s">
        <v>6875</v>
      </c>
      <c r="G2213" s="1" t="s">
        <v>6876</v>
      </c>
      <c r="H2213" s="1" t="s">
        <v>11</v>
      </c>
      <c r="I2213" s="1" t="s">
        <v>11</v>
      </c>
    </row>
    <row r="2214">
      <c r="A2214" s="1" t="s">
        <v>6877</v>
      </c>
      <c r="B2214" s="1" t="s">
        <v>6878</v>
      </c>
      <c r="C2214" s="1" t="s">
        <v>6879</v>
      </c>
      <c r="D2214" s="1" t="s">
        <v>6880</v>
      </c>
      <c r="E2214" s="1" t="s">
        <v>291</v>
      </c>
      <c r="F2214" s="1" t="s">
        <v>6881</v>
      </c>
      <c r="G2214" s="1" t="s">
        <v>6882</v>
      </c>
      <c r="H2214" s="1" t="s">
        <v>11</v>
      </c>
      <c r="I2214" s="1" t="s">
        <v>11</v>
      </c>
    </row>
    <row r="2215">
      <c r="A2215" s="1" t="s">
        <v>6883</v>
      </c>
      <c r="B2215" s="1" t="s">
        <v>6884</v>
      </c>
      <c r="C2215" s="1" t="s">
        <v>11</v>
      </c>
      <c r="D2215" s="1" t="s">
        <v>11</v>
      </c>
      <c r="E2215" s="1" t="s">
        <v>11</v>
      </c>
      <c r="F2215" s="1" t="s">
        <v>6885</v>
      </c>
      <c r="G2215" s="1" t="s">
        <v>11</v>
      </c>
      <c r="H2215" s="1" t="s">
        <v>11</v>
      </c>
      <c r="I2215" s="1" t="s">
        <v>11</v>
      </c>
    </row>
    <row r="2216">
      <c r="A2216" s="1" t="s">
        <v>6886</v>
      </c>
      <c r="B2216" s="1" t="s">
        <v>6887</v>
      </c>
      <c r="C2216" s="1" t="s">
        <v>6888</v>
      </c>
      <c r="D2216" s="1" t="s">
        <v>6889</v>
      </c>
      <c r="E2216" s="1" t="s">
        <v>291</v>
      </c>
      <c r="F2216" s="1" t="s">
        <v>6890</v>
      </c>
      <c r="G2216" s="1" t="s">
        <v>6891</v>
      </c>
      <c r="H2216" s="1" t="s">
        <v>11</v>
      </c>
      <c r="I2216" s="1" t="s">
        <v>11</v>
      </c>
    </row>
    <row r="2217">
      <c r="A2217" s="1" t="s">
        <v>6892</v>
      </c>
      <c r="B2217" s="1" t="s">
        <v>6893</v>
      </c>
      <c r="C2217" s="1" t="s">
        <v>11</v>
      </c>
      <c r="D2217" s="1" t="s">
        <v>11</v>
      </c>
      <c r="E2217" s="1" t="s">
        <v>11</v>
      </c>
      <c r="F2217" s="1" t="s">
        <v>6894</v>
      </c>
      <c r="G2217" s="1" t="s">
        <v>11</v>
      </c>
      <c r="H2217" s="1" t="s">
        <v>11</v>
      </c>
      <c r="I2217" s="1" t="s">
        <v>11</v>
      </c>
    </row>
    <row r="2218">
      <c r="A2218" s="1" t="s">
        <v>6895</v>
      </c>
      <c r="B2218" s="1" t="s">
        <v>6896</v>
      </c>
      <c r="C2218" s="1" t="s">
        <v>6897</v>
      </c>
      <c r="D2218" s="1" t="s">
        <v>6898</v>
      </c>
      <c r="E2218" s="1" t="s">
        <v>291</v>
      </c>
      <c r="F2218" s="1" t="s">
        <v>6899</v>
      </c>
      <c r="G2218" s="1" t="s">
        <v>6900</v>
      </c>
      <c r="H2218" s="1" t="s">
        <v>11</v>
      </c>
      <c r="I2218" s="1" t="s">
        <v>11</v>
      </c>
    </row>
    <row r="2219">
      <c r="A2219" s="1" t="s">
        <v>6901</v>
      </c>
      <c r="B2219" s="1" t="s">
        <v>6902</v>
      </c>
      <c r="C2219" s="1" t="s">
        <v>11</v>
      </c>
      <c r="D2219" s="1" t="s">
        <v>11</v>
      </c>
      <c r="E2219" s="1" t="s">
        <v>11</v>
      </c>
      <c r="F2219" s="1" t="s">
        <v>5184</v>
      </c>
      <c r="G2219" s="1" t="s">
        <v>11</v>
      </c>
      <c r="H2219" s="1" t="s">
        <v>11</v>
      </c>
      <c r="I2219" s="1" t="s">
        <v>11</v>
      </c>
    </row>
    <row r="2220">
      <c r="A2220" s="1" t="s">
        <v>6903</v>
      </c>
      <c r="B2220" s="1" t="s">
        <v>6904</v>
      </c>
      <c r="C2220" s="1" t="s">
        <v>6905</v>
      </c>
      <c r="D2220" s="1" t="s">
        <v>6906</v>
      </c>
      <c r="E2220" s="1" t="s">
        <v>291</v>
      </c>
      <c r="F2220" s="1" t="s">
        <v>6907</v>
      </c>
      <c r="G2220" s="1" t="s">
        <v>6908</v>
      </c>
      <c r="H2220" s="1" t="s">
        <v>11</v>
      </c>
      <c r="I2220" s="1" t="s">
        <v>11</v>
      </c>
    </row>
    <row r="2221">
      <c r="A2221" s="1" t="s">
        <v>6909</v>
      </c>
      <c r="B2221" s="1" t="s">
        <v>6910</v>
      </c>
      <c r="C2221" s="1" t="s">
        <v>6911</v>
      </c>
      <c r="D2221" s="1" t="s">
        <v>1840</v>
      </c>
      <c r="E2221" s="1" t="s">
        <v>291</v>
      </c>
      <c r="F2221" s="1" t="s">
        <v>6912</v>
      </c>
      <c r="G2221" s="1" t="s">
        <v>6913</v>
      </c>
      <c r="H2221" s="1" t="s">
        <v>11</v>
      </c>
      <c r="I2221" s="1" t="s">
        <v>11</v>
      </c>
    </row>
    <row r="2222">
      <c r="A2222" s="1" t="s">
        <v>6914</v>
      </c>
      <c r="B2222" s="1" t="s">
        <v>6915</v>
      </c>
      <c r="C2222" s="1" t="s">
        <v>11</v>
      </c>
      <c r="D2222" s="1" t="s">
        <v>11</v>
      </c>
      <c r="E2222" s="1" t="s">
        <v>11</v>
      </c>
      <c r="F2222" s="1" t="s">
        <v>6916</v>
      </c>
      <c r="G2222" s="1" t="s">
        <v>11</v>
      </c>
      <c r="H2222" s="1" t="s">
        <v>11</v>
      </c>
      <c r="I2222" s="1" t="s">
        <v>11</v>
      </c>
    </row>
    <row r="2223">
      <c r="A2223" s="1" t="s">
        <v>6917</v>
      </c>
      <c r="B2223" s="1" t="s">
        <v>6918</v>
      </c>
      <c r="C2223" s="1" t="s">
        <v>6919</v>
      </c>
      <c r="D2223" s="1" t="s">
        <v>1840</v>
      </c>
      <c r="E2223" s="1" t="s">
        <v>291</v>
      </c>
      <c r="F2223" s="1" t="s">
        <v>6920</v>
      </c>
      <c r="G2223" s="1" t="s">
        <v>6921</v>
      </c>
      <c r="H2223" s="1" t="s">
        <v>11</v>
      </c>
      <c r="I2223" s="1" t="s">
        <v>11</v>
      </c>
    </row>
    <row r="2224">
      <c r="A2224" s="1" t="s">
        <v>6922</v>
      </c>
      <c r="B2224" s="1" t="s">
        <v>6923</v>
      </c>
      <c r="C2224" s="1" t="s">
        <v>11</v>
      </c>
      <c r="D2224" s="1" t="s">
        <v>11</v>
      </c>
      <c r="E2224" s="1" t="s">
        <v>11</v>
      </c>
      <c r="F2224" s="1" t="s">
        <v>6924</v>
      </c>
      <c r="G2224" s="1" t="s">
        <v>11</v>
      </c>
      <c r="H2224" s="1" t="s">
        <v>11</v>
      </c>
      <c r="I2224" s="1" t="s">
        <v>11</v>
      </c>
    </row>
    <row r="2225">
      <c r="A2225" s="1" t="s">
        <v>6925</v>
      </c>
      <c r="B2225" s="1" t="s">
        <v>6926</v>
      </c>
      <c r="C2225" s="1" t="s">
        <v>11</v>
      </c>
      <c r="D2225" s="1" t="s">
        <v>11</v>
      </c>
      <c r="E2225" s="1" t="s">
        <v>11</v>
      </c>
      <c r="F2225" s="1" t="s">
        <v>6927</v>
      </c>
      <c r="G2225" s="1" t="s">
        <v>11</v>
      </c>
      <c r="H2225" s="1" t="s">
        <v>11</v>
      </c>
      <c r="I2225" s="1" t="s">
        <v>11</v>
      </c>
    </row>
    <row r="2226">
      <c r="A2226" s="1" t="s">
        <v>6928</v>
      </c>
      <c r="B2226" s="1" t="s">
        <v>6929</v>
      </c>
      <c r="C2226" s="1" t="s">
        <v>11</v>
      </c>
      <c r="D2226" s="1" t="s">
        <v>11</v>
      </c>
      <c r="E2226" s="1" t="s">
        <v>11</v>
      </c>
      <c r="F2226" s="1" t="s">
        <v>6930</v>
      </c>
      <c r="G2226" s="1" t="s">
        <v>11</v>
      </c>
      <c r="H2226" s="1" t="s">
        <v>11</v>
      </c>
      <c r="I2226" s="1" t="s">
        <v>11</v>
      </c>
    </row>
    <row r="2227">
      <c r="A2227" s="1" t="s">
        <v>6931</v>
      </c>
      <c r="B2227" s="1" t="s">
        <v>6932</v>
      </c>
      <c r="C2227" s="1" t="s">
        <v>11</v>
      </c>
      <c r="D2227" s="1" t="s">
        <v>11</v>
      </c>
      <c r="E2227" s="1" t="s">
        <v>11</v>
      </c>
      <c r="F2227" s="1" t="s">
        <v>6933</v>
      </c>
      <c r="G2227" s="1" t="s">
        <v>11</v>
      </c>
      <c r="H2227" s="1" t="s">
        <v>11</v>
      </c>
      <c r="I2227" s="1" t="s">
        <v>11</v>
      </c>
    </row>
    <row r="2228">
      <c r="A2228" s="1" t="s">
        <v>6934</v>
      </c>
      <c r="B2228" s="1" t="s">
        <v>6935</v>
      </c>
      <c r="C2228" s="1" t="s">
        <v>11</v>
      </c>
      <c r="D2228" s="1" t="s">
        <v>11</v>
      </c>
      <c r="E2228" s="1" t="s">
        <v>11</v>
      </c>
      <c r="F2228" s="1" t="s">
        <v>6936</v>
      </c>
      <c r="G2228" s="1" t="s">
        <v>11</v>
      </c>
      <c r="H2228" s="1" t="s">
        <v>11</v>
      </c>
      <c r="I2228" s="1" t="s">
        <v>11</v>
      </c>
    </row>
    <row r="2229">
      <c r="A2229" s="1" t="s">
        <v>6937</v>
      </c>
      <c r="B2229" s="1" t="s">
        <v>6938</v>
      </c>
      <c r="C2229" s="1" t="s">
        <v>11</v>
      </c>
      <c r="D2229" s="1" t="s">
        <v>11</v>
      </c>
      <c r="E2229" s="1" t="s">
        <v>11</v>
      </c>
      <c r="F2229" s="1" t="s">
        <v>6939</v>
      </c>
      <c r="G2229" s="1" t="s">
        <v>11</v>
      </c>
      <c r="H2229" s="1" t="s">
        <v>11</v>
      </c>
      <c r="I2229" s="1" t="s">
        <v>11</v>
      </c>
    </row>
    <row r="2230">
      <c r="A2230" s="1" t="s">
        <v>6940</v>
      </c>
      <c r="B2230" s="1" t="s">
        <v>6941</v>
      </c>
      <c r="C2230" s="1" t="s">
        <v>11</v>
      </c>
      <c r="D2230" s="1" t="s">
        <v>11</v>
      </c>
      <c r="E2230" s="1" t="s">
        <v>11</v>
      </c>
      <c r="F2230" s="1" t="s">
        <v>6942</v>
      </c>
      <c r="G2230" s="1" t="s">
        <v>11</v>
      </c>
      <c r="H2230" s="1" t="s">
        <v>11</v>
      </c>
      <c r="I2230" s="1" t="s">
        <v>11</v>
      </c>
    </row>
    <row r="2231">
      <c r="A2231" s="1" t="s">
        <v>6943</v>
      </c>
      <c r="B2231" s="1" t="s">
        <v>6944</v>
      </c>
      <c r="C2231" s="1" t="s">
        <v>11</v>
      </c>
      <c r="D2231" s="1" t="s">
        <v>11</v>
      </c>
      <c r="E2231" s="1" t="s">
        <v>11</v>
      </c>
      <c r="F2231" s="1" t="s">
        <v>6945</v>
      </c>
      <c r="G2231" s="1" t="s">
        <v>11</v>
      </c>
      <c r="H2231" s="1" t="s">
        <v>11</v>
      </c>
      <c r="I2231" s="1" t="s">
        <v>11</v>
      </c>
    </row>
    <row r="2232">
      <c r="A2232" s="1" t="s">
        <v>6946</v>
      </c>
      <c r="B2232" s="1" t="s">
        <v>6947</v>
      </c>
      <c r="C2232" s="1" t="s">
        <v>11</v>
      </c>
      <c r="D2232" s="1" t="s">
        <v>11</v>
      </c>
      <c r="E2232" s="1" t="s">
        <v>11</v>
      </c>
      <c r="F2232" s="1" t="s">
        <v>6948</v>
      </c>
      <c r="G2232" s="1" t="s">
        <v>11</v>
      </c>
      <c r="H2232" s="1" t="s">
        <v>11</v>
      </c>
      <c r="I2232" s="1" t="s">
        <v>11</v>
      </c>
    </row>
    <row r="2233">
      <c r="A2233" s="1" t="s">
        <v>6949</v>
      </c>
      <c r="B2233" s="1" t="s">
        <v>6950</v>
      </c>
      <c r="C2233" s="1" t="s">
        <v>11</v>
      </c>
      <c r="D2233" s="1" t="s">
        <v>11</v>
      </c>
      <c r="E2233" s="1" t="s">
        <v>11</v>
      </c>
      <c r="F2233" s="1" t="s">
        <v>6951</v>
      </c>
      <c r="G2233" s="1" t="s">
        <v>11</v>
      </c>
      <c r="H2233" s="1" t="s">
        <v>11</v>
      </c>
      <c r="I2233" s="1" t="s">
        <v>11</v>
      </c>
    </row>
    <row r="2234">
      <c r="A2234" s="1" t="s">
        <v>6952</v>
      </c>
      <c r="B2234" s="1" t="s">
        <v>6953</v>
      </c>
      <c r="C2234" s="1" t="s">
        <v>11</v>
      </c>
      <c r="D2234" s="1" t="s">
        <v>11</v>
      </c>
      <c r="E2234" s="1" t="s">
        <v>11</v>
      </c>
      <c r="F2234" s="1" t="s">
        <v>6954</v>
      </c>
      <c r="G2234" s="1" t="s">
        <v>11</v>
      </c>
      <c r="H2234" s="1" t="s">
        <v>11</v>
      </c>
      <c r="I2234" s="1" t="s">
        <v>11</v>
      </c>
    </row>
    <row r="2235">
      <c r="A2235" s="1" t="s">
        <v>6955</v>
      </c>
      <c r="B2235" s="1" t="s">
        <v>6956</v>
      </c>
      <c r="C2235" s="1" t="s">
        <v>6957</v>
      </c>
      <c r="D2235" s="1" t="s">
        <v>6958</v>
      </c>
      <c r="E2235" s="1" t="s">
        <v>6959</v>
      </c>
      <c r="F2235" s="1" t="s">
        <v>6960</v>
      </c>
      <c r="G2235" s="1" t="s">
        <v>6961</v>
      </c>
      <c r="H2235" s="1" t="s">
        <v>11</v>
      </c>
      <c r="I2235" s="1" t="s">
        <v>11</v>
      </c>
    </row>
    <row r="2236">
      <c r="A2236" s="1" t="s">
        <v>6962</v>
      </c>
      <c r="B2236" s="1" t="s">
        <v>6963</v>
      </c>
      <c r="C2236" s="1" t="s">
        <v>6964</v>
      </c>
      <c r="D2236" s="1" t="s">
        <v>6965</v>
      </c>
      <c r="E2236" s="1" t="s">
        <v>213</v>
      </c>
      <c r="F2236" s="1" t="s">
        <v>6966</v>
      </c>
      <c r="G2236" s="1" t="s">
        <v>6967</v>
      </c>
      <c r="H2236" s="1" t="s">
        <v>11</v>
      </c>
      <c r="I2236" s="1" t="s">
        <v>11</v>
      </c>
    </row>
    <row r="2237">
      <c r="A2237" s="1" t="s">
        <v>6968</v>
      </c>
      <c r="B2237" s="1" t="s">
        <v>6969</v>
      </c>
      <c r="C2237" s="1" t="s">
        <v>6970</v>
      </c>
      <c r="D2237" s="1" t="s">
        <v>6971</v>
      </c>
      <c r="E2237" s="1" t="s">
        <v>213</v>
      </c>
      <c r="F2237" s="1" t="s">
        <v>6972</v>
      </c>
      <c r="G2237" s="1" t="s">
        <v>6973</v>
      </c>
      <c r="H2237" s="1" t="s">
        <v>11</v>
      </c>
      <c r="I2237" s="1" t="s">
        <v>11</v>
      </c>
    </row>
    <row r="2238">
      <c r="A2238" s="1" t="s">
        <v>6974</v>
      </c>
      <c r="B2238" s="1" t="s">
        <v>6975</v>
      </c>
      <c r="C2238" s="1" t="s">
        <v>6976</v>
      </c>
      <c r="D2238" s="1" t="s">
        <v>6977</v>
      </c>
      <c r="E2238" s="1" t="s">
        <v>213</v>
      </c>
      <c r="F2238" s="1" t="s">
        <v>6978</v>
      </c>
      <c r="G2238" s="1" t="s">
        <v>6979</v>
      </c>
      <c r="H2238" s="1" t="s">
        <v>11</v>
      </c>
      <c r="I2238" s="1" t="s">
        <v>11</v>
      </c>
    </row>
    <row r="2239">
      <c r="A2239" s="1" t="s">
        <v>6980</v>
      </c>
      <c r="B2239" s="1" t="s">
        <v>6981</v>
      </c>
      <c r="C2239" s="1" t="s">
        <v>11</v>
      </c>
      <c r="D2239" s="1" t="s">
        <v>11</v>
      </c>
      <c r="E2239" s="1" t="s">
        <v>11</v>
      </c>
      <c r="F2239" s="1" t="s">
        <v>6982</v>
      </c>
      <c r="G2239" s="1" t="s">
        <v>11</v>
      </c>
      <c r="H2239" s="1" t="s">
        <v>11</v>
      </c>
      <c r="I2239" s="1" t="s">
        <v>11</v>
      </c>
    </row>
    <row r="2240">
      <c r="A2240" s="1" t="s">
        <v>6983</v>
      </c>
      <c r="B2240" s="1" t="s">
        <v>6984</v>
      </c>
      <c r="C2240" s="1" t="s">
        <v>6985</v>
      </c>
      <c r="D2240" s="1" t="s">
        <v>6986</v>
      </c>
      <c r="E2240" s="1" t="s">
        <v>6987</v>
      </c>
      <c r="F2240" s="1" t="s">
        <v>6988</v>
      </c>
      <c r="G2240" s="1" t="s">
        <v>6989</v>
      </c>
      <c r="H2240" s="1" t="s">
        <v>11</v>
      </c>
      <c r="I2240" s="1" t="s">
        <v>11</v>
      </c>
    </row>
    <row r="2241">
      <c r="A2241" s="1" t="s">
        <v>6990</v>
      </c>
      <c r="B2241" s="1" t="s">
        <v>6991</v>
      </c>
      <c r="C2241" s="1" t="s">
        <v>6992</v>
      </c>
      <c r="D2241" s="1" t="s">
        <v>6993</v>
      </c>
      <c r="E2241" s="1" t="s">
        <v>1562</v>
      </c>
      <c r="F2241" s="1" t="s">
        <v>6994</v>
      </c>
      <c r="G2241" s="1" t="s">
        <v>6995</v>
      </c>
      <c r="H2241" s="1" t="s">
        <v>11</v>
      </c>
      <c r="I2241" s="1" t="s">
        <v>11</v>
      </c>
    </row>
    <row r="2242">
      <c r="A2242" s="1" t="s">
        <v>6996</v>
      </c>
      <c r="B2242" s="1" t="s">
        <v>6997</v>
      </c>
      <c r="C2242" s="1" t="s">
        <v>6998</v>
      </c>
      <c r="D2242" s="1" t="s">
        <v>6999</v>
      </c>
      <c r="E2242" s="1" t="s">
        <v>1562</v>
      </c>
      <c r="F2242" s="1" t="s">
        <v>7000</v>
      </c>
      <c r="G2242" s="1" t="s">
        <v>7001</v>
      </c>
      <c r="H2242" s="1" t="s">
        <v>11</v>
      </c>
      <c r="I2242" s="1" t="s">
        <v>11</v>
      </c>
    </row>
    <row r="2243">
      <c r="A2243" s="1" t="s">
        <v>6996</v>
      </c>
      <c r="B2243" s="1" t="s">
        <v>6997</v>
      </c>
      <c r="C2243" s="1" t="s">
        <v>6998</v>
      </c>
      <c r="D2243" s="1" t="s">
        <v>6999</v>
      </c>
      <c r="E2243" s="1" t="s">
        <v>1562</v>
      </c>
      <c r="F2243" s="1" t="s">
        <v>7000</v>
      </c>
      <c r="G2243" s="1" t="s">
        <v>7001</v>
      </c>
      <c r="H2243" s="1" t="s">
        <v>11</v>
      </c>
      <c r="I2243" s="1" t="s">
        <v>11</v>
      </c>
    </row>
    <row r="2244">
      <c r="A2244" s="1" t="s">
        <v>6653</v>
      </c>
      <c r="B2244" s="1" t="s">
        <v>7002</v>
      </c>
      <c r="C2244" s="1" t="s">
        <v>7003</v>
      </c>
      <c r="D2244" s="1" t="s">
        <v>6720</v>
      </c>
      <c r="E2244" s="1" t="s">
        <v>1562</v>
      </c>
      <c r="F2244" s="1" t="s">
        <v>7004</v>
      </c>
      <c r="G2244" s="1" t="s">
        <v>7005</v>
      </c>
      <c r="H2244" s="1" t="s">
        <v>11</v>
      </c>
      <c r="I2244" s="1" t="s">
        <v>11</v>
      </c>
    </row>
    <row r="2245">
      <c r="A2245" s="1" t="s">
        <v>7006</v>
      </c>
      <c r="B2245" s="1" t="s">
        <v>7007</v>
      </c>
      <c r="C2245" s="1" t="s">
        <v>7008</v>
      </c>
      <c r="D2245" s="1" t="s">
        <v>7009</v>
      </c>
      <c r="E2245" s="1" t="s">
        <v>7010</v>
      </c>
      <c r="F2245" s="1" t="s">
        <v>7011</v>
      </c>
      <c r="G2245" s="1" t="s">
        <v>7012</v>
      </c>
      <c r="H2245" s="1" t="s">
        <v>11</v>
      </c>
      <c r="I2245" s="1" t="s">
        <v>11</v>
      </c>
    </row>
    <row r="2246">
      <c r="A2246" s="1" t="s">
        <v>7013</v>
      </c>
      <c r="B2246" s="1" t="s">
        <v>7014</v>
      </c>
      <c r="C2246" s="1" t="s">
        <v>7015</v>
      </c>
      <c r="D2246" s="1" t="s">
        <v>7016</v>
      </c>
      <c r="E2246" s="1" t="s">
        <v>1215</v>
      </c>
      <c r="F2246" s="1" t="s">
        <v>7017</v>
      </c>
      <c r="G2246" s="1" t="s">
        <v>7018</v>
      </c>
      <c r="H2246" s="1" t="s">
        <v>11</v>
      </c>
      <c r="I2246" s="1" t="s">
        <v>11</v>
      </c>
    </row>
    <row r="2247">
      <c r="A2247" s="1" t="s">
        <v>7019</v>
      </c>
      <c r="B2247" s="1" t="s">
        <v>7020</v>
      </c>
      <c r="C2247" s="1" t="s">
        <v>7021</v>
      </c>
      <c r="D2247" s="1" t="s">
        <v>6971</v>
      </c>
      <c r="E2247" s="1" t="s">
        <v>7022</v>
      </c>
      <c r="F2247" s="1" t="s">
        <v>7023</v>
      </c>
      <c r="G2247" s="1" t="s">
        <v>7024</v>
      </c>
      <c r="H2247" s="1" t="s">
        <v>11</v>
      </c>
      <c r="I2247" s="1" t="s">
        <v>11</v>
      </c>
    </row>
    <row r="2248">
      <c r="A2248" s="1" t="s">
        <v>7025</v>
      </c>
      <c r="B2248" s="1" t="s">
        <v>7026</v>
      </c>
      <c r="C2248" s="1" t="s">
        <v>7027</v>
      </c>
      <c r="D2248" s="1" t="s">
        <v>7028</v>
      </c>
      <c r="E2248" s="1" t="s">
        <v>7029</v>
      </c>
      <c r="F2248" s="1" t="s">
        <v>7030</v>
      </c>
      <c r="G2248" s="1" t="s">
        <v>7031</v>
      </c>
      <c r="H2248" s="1" t="s">
        <v>11</v>
      </c>
      <c r="I2248" s="1" t="s">
        <v>11</v>
      </c>
    </row>
    <row r="2249">
      <c r="A2249" s="1" t="s">
        <v>7032</v>
      </c>
      <c r="B2249" s="1" t="s">
        <v>7033</v>
      </c>
      <c r="C2249" s="1" t="s">
        <v>7034</v>
      </c>
      <c r="D2249" s="1" t="s">
        <v>6218</v>
      </c>
      <c r="E2249" s="1" t="s">
        <v>1562</v>
      </c>
      <c r="F2249" s="1" t="s">
        <v>7035</v>
      </c>
      <c r="G2249" s="1" t="s">
        <v>7036</v>
      </c>
      <c r="H2249" s="1" t="s">
        <v>11</v>
      </c>
      <c r="I2249" s="1" t="s">
        <v>11</v>
      </c>
    </row>
    <row r="2250">
      <c r="A2250" s="1" t="s">
        <v>7037</v>
      </c>
      <c r="B2250" s="1" t="s">
        <v>7038</v>
      </c>
      <c r="C2250" s="1" t="s">
        <v>11</v>
      </c>
      <c r="D2250" s="1" t="s">
        <v>11</v>
      </c>
      <c r="E2250" s="1" t="s">
        <v>11</v>
      </c>
      <c r="F2250" s="1" t="s">
        <v>7039</v>
      </c>
      <c r="G2250" s="1" t="s">
        <v>11</v>
      </c>
      <c r="H2250" s="1" t="s">
        <v>11</v>
      </c>
      <c r="I2250" s="1" t="s">
        <v>11</v>
      </c>
    </row>
    <row r="2251">
      <c r="A2251" s="1" t="s">
        <v>7040</v>
      </c>
      <c r="B2251" s="1" t="s">
        <v>7041</v>
      </c>
      <c r="C2251" s="1" t="s">
        <v>7042</v>
      </c>
      <c r="D2251" s="1" t="s">
        <v>7043</v>
      </c>
      <c r="E2251" s="1" t="s">
        <v>7044</v>
      </c>
      <c r="F2251" s="1" t="s">
        <v>7045</v>
      </c>
      <c r="G2251" s="1" t="s">
        <v>7046</v>
      </c>
      <c r="H2251" s="1" t="s">
        <v>11</v>
      </c>
      <c r="I2251" s="1" t="s">
        <v>11</v>
      </c>
    </row>
    <row r="2252">
      <c r="A2252" s="1" t="s">
        <v>7047</v>
      </c>
      <c r="B2252" s="1" t="s">
        <v>7048</v>
      </c>
      <c r="C2252" s="1" t="s">
        <v>7049</v>
      </c>
      <c r="D2252" s="1" t="s">
        <v>7050</v>
      </c>
      <c r="E2252" s="1" t="s">
        <v>4132</v>
      </c>
      <c r="F2252" s="1" t="s">
        <v>7051</v>
      </c>
      <c r="G2252" s="1" t="s">
        <v>7052</v>
      </c>
      <c r="H2252" s="1" t="s">
        <v>11</v>
      </c>
      <c r="I2252" s="1" t="s">
        <v>11</v>
      </c>
    </row>
    <row r="2253">
      <c r="A2253" s="1" t="s">
        <v>7053</v>
      </c>
      <c r="B2253" s="1" t="s">
        <v>7054</v>
      </c>
      <c r="C2253" s="1" t="s">
        <v>7055</v>
      </c>
      <c r="D2253" s="1" t="s">
        <v>7056</v>
      </c>
      <c r="E2253" s="1" t="s">
        <v>7057</v>
      </c>
      <c r="F2253" s="1" t="s">
        <v>7058</v>
      </c>
      <c r="G2253" s="1" t="s">
        <v>7059</v>
      </c>
      <c r="H2253" s="1" t="s">
        <v>11</v>
      </c>
      <c r="I2253" s="1" t="s">
        <v>11</v>
      </c>
    </row>
    <row r="2254">
      <c r="A2254" s="1" t="s">
        <v>7060</v>
      </c>
      <c r="B2254" s="1" t="s">
        <v>7061</v>
      </c>
      <c r="C2254" s="1" t="s">
        <v>7062</v>
      </c>
      <c r="D2254" s="1" t="s">
        <v>7063</v>
      </c>
      <c r="E2254" s="1" t="s">
        <v>3922</v>
      </c>
      <c r="F2254" s="1" t="s">
        <v>7064</v>
      </c>
      <c r="G2254" s="1" t="s">
        <v>7065</v>
      </c>
      <c r="H2254" s="1" t="s">
        <v>11</v>
      </c>
      <c r="I2254" s="1" t="s">
        <v>11</v>
      </c>
    </row>
    <row r="2255">
      <c r="A2255" s="1" t="s">
        <v>7066</v>
      </c>
      <c r="B2255" s="1" t="s">
        <v>7067</v>
      </c>
      <c r="C2255" s="1" t="s">
        <v>7068</v>
      </c>
      <c r="D2255" s="1" t="s">
        <v>7069</v>
      </c>
      <c r="E2255" s="1" t="s">
        <v>7070</v>
      </c>
      <c r="F2255" s="1" t="s">
        <v>7071</v>
      </c>
      <c r="G2255" s="1" t="s">
        <v>7072</v>
      </c>
      <c r="H2255" s="1" t="s">
        <v>11</v>
      </c>
      <c r="I2255" s="1" t="s">
        <v>11</v>
      </c>
    </row>
    <row r="2256">
      <c r="A2256" s="1" t="s">
        <v>7073</v>
      </c>
      <c r="B2256" s="1" t="s">
        <v>7074</v>
      </c>
      <c r="C2256" s="1" t="s">
        <v>7075</v>
      </c>
      <c r="D2256" s="1" t="s">
        <v>7076</v>
      </c>
      <c r="E2256" s="1" t="s">
        <v>1513</v>
      </c>
      <c r="F2256" s="1" t="s">
        <v>7077</v>
      </c>
      <c r="G2256" s="1" t="s">
        <v>7078</v>
      </c>
      <c r="H2256" s="1" t="s">
        <v>11</v>
      </c>
      <c r="I2256" s="1" t="s">
        <v>11</v>
      </c>
    </row>
    <row r="2257">
      <c r="A2257" s="1" t="s">
        <v>7079</v>
      </c>
      <c r="B2257" s="1" t="s">
        <v>7080</v>
      </c>
      <c r="C2257" s="1" t="s">
        <v>11</v>
      </c>
      <c r="D2257" s="1" t="s">
        <v>11</v>
      </c>
      <c r="E2257" s="1" t="s">
        <v>11</v>
      </c>
      <c r="F2257" s="1" t="s">
        <v>7081</v>
      </c>
      <c r="G2257" s="1" t="s">
        <v>11</v>
      </c>
      <c r="H2257" s="1" t="s">
        <v>11</v>
      </c>
      <c r="I2257" s="1" t="s">
        <v>11</v>
      </c>
    </row>
    <row r="2258">
      <c r="A2258" s="1" t="s">
        <v>7082</v>
      </c>
      <c r="B2258" s="1" t="s">
        <v>7083</v>
      </c>
      <c r="C2258" s="1" t="s">
        <v>7084</v>
      </c>
      <c r="D2258" s="1" t="s">
        <v>7085</v>
      </c>
      <c r="E2258" s="1" t="s">
        <v>1513</v>
      </c>
      <c r="F2258" s="1" t="s">
        <v>7086</v>
      </c>
      <c r="G2258" s="1" t="s">
        <v>7087</v>
      </c>
      <c r="H2258" s="2" t="s">
        <v>7088</v>
      </c>
      <c r="I2258" s="1" t="s">
        <v>11</v>
      </c>
    </row>
    <row r="2259">
      <c r="A2259" s="1" t="s">
        <v>7089</v>
      </c>
      <c r="B2259" s="1" t="s">
        <v>7090</v>
      </c>
      <c r="C2259" s="1" t="s">
        <v>7091</v>
      </c>
      <c r="D2259" s="1" t="s">
        <v>7092</v>
      </c>
      <c r="E2259" s="1" t="s">
        <v>1513</v>
      </c>
      <c r="F2259" s="1" t="s">
        <v>7093</v>
      </c>
      <c r="G2259" s="1" t="s">
        <v>7094</v>
      </c>
      <c r="H2259" s="1" t="s">
        <v>11</v>
      </c>
      <c r="I2259" s="1" t="s">
        <v>11</v>
      </c>
    </row>
    <row r="2260">
      <c r="A2260" s="1" t="s">
        <v>7095</v>
      </c>
      <c r="B2260" s="1" t="s">
        <v>7096</v>
      </c>
      <c r="C2260" s="1" t="s">
        <v>7097</v>
      </c>
      <c r="D2260" s="1" t="s">
        <v>7098</v>
      </c>
      <c r="E2260" s="1" t="s">
        <v>1513</v>
      </c>
      <c r="F2260" s="1" t="s">
        <v>7099</v>
      </c>
      <c r="G2260" s="1" t="s">
        <v>7100</v>
      </c>
      <c r="H2260" s="1" t="s">
        <v>11</v>
      </c>
      <c r="I2260" s="1" t="s">
        <v>11</v>
      </c>
    </row>
    <row r="2261">
      <c r="A2261" s="1" t="s">
        <v>7101</v>
      </c>
      <c r="B2261" s="1" t="s">
        <v>7102</v>
      </c>
      <c r="C2261" s="1" t="s">
        <v>7103</v>
      </c>
      <c r="D2261" s="1" t="s">
        <v>7104</v>
      </c>
      <c r="E2261" s="1" t="s">
        <v>1513</v>
      </c>
      <c r="F2261" s="1" t="s">
        <v>7105</v>
      </c>
      <c r="G2261" s="1" t="s">
        <v>7106</v>
      </c>
      <c r="H2261" s="1" t="s">
        <v>11</v>
      </c>
      <c r="I2261" s="1" t="s">
        <v>11</v>
      </c>
    </row>
    <row r="2262">
      <c r="A2262" s="1" t="s">
        <v>7107</v>
      </c>
      <c r="B2262" s="1" t="s">
        <v>7108</v>
      </c>
      <c r="C2262" s="1" t="s">
        <v>7109</v>
      </c>
      <c r="D2262" s="1" t="s">
        <v>7110</v>
      </c>
      <c r="E2262" s="1" t="s">
        <v>1513</v>
      </c>
      <c r="F2262" s="1" t="s">
        <v>7111</v>
      </c>
      <c r="G2262" s="1" t="s">
        <v>7112</v>
      </c>
      <c r="H2262" s="1" t="s">
        <v>11</v>
      </c>
      <c r="I2262" s="1" t="s">
        <v>11</v>
      </c>
    </row>
    <row r="2263">
      <c r="A2263" s="1" t="s">
        <v>7113</v>
      </c>
      <c r="B2263" s="1" t="s">
        <v>7114</v>
      </c>
      <c r="C2263" s="1" t="s">
        <v>7115</v>
      </c>
      <c r="D2263" s="1" t="s">
        <v>7116</v>
      </c>
      <c r="E2263" s="1" t="s">
        <v>1513</v>
      </c>
      <c r="F2263" s="1" t="s">
        <v>7117</v>
      </c>
      <c r="G2263" s="1" t="s">
        <v>7118</v>
      </c>
      <c r="H2263" s="1" t="s">
        <v>11</v>
      </c>
      <c r="I2263" s="1" t="s">
        <v>11</v>
      </c>
    </row>
    <row r="2264">
      <c r="A2264" s="1" t="s">
        <v>7119</v>
      </c>
      <c r="B2264" s="1" t="s">
        <v>7120</v>
      </c>
      <c r="C2264" s="1" t="s">
        <v>7121</v>
      </c>
      <c r="D2264" s="1" t="s">
        <v>7122</v>
      </c>
      <c r="E2264" s="1" t="s">
        <v>1513</v>
      </c>
      <c r="F2264" s="1" t="s">
        <v>7123</v>
      </c>
      <c r="G2264" s="1" t="s">
        <v>7124</v>
      </c>
      <c r="H2264" s="1" t="s">
        <v>11</v>
      </c>
      <c r="I2264" s="1" t="s">
        <v>11</v>
      </c>
    </row>
    <row r="2265">
      <c r="A2265" s="1" t="s">
        <v>7125</v>
      </c>
      <c r="B2265" s="1" t="s">
        <v>7126</v>
      </c>
      <c r="C2265" s="1" t="s">
        <v>7127</v>
      </c>
      <c r="D2265" s="1" t="s">
        <v>7128</v>
      </c>
      <c r="E2265" s="1" t="s">
        <v>1513</v>
      </c>
      <c r="F2265" s="1" t="s">
        <v>7129</v>
      </c>
      <c r="G2265" s="1" t="s">
        <v>7130</v>
      </c>
      <c r="H2265" s="1" t="s">
        <v>11</v>
      </c>
      <c r="I2265" s="1" t="s">
        <v>11</v>
      </c>
    </row>
    <row r="2266">
      <c r="A2266" s="1" t="s">
        <v>7131</v>
      </c>
      <c r="B2266" s="1" t="s">
        <v>7132</v>
      </c>
      <c r="C2266" s="1" t="s">
        <v>7133</v>
      </c>
      <c r="D2266" s="1" t="s">
        <v>7134</v>
      </c>
      <c r="E2266" s="1" t="s">
        <v>7135</v>
      </c>
      <c r="F2266" s="1" t="s">
        <v>7136</v>
      </c>
      <c r="G2266" s="1" t="s">
        <v>7137</v>
      </c>
      <c r="H2266" s="1" t="s">
        <v>11</v>
      </c>
      <c r="I2266" s="1" t="s">
        <v>11</v>
      </c>
    </row>
    <row r="2267">
      <c r="A2267" s="1" t="s">
        <v>7138</v>
      </c>
      <c r="B2267" s="1" t="s">
        <v>7139</v>
      </c>
      <c r="C2267" s="1" t="s">
        <v>7140</v>
      </c>
      <c r="D2267" s="1" t="s">
        <v>7141</v>
      </c>
      <c r="E2267" s="1" t="s">
        <v>7142</v>
      </c>
      <c r="F2267" s="1" t="s">
        <v>7143</v>
      </c>
      <c r="G2267" s="1" t="s">
        <v>7144</v>
      </c>
      <c r="H2267" s="1" t="s">
        <v>11</v>
      </c>
      <c r="I2267" s="1" t="s">
        <v>11</v>
      </c>
    </row>
    <row r="2268">
      <c r="A2268" s="1" t="s">
        <v>7145</v>
      </c>
      <c r="B2268" s="1" t="s">
        <v>7146</v>
      </c>
      <c r="C2268" s="1" t="s">
        <v>7147</v>
      </c>
      <c r="D2268" s="1" t="s">
        <v>7148</v>
      </c>
      <c r="E2268" s="1" t="s">
        <v>5216</v>
      </c>
      <c r="F2268" s="1" t="s">
        <v>7149</v>
      </c>
      <c r="G2268" s="1" t="s">
        <v>7150</v>
      </c>
      <c r="H2268" s="1" t="s">
        <v>11</v>
      </c>
      <c r="I2268" s="1" t="s">
        <v>11</v>
      </c>
    </row>
    <row r="2269">
      <c r="A2269" s="1" t="s">
        <v>7151</v>
      </c>
      <c r="B2269" s="1" t="s">
        <v>7152</v>
      </c>
      <c r="C2269" s="1" t="s">
        <v>7153</v>
      </c>
      <c r="D2269" s="1" t="s">
        <v>7154</v>
      </c>
      <c r="E2269" s="1" t="s">
        <v>5216</v>
      </c>
      <c r="F2269" s="1" t="s">
        <v>7155</v>
      </c>
      <c r="G2269" s="1" t="s">
        <v>7156</v>
      </c>
      <c r="H2269" s="1" t="s">
        <v>11</v>
      </c>
      <c r="I2269" s="1" t="s">
        <v>11</v>
      </c>
    </row>
    <row r="2270">
      <c r="A2270" s="1" t="s">
        <v>7157</v>
      </c>
      <c r="B2270" s="1" t="s">
        <v>7158</v>
      </c>
      <c r="C2270" s="1" t="s">
        <v>7159</v>
      </c>
      <c r="D2270" s="1" t="s">
        <v>7148</v>
      </c>
      <c r="E2270" s="1" t="s">
        <v>5216</v>
      </c>
      <c r="F2270" s="1" t="s">
        <v>7160</v>
      </c>
      <c r="G2270" s="1" t="s">
        <v>7161</v>
      </c>
      <c r="H2270" s="1" t="s">
        <v>11</v>
      </c>
      <c r="I2270" s="1" t="s">
        <v>11</v>
      </c>
    </row>
    <row r="2271">
      <c r="A2271" s="1" t="s">
        <v>7162</v>
      </c>
      <c r="B2271" s="1" t="s">
        <v>7163</v>
      </c>
      <c r="C2271" s="1" t="s">
        <v>7164</v>
      </c>
      <c r="D2271" s="1" t="s">
        <v>6702</v>
      </c>
      <c r="E2271" s="1" t="s">
        <v>7165</v>
      </c>
      <c r="F2271" s="1" t="s">
        <v>7166</v>
      </c>
      <c r="G2271" s="1" t="s">
        <v>7167</v>
      </c>
      <c r="H2271" s="1" t="s">
        <v>11</v>
      </c>
      <c r="I2271" s="1" t="s">
        <v>11</v>
      </c>
    </row>
    <row r="2272">
      <c r="A2272" s="1" t="s">
        <v>7168</v>
      </c>
      <c r="B2272" s="1" t="s">
        <v>7169</v>
      </c>
      <c r="C2272" s="1" t="s">
        <v>7170</v>
      </c>
      <c r="D2272" s="1" t="s">
        <v>7171</v>
      </c>
      <c r="E2272" s="1" t="s">
        <v>2276</v>
      </c>
      <c r="F2272" s="1" t="s">
        <v>7172</v>
      </c>
      <c r="G2272" s="1" t="s">
        <v>7173</v>
      </c>
      <c r="H2272" s="1" t="s">
        <v>11</v>
      </c>
      <c r="I2272" s="1" t="s">
        <v>11</v>
      </c>
    </row>
    <row r="2273">
      <c r="A2273" s="1" t="s">
        <v>7174</v>
      </c>
      <c r="B2273" s="1" t="s">
        <v>7175</v>
      </c>
      <c r="C2273" s="1" t="s">
        <v>11</v>
      </c>
      <c r="D2273" s="1" t="s">
        <v>11</v>
      </c>
      <c r="E2273" s="1" t="s">
        <v>11</v>
      </c>
      <c r="F2273" s="1" t="s">
        <v>7176</v>
      </c>
      <c r="G2273" s="1" t="s">
        <v>11</v>
      </c>
      <c r="H2273" s="1" t="s">
        <v>11</v>
      </c>
      <c r="I2273" s="1" t="s">
        <v>11</v>
      </c>
    </row>
    <row r="2274">
      <c r="A2274" s="1" t="s">
        <v>7177</v>
      </c>
      <c r="B2274" s="1" t="s">
        <v>7178</v>
      </c>
      <c r="C2274" s="1" t="s">
        <v>7179</v>
      </c>
      <c r="D2274" s="1" t="s">
        <v>7180</v>
      </c>
      <c r="E2274" s="1" t="s">
        <v>2276</v>
      </c>
      <c r="F2274" s="1" t="s">
        <v>7181</v>
      </c>
      <c r="G2274" s="1" t="s">
        <v>7182</v>
      </c>
      <c r="H2274" s="1" t="s">
        <v>11</v>
      </c>
      <c r="I2274" s="1" t="s">
        <v>11</v>
      </c>
    </row>
    <row r="2275">
      <c r="A2275" s="1" t="s">
        <v>7183</v>
      </c>
      <c r="B2275" s="1" t="s">
        <v>7184</v>
      </c>
      <c r="C2275" s="1" t="s">
        <v>7185</v>
      </c>
      <c r="D2275" s="1" t="s">
        <v>7186</v>
      </c>
      <c r="E2275" s="1" t="s">
        <v>390</v>
      </c>
      <c r="F2275" s="1" t="s">
        <v>7187</v>
      </c>
      <c r="G2275" s="1" t="s">
        <v>7188</v>
      </c>
      <c r="H2275" s="1" t="s">
        <v>11</v>
      </c>
      <c r="I2275" s="1" t="s">
        <v>11</v>
      </c>
    </row>
    <row r="2276">
      <c r="A2276" s="1" t="s">
        <v>7189</v>
      </c>
      <c r="B2276" s="1" t="s">
        <v>7190</v>
      </c>
      <c r="C2276" s="1" t="s">
        <v>7191</v>
      </c>
      <c r="D2276" s="1" t="s">
        <v>7186</v>
      </c>
      <c r="E2276" s="1" t="s">
        <v>390</v>
      </c>
      <c r="F2276" s="1" t="s">
        <v>7192</v>
      </c>
      <c r="G2276" s="1" t="s">
        <v>7193</v>
      </c>
      <c r="H2276" s="1" t="s">
        <v>11</v>
      </c>
      <c r="I2276" s="1" t="s">
        <v>11</v>
      </c>
    </row>
    <row r="2277">
      <c r="A2277" s="1" t="s">
        <v>7194</v>
      </c>
      <c r="B2277" s="1" t="s">
        <v>7195</v>
      </c>
      <c r="C2277" s="1" t="s">
        <v>7196</v>
      </c>
      <c r="D2277" s="1" t="s">
        <v>7197</v>
      </c>
      <c r="E2277" s="1" t="s">
        <v>390</v>
      </c>
      <c r="F2277" s="1" t="s">
        <v>7198</v>
      </c>
      <c r="G2277" s="1" t="s">
        <v>7199</v>
      </c>
      <c r="H2277" s="1" t="s">
        <v>11</v>
      </c>
      <c r="I2277" s="1" t="s">
        <v>11</v>
      </c>
    </row>
    <row r="2278">
      <c r="A2278" s="1" t="s">
        <v>7200</v>
      </c>
      <c r="B2278" s="1" t="s">
        <v>7201</v>
      </c>
      <c r="C2278" s="1" t="s">
        <v>7202</v>
      </c>
      <c r="D2278" s="1" t="s">
        <v>7203</v>
      </c>
      <c r="E2278" s="1" t="s">
        <v>7204</v>
      </c>
      <c r="F2278" s="1" t="s">
        <v>7205</v>
      </c>
      <c r="G2278" s="1" t="s">
        <v>7206</v>
      </c>
      <c r="H2278" s="1" t="s">
        <v>11</v>
      </c>
      <c r="I2278" s="1" t="s">
        <v>11</v>
      </c>
    </row>
    <row r="2279">
      <c r="A2279" s="1" t="s">
        <v>7207</v>
      </c>
      <c r="B2279" s="1" t="s">
        <v>7208</v>
      </c>
      <c r="C2279" s="1" t="s">
        <v>11</v>
      </c>
      <c r="D2279" s="1" t="s">
        <v>11</v>
      </c>
      <c r="E2279" s="1" t="s">
        <v>11</v>
      </c>
      <c r="F2279" s="1" t="s">
        <v>7209</v>
      </c>
      <c r="G2279" s="1" t="s">
        <v>11</v>
      </c>
      <c r="H2279" s="1" t="s">
        <v>11</v>
      </c>
      <c r="I2279" s="1" t="s">
        <v>11</v>
      </c>
    </row>
    <row r="2280">
      <c r="A2280" s="1" t="s">
        <v>7210</v>
      </c>
      <c r="B2280" s="1" t="s">
        <v>7211</v>
      </c>
      <c r="C2280" s="1" t="s">
        <v>7212</v>
      </c>
      <c r="D2280" s="1" t="s">
        <v>7213</v>
      </c>
      <c r="E2280" s="1" t="s">
        <v>3269</v>
      </c>
      <c r="F2280" s="1" t="s">
        <v>7214</v>
      </c>
      <c r="G2280" s="1" t="s">
        <v>7215</v>
      </c>
      <c r="H2280" s="1" t="s">
        <v>11</v>
      </c>
      <c r="I2280" s="1" t="s">
        <v>11</v>
      </c>
    </row>
    <row r="2281">
      <c r="A2281" s="1" t="s">
        <v>7216</v>
      </c>
      <c r="B2281" s="1" t="s">
        <v>7217</v>
      </c>
      <c r="C2281" s="1" t="s">
        <v>7218</v>
      </c>
      <c r="D2281" s="1" t="s">
        <v>7219</v>
      </c>
      <c r="E2281" s="1" t="s">
        <v>3269</v>
      </c>
      <c r="F2281" s="1" t="s">
        <v>7220</v>
      </c>
      <c r="G2281" s="1" t="s">
        <v>7221</v>
      </c>
      <c r="H2281" s="1" t="s">
        <v>11</v>
      </c>
      <c r="I2281" s="1" t="s">
        <v>11</v>
      </c>
    </row>
    <row r="2282">
      <c r="A2282" s="1" t="s">
        <v>7222</v>
      </c>
      <c r="B2282" s="1" t="s">
        <v>7223</v>
      </c>
      <c r="C2282" s="1" t="s">
        <v>7224</v>
      </c>
      <c r="D2282" s="1" t="s">
        <v>2869</v>
      </c>
      <c r="E2282" s="1" t="s">
        <v>3269</v>
      </c>
      <c r="F2282" s="1" t="s">
        <v>7225</v>
      </c>
      <c r="G2282" s="1" t="s">
        <v>7226</v>
      </c>
      <c r="H2282" s="1" t="s">
        <v>11</v>
      </c>
      <c r="I2282" s="1" t="s">
        <v>11</v>
      </c>
    </row>
    <row r="2283">
      <c r="A2283" s="1" t="s">
        <v>7227</v>
      </c>
      <c r="B2283" s="1" t="s">
        <v>7228</v>
      </c>
      <c r="C2283" s="1" t="s">
        <v>7229</v>
      </c>
      <c r="D2283" s="1" t="s">
        <v>7230</v>
      </c>
      <c r="E2283" s="1" t="s">
        <v>7231</v>
      </c>
      <c r="F2283" s="1" t="s">
        <v>7232</v>
      </c>
      <c r="G2283" s="1" t="s">
        <v>7233</v>
      </c>
      <c r="H2283" s="1" t="s">
        <v>11</v>
      </c>
      <c r="I2283" s="1" t="s">
        <v>11</v>
      </c>
    </row>
    <row r="2284">
      <c r="A2284" s="1" t="s">
        <v>7234</v>
      </c>
      <c r="B2284" s="1" t="s">
        <v>7235</v>
      </c>
      <c r="C2284" s="1" t="s">
        <v>7236</v>
      </c>
      <c r="D2284" s="1" t="s">
        <v>7237</v>
      </c>
      <c r="E2284" s="1" t="s">
        <v>7238</v>
      </c>
      <c r="F2284" s="1" t="s">
        <v>7239</v>
      </c>
      <c r="G2284" s="1" t="s">
        <v>7240</v>
      </c>
      <c r="H2284" s="1" t="s">
        <v>11</v>
      </c>
      <c r="I2284" s="1" t="s">
        <v>11</v>
      </c>
    </row>
    <row r="2285">
      <c r="A2285" s="3" t="s">
        <v>7241</v>
      </c>
      <c r="B2285" s="1" t="s">
        <v>7242</v>
      </c>
      <c r="C2285" s="1" t="s">
        <v>7243</v>
      </c>
      <c r="D2285" s="1" t="s">
        <v>7237</v>
      </c>
      <c r="E2285" s="1" t="s">
        <v>7238</v>
      </c>
      <c r="F2285" s="1" t="s">
        <v>7244</v>
      </c>
      <c r="G2285" s="1" t="s">
        <v>7245</v>
      </c>
      <c r="H2285" s="1" t="s">
        <v>11</v>
      </c>
      <c r="I2285" s="1" t="s">
        <v>11</v>
      </c>
    </row>
    <row r="2286">
      <c r="A2286" s="1" t="s">
        <v>7246</v>
      </c>
      <c r="B2286" s="1" t="s">
        <v>7247</v>
      </c>
      <c r="C2286" s="1" t="s">
        <v>11</v>
      </c>
      <c r="D2286" s="1" t="s">
        <v>11</v>
      </c>
      <c r="E2286" s="1" t="s">
        <v>11</v>
      </c>
      <c r="F2286" s="1" t="s">
        <v>7248</v>
      </c>
      <c r="G2286" s="1" t="s">
        <v>11</v>
      </c>
      <c r="H2286" s="1" t="s">
        <v>11</v>
      </c>
      <c r="I2286" s="1" t="s">
        <v>11</v>
      </c>
    </row>
    <row r="2287">
      <c r="A2287" s="1" t="s">
        <v>7249</v>
      </c>
      <c r="B2287" s="1" t="s">
        <v>7250</v>
      </c>
      <c r="C2287" s="1" t="s">
        <v>7251</v>
      </c>
      <c r="D2287" s="1" t="s">
        <v>4319</v>
      </c>
      <c r="E2287" s="1" t="s">
        <v>7252</v>
      </c>
      <c r="F2287" s="1" t="s">
        <v>7253</v>
      </c>
      <c r="G2287" s="1" t="s">
        <v>7254</v>
      </c>
      <c r="H2287" s="1" t="s">
        <v>11</v>
      </c>
      <c r="I2287" s="1" t="s">
        <v>11</v>
      </c>
    </row>
    <row r="2288">
      <c r="A2288" s="1" t="s">
        <v>7255</v>
      </c>
      <c r="B2288" s="1" t="s">
        <v>7256</v>
      </c>
      <c r="C2288" s="1" t="s">
        <v>7257</v>
      </c>
      <c r="D2288" s="1" t="s">
        <v>7258</v>
      </c>
      <c r="E2288" s="1" t="s">
        <v>7259</v>
      </c>
      <c r="F2288" s="1" t="s">
        <v>7260</v>
      </c>
      <c r="G2288" s="1" t="s">
        <v>7261</v>
      </c>
      <c r="H2288" s="2" t="s">
        <v>7262</v>
      </c>
      <c r="I2288" s="1" t="s">
        <v>11</v>
      </c>
    </row>
    <row r="2289">
      <c r="A2289" s="1" t="s">
        <v>7255</v>
      </c>
      <c r="B2289" s="1" t="s">
        <v>7256</v>
      </c>
      <c r="C2289" s="1" t="s">
        <v>7257</v>
      </c>
      <c r="D2289" s="1" t="s">
        <v>7258</v>
      </c>
      <c r="E2289" s="1" t="s">
        <v>7259</v>
      </c>
      <c r="F2289" s="1" t="s">
        <v>7260</v>
      </c>
      <c r="G2289" s="1" t="s">
        <v>7261</v>
      </c>
      <c r="H2289" s="2" t="s">
        <v>7262</v>
      </c>
      <c r="I2289" s="1" t="s">
        <v>11</v>
      </c>
    </row>
    <row r="2290">
      <c r="A2290" s="1" t="s">
        <v>7255</v>
      </c>
      <c r="B2290" s="1" t="s">
        <v>7256</v>
      </c>
      <c r="C2290" s="1" t="s">
        <v>7257</v>
      </c>
      <c r="D2290" s="1" t="s">
        <v>7258</v>
      </c>
      <c r="E2290" s="1" t="s">
        <v>7259</v>
      </c>
      <c r="F2290" s="1" t="s">
        <v>7260</v>
      </c>
      <c r="G2290" s="1" t="s">
        <v>7261</v>
      </c>
      <c r="H2290" s="2" t="s">
        <v>7262</v>
      </c>
      <c r="I2290" s="1" t="s">
        <v>11</v>
      </c>
    </row>
    <row r="2291">
      <c r="A2291" s="1" t="s">
        <v>7263</v>
      </c>
      <c r="B2291" s="1" t="s">
        <v>7264</v>
      </c>
      <c r="C2291" s="1" t="s">
        <v>11</v>
      </c>
      <c r="D2291" s="1" t="s">
        <v>11</v>
      </c>
      <c r="E2291" s="1" t="s">
        <v>11</v>
      </c>
      <c r="F2291" s="1" t="s">
        <v>7265</v>
      </c>
      <c r="G2291" s="1" t="s">
        <v>11</v>
      </c>
      <c r="H2291" s="1" t="s">
        <v>11</v>
      </c>
      <c r="I2291" s="1" t="s">
        <v>11</v>
      </c>
    </row>
    <row r="2292">
      <c r="A2292" s="1" t="s">
        <v>7266</v>
      </c>
      <c r="B2292" s="1" t="s">
        <v>7267</v>
      </c>
      <c r="C2292" s="1" t="s">
        <v>7268</v>
      </c>
      <c r="D2292" s="1" t="s">
        <v>7269</v>
      </c>
      <c r="E2292" s="1" t="s">
        <v>7259</v>
      </c>
      <c r="F2292" s="1" t="s">
        <v>7270</v>
      </c>
      <c r="G2292" s="1" t="s">
        <v>7271</v>
      </c>
      <c r="H2292" s="1" t="s">
        <v>11</v>
      </c>
      <c r="I2292" s="1" t="s">
        <v>11</v>
      </c>
    </row>
    <row r="2293">
      <c r="A2293" s="1" t="s">
        <v>7272</v>
      </c>
      <c r="B2293" s="1" t="s">
        <v>7273</v>
      </c>
      <c r="C2293" s="1" t="s">
        <v>7274</v>
      </c>
      <c r="D2293" s="1" t="s">
        <v>7275</v>
      </c>
      <c r="E2293" s="1" t="s">
        <v>7276</v>
      </c>
      <c r="F2293" s="1" t="s">
        <v>7277</v>
      </c>
      <c r="G2293" s="1" t="s">
        <v>7278</v>
      </c>
      <c r="H2293" s="1" t="s">
        <v>11</v>
      </c>
      <c r="I2293" s="1" t="s">
        <v>11</v>
      </c>
    </row>
    <row r="2294">
      <c r="A2294" s="1" t="s">
        <v>7279</v>
      </c>
      <c r="B2294" s="1" t="s">
        <v>7280</v>
      </c>
      <c r="C2294" s="1" t="s">
        <v>7281</v>
      </c>
      <c r="D2294" s="1" t="s">
        <v>7282</v>
      </c>
      <c r="E2294" s="1" t="s">
        <v>7283</v>
      </c>
      <c r="F2294" s="1" t="s">
        <v>7284</v>
      </c>
      <c r="G2294" s="1" t="s">
        <v>7285</v>
      </c>
      <c r="H2294" s="1" t="s">
        <v>11</v>
      </c>
      <c r="I2294" s="1" t="s">
        <v>11</v>
      </c>
    </row>
    <row r="2295">
      <c r="A2295" s="1" t="s">
        <v>7286</v>
      </c>
      <c r="B2295" s="1" t="s">
        <v>7287</v>
      </c>
      <c r="C2295" s="1" t="s">
        <v>7288</v>
      </c>
      <c r="D2295" s="1" t="s">
        <v>7289</v>
      </c>
      <c r="E2295" s="1" t="s">
        <v>7283</v>
      </c>
      <c r="F2295" s="1" t="s">
        <v>7290</v>
      </c>
      <c r="G2295" s="1" t="s">
        <v>7291</v>
      </c>
      <c r="H2295" s="1" t="s">
        <v>11</v>
      </c>
      <c r="I2295" s="1" t="s">
        <v>11</v>
      </c>
    </row>
    <row r="2296">
      <c r="A2296" s="1" t="s">
        <v>7292</v>
      </c>
      <c r="B2296" s="1" t="s">
        <v>7293</v>
      </c>
      <c r="C2296" s="1" t="s">
        <v>7294</v>
      </c>
      <c r="D2296" s="1" t="s">
        <v>7295</v>
      </c>
      <c r="E2296" s="1" t="s">
        <v>7296</v>
      </c>
      <c r="F2296" s="1" t="s">
        <v>7297</v>
      </c>
      <c r="G2296" s="1" t="s">
        <v>7298</v>
      </c>
      <c r="H2296" s="1" t="s">
        <v>11</v>
      </c>
      <c r="I2296" s="1" t="s">
        <v>11</v>
      </c>
    </row>
    <row r="2297">
      <c r="A2297" s="1" t="s">
        <v>7299</v>
      </c>
      <c r="B2297" s="1" t="s">
        <v>7300</v>
      </c>
      <c r="C2297" s="1" t="s">
        <v>7301</v>
      </c>
      <c r="D2297" s="1" t="s">
        <v>7085</v>
      </c>
      <c r="E2297" s="1" t="s">
        <v>1807</v>
      </c>
      <c r="F2297" s="1" t="s">
        <v>7302</v>
      </c>
      <c r="G2297" s="1" t="s">
        <v>7303</v>
      </c>
      <c r="H2297" s="1" t="s">
        <v>11</v>
      </c>
      <c r="I2297" s="1" t="s">
        <v>11</v>
      </c>
    </row>
    <row r="2298">
      <c r="A2298" s="1" t="s">
        <v>7304</v>
      </c>
      <c r="B2298" s="1" t="s">
        <v>7305</v>
      </c>
      <c r="C2298" s="1" t="s">
        <v>7306</v>
      </c>
      <c r="D2298" s="1" t="s">
        <v>3355</v>
      </c>
      <c r="E2298" s="1" t="s">
        <v>1807</v>
      </c>
      <c r="F2298" s="1" t="s">
        <v>7307</v>
      </c>
      <c r="G2298" s="1" t="s">
        <v>7308</v>
      </c>
      <c r="H2298" s="1" t="s">
        <v>11</v>
      </c>
      <c r="I2298" s="1" t="s">
        <v>11</v>
      </c>
    </row>
    <row r="2299">
      <c r="A2299" s="1" t="s">
        <v>7309</v>
      </c>
      <c r="B2299" s="1" t="s">
        <v>7310</v>
      </c>
      <c r="C2299" s="1" t="s">
        <v>7311</v>
      </c>
      <c r="D2299" s="1" t="s">
        <v>3355</v>
      </c>
      <c r="E2299" s="1" t="s">
        <v>1807</v>
      </c>
      <c r="F2299" s="1" t="s">
        <v>7312</v>
      </c>
      <c r="G2299" s="1" t="s">
        <v>7313</v>
      </c>
      <c r="H2299" s="1" t="s">
        <v>11</v>
      </c>
      <c r="I2299" s="1" t="s">
        <v>11</v>
      </c>
    </row>
    <row r="2300">
      <c r="A2300" s="1" t="s">
        <v>7314</v>
      </c>
      <c r="B2300" s="1" t="s">
        <v>7315</v>
      </c>
      <c r="C2300" s="1" t="s">
        <v>7316</v>
      </c>
      <c r="D2300" s="1" t="s">
        <v>7317</v>
      </c>
      <c r="E2300" s="1" t="s">
        <v>1807</v>
      </c>
      <c r="F2300" s="1" t="s">
        <v>7318</v>
      </c>
      <c r="G2300" s="1" t="s">
        <v>7319</v>
      </c>
      <c r="H2300" s="1" t="s">
        <v>11</v>
      </c>
      <c r="I2300" s="1" t="s">
        <v>11</v>
      </c>
    </row>
    <row r="2301">
      <c r="A2301" s="1" t="s">
        <v>7320</v>
      </c>
      <c r="B2301" s="1" t="s">
        <v>7321</v>
      </c>
      <c r="C2301" s="1" t="s">
        <v>7322</v>
      </c>
      <c r="D2301" s="1" t="s">
        <v>7323</v>
      </c>
      <c r="E2301" s="1" t="s">
        <v>1807</v>
      </c>
      <c r="F2301" s="1" t="s">
        <v>7324</v>
      </c>
      <c r="G2301" s="1" t="s">
        <v>7325</v>
      </c>
      <c r="H2301" s="1" t="s">
        <v>11</v>
      </c>
      <c r="I2301" s="1" t="s">
        <v>11</v>
      </c>
    </row>
    <row r="2302">
      <c r="A2302" s="1" t="s">
        <v>7326</v>
      </c>
      <c r="B2302" s="1" t="s">
        <v>7327</v>
      </c>
      <c r="C2302" s="1" t="s">
        <v>7328</v>
      </c>
      <c r="D2302" s="1" t="s">
        <v>7329</v>
      </c>
      <c r="E2302" s="1" t="s">
        <v>1807</v>
      </c>
      <c r="F2302" s="1" t="s">
        <v>7330</v>
      </c>
      <c r="G2302" s="1" t="s">
        <v>7331</v>
      </c>
      <c r="H2302" s="1" t="s">
        <v>11</v>
      </c>
      <c r="I2302" s="1" t="s">
        <v>11</v>
      </c>
    </row>
    <row r="2303">
      <c r="A2303" s="1" t="s">
        <v>7332</v>
      </c>
      <c r="B2303" s="1" t="s">
        <v>7333</v>
      </c>
      <c r="C2303" s="1" t="s">
        <v>7334</v>
      </c>
      <c r="D2303" s="1" t="s">
        <v>3451</v>
      </c>
      <c r="E2303" s="1" t="s">
        <v>1807</v>
      </c>
      <c r="F2303" s="1" t="s">
        <v>7335</v>
      </c>
      <c r="G2303" s="1" t="s">
        <v>7336</v>
      </c>
      <c r="H2303" s="1" t="s">
        <v>11</v>
      </c>
      <c r="I2303" s="1" t="s">
        <v>11</v>
      </c>
    </row>
    <row r="2304">
      <c r="A2304" s="1" t="s">
        <v>7337</v>
      </c>
      <c r="B2304" s="1" t="s">
        <v>7338</v>
      </c>
      <c r="C2304" s="1" t="s">
        <v>7339</v>
      </c>
      <c r="D2304" s="1" t="s">
        <v>7340</v>
      </c>
      <c r="E2304" s="1" t="s">
        <v>1807</v>
      </c>
      <c r="F2304" s="1" t="s">
        <v>7341</v>
      </c>
      <c r="G2304" s="1" t="s">
        <v>7342</v>
      </c>
      <c r="H2304" s="1" t="s">
        <v>11</v>
      </c>
      <c r="I2304" s="1" t="s">
        <v>11</v>
      </c>
    </row>
    <row r="2305">
      <c r="A2305" s="1" t="s">
        <v>7343</v>
      </c>
      <c r="B2305" s="1" t="s">
        <v>7344</v>
      </c>
      <c r="C2305" s="1" t="s">
        <v>7345</v>
      </c>
      <c r="D2305" s="1" t="s">
        <v>7346</v>
      </c>
      <c r="E2305" s="1" t="s">
        <v>1807</v>
      </c>
      <c r="F2305" s="1" t="s">
        <v>7347</v>
      </c>
      <c r="G2305" s="1" t="s">
        <v>7348</v>
      </c>
      <c r="H2305" s="1" t="s">
        <v>11</v>
      </c>
      <c r="I2305" s="1" t="s">
        <v>11</v>
      </c>
    </row>
    <row r="2306">
      <c r="A2306" s="1" t="s">
        <v>7349</v>
      </c>
      <c r="B2306" s="1" t="s">
        <v>7350</v>
      </c>
      <c r="C2306" s="1" t="s">
        <v>7351</v>
      </c>
      <c r="D2306" s="1" t="s">
        <v>7352</v>
      </c>
      <c r="E2306" s="1" t="s">
        <v>7353</v>
      </c>
      <c r="F2306" s="1" t="s">
        <v>7354</v>
      </c>
      <c r="G2306" s="1" t="s">
        <v>7355</v>
      </c>
      <c r="H2306" s="1" t="s">
        <v>11</v>
      </c>
      <c r="I2306" s="1" t="s">
        <v>11</v>
      </c>
    </row>
    <row r="2307">
      <c r="A2307" s="1" t="s">
        <v>7356</v>
      </c>
      <c r="B2307" s="1" t="s">
        <v>7357</v>
      </c>
      <c r="C2307" s="1" t="s">
        <v>7358</v>
      </c>
      <c r="D2307" s="1" t="s">
        <v>7359</v>
      </c>
      <c r="E2307" s="1" t="s">
        <v>7360</v>
      </c>
      <c r="F2307" s="1" t="s">
        <v>7361</v>
      </c>
      <c r="G2307" s="1" t="s">
        <v>7362</v>
      </c>
      <c r="H2307" s="1" t="s">
        <v>11</v>
      </c>
      <c r="I2307" s="1" t="s">
        <v>11</v>
      </c>
    </row>
    <row r="2308">
      <c r="A2308" s="1" t="s">
        <v>7363</v>
      </c>
      <c r="B2308" s="1" t="s">
        <v>7364</v>
      </c>
      <c r="C2308" s="1" t="s">
        <v>7365</v>
      </c>
      <c r="D2308" s="1" t="s">
        <v>7366</v>
      </c>
      <c r="E2308" s="1" t="s">
        <v>5016</v>
      </c>
      <c r="F2308" s="1" t="s">
        <v>7367</v>
      </c>
      <c r="G2308" s="1" t="s">
        <v>7368</v>
      </c>
      <c r="H2308" s="1" t="s">
        <v>11</v>
      </c>
      <c r="I2308" s="1" t="s">
        <v>11</v>
      </c>
    </row>
    <row r="2309">
      <c r="A2309" s="1" t="s">
        <v>7369</v>
      </c>
      <c r="B2309" s="1" t="s">
        <v>7370</v>
      </c>
      <c r="C2309" s="1" t="s">
        <v>1620</v>
      </c>
      <c r="D2309" s="1" t="s">
        <v>1621</v>
      </c>
      <c r="E2309" s="1" t="s">
        <v>174</v>
      </c>
      <c r="F2309" s="1" t="s">
        <v>1622</v>
      </c>
      <c r="G2309" s="1" t="s">
        <v>1623</v>
      </c>
      <c r="H2309" s="1" t="s">
        <v>11</v>
      </c>
      <c r="I2309" s="1" t="s">
        <v>11</v>
      </c>
    </row>
    <row r="2310">
      <c r="A2310" s="1" t="s">
        <v>7371</v>
      </c>
      <c r="B2310" s="1" t="s">
        <v>7372</v>
      </c>
      <c r="C2310" s="1" t="s">
        <v>11</v>
      </c>
      <c r="D2310" s="1" t="s">
        <v>11</v>
      </c>
      <c r="E2310" s="1" t="s">
        <v>11</v>
      </c>
      <c r="F2310" s="1" t="s">
        <v>7373</v>
      </c>
      <c r="G2310" s="1" t="s">
        <v>11</v>
      </c>
      <c r="H2310" s="1" t="s">
        <v>11</v>
      </c>
      <c r="I2310" s="1" t="s">
        <v>11</v>
      </c>
    </row>
    <row r="2311">
      <c r="A2311" s="1" t="s">
        <v>7374</v>
      </c>
      <c r="B2311" s="1" t="s">
        <v>7375</v>
      </c>
      <c r="C2311" s="1" t="s">
        <v>11</v>
      </c>
      <c r="D2311" s="1" t="s">
        <v>11</v>
      </c>
      <c r="E2311" s="1" t="s">
        <v>11</v>
      </c>
      <c r="F2311" s="1" t="s">
        <v>11</v>
      </c>
      <c r="G2311" s="1" t="s">
        <v>11</v>
      </c>
      <c r="H2311" s="2" t="s">
        <v>7376</v>
      </c>
      <c r="I2311" s="1" t="s">
        <v>7377</v>
      </c>
    </row>
    <row r="2312">
      <c r="A2312" s="1" t="s">
        <v>7378</v>
      </c>
      <c r="B2312" s="1" t="s">
        <v>7379</v>
      </c>
      <c r="C2312" s="1" t="s">
        <v>11</v>
      </c>
      <c r="D2312" s="1" t="s">
        <v>11</v>
      </c>
      <c r="E2312" s="1" t="s">
        <v>11</v>
      </c>
      <c r="F2312" s="1" t="s">
        <v>11</v>
      </c>
      <c r="G2312" s="1" t="s">
        <v>11</v>
      </c>
      <c r="H2312" s="2" t="s">
        <v>7380</v>
      </c>
      <c r="I2312" s="1" t="s">
        <v>7381</v>
      </c>
    </row>
    <row r="2313">
      <c r="A2313" s="1" t="s">
        <v>7382</v>
      </c>
      <c r="B2313" s="1" t="s">
        <v>7383</v>
      </c>
      <c r="C2313" s="1" t="s">
        <v>11</v>
      </c>
      <c r="D2313" s="1" t="s">
        <v>11</v>
      </c>
      <c r="E2313" s="1" t="s">
        <v>11</v>
      </c>
      <c r="F2313" s="1" t="s">
        <v>11</v>
      </c>
      <c r="G2313" s="1" t="s">
        <v>11</v>
      </c>
      <c r="H2313" s="2" t="s">
        <v>7384</v>
      </c>
      <c r="I2313" s="1" t="s">
        <v>7385</v>
      </c>
    </row>
    <row r="2314">
      <c r="A2314" s="1" t="s">
        <v>7386</v>
      </c>
      <c r="B2314" s="1" t="s">
        <v>7387</v>
      </c>
      <c r="C2314" s="1" t="s">
        <v>11</v>
      </c>
      <c r="D2314" s="1" t="s">
        <v>11</v>
      </c>
      <c r="E2314" s="1" t="s">
        <v>11</v>
      </c>
      <c r="F2314" s="1" t="s">
        <v>11</v>
      </c>
      <c r="G2314" s="1" t="s">
        <v>11</v>
      </c>
      <c r="H2314" s="2" t="s">
        <v>7388</v>
      </c>
      <c r="I2314" s="1" t="s">
        <v>7389</v>
      </c>
    </row>
    <row r="2315">
      <c r="A2315" s="1" t="s">
        <v>7390</v>
      </c>
      <c r="B2315" s="1" t="s">
        <v>7391</v>
      </c>
      <c r="C2315" s="1" t="s">
        <v>11</v>
      </c>
      <c r="D2315" s="1" t="s">
        <v>11</v>
      </c>
      <c r="E2315" s="1" t="s">
        <v>11</v>
      </c>
      <c r="F2315" s="1" t="s">
        <v>11</v>
      </c>
      <c r="G2315" s="1" t="s">
        <v>11</v>
      </c>
      <c r="H2315" s="2" t="s">
        <v>7392</v>
      </c>
      <c r="I2315" s="1" t="s">
        <v>7393</v>
      </c>
    </row>
    <row r="2316">
      <c r="A2316" s="1" t="s">
        <v>7394</v>
      </c>
      <c r="B2316" s="1" t="s">
        <v>7395</v>
      </c>
      <c r="C2316" s="1" t="s">
        <v>11</v>
      </c>
      <c r="D2316" s="1" t="s">
        <v>11</v>
      </c>
      <c r="E2316" s="1" t="s">
        <v>11</v>
      </c>
      <c r="F2316" s="1" t="s">
        <v>11</v>
      </c>
      <c r="G2316" s="1" t="s">
        <v>11</v>
      </c>
      <c r="H2316" s="2" t="s">
        <v>7396</v>
      </c>
      <c r="I2316" s="1" t="s">
        <v>7397</v>
      </c>
    </row>
    <row r="2317">
      <c r="A2317" s="1" t="s">
        <v>7398</v>
      </c>
      <c r="B2317" s="1" t="s">
        <v>7399</v>
      </c>
      <c r="C2317" s="1" t="s">
        <v>11</v>
      </c>
      <c r="D2317" s="1" t="s">
        <v>11</v>
      </c>
      <c r="E2317" s="1" t="s">
        <v>11</v>
      </c>
      <c r="F2317" s="1" t="s">
        <v>11</v>
      </c>
      <c r="G2317" s="1" t="s">
        <v>11</v>
      </c>
      <c r="H2317" s="2" t="s">
        <v>7400</v>
      </c>
      <c r="I2317" s="1" t="s">
        <v>7401</v>
      </c>
    </row>
    <row r="2318">
      <c r="A2318" s="1" t="s">
        <v>7402</v>
      </c>
      <c r="B2318" s="1" t="s">
        <v>7403</v>
      </c>
      <c r="C2318" s="1" t="s">
        <v>11</v>
      </c>
      <c r="D2318" s="1" t="s">
        <v>11</v>
      </c>
      <c r="E2318" s="1" t="s">
        <v>11</v>
      </c>
      <c r="F2318" s="1" t="s">
        <v>11</v>
      </c>
      <c r="G2318" s="1" t="s">
        <v>11</v>
      </c>
      <c r="H2318" s="2" t="s">
        <v>7404</v>
      </c>
      <c r="I2318" s="1" t="s">
        <v>7405</v>
      </c>
    </row>
    <row r="2319">
      <c r="A2319" s="1" t="s">
        <v>7406</v>
      </c>
      <c r="B2319" s="1" t="s">
        <v>7407</v>
      </c>
      <c r="C2319" s="1" t="s">
        <v>11</v>
      </c>
      <c r="D2319" s="1" t="s">
        <v>11</v>
      </c>
      <c r="E2319" s="1" t="s">
        <v>11</v>
      </c>
      <c r="F2319" s="1" t="s">
        <v>11</v>
      </c>
      <c r="G2319" s="1" t="s">
        <v>11</v>
      </c>
      <c r="H2319" s="2" t="s">
        <v>7408</v>
      </c>
      <c r="I2319" s="1" t="s">
        <v>7409</v>
      </c>
    </row>
    <row r="2320">
      <c r="A2320" s="1" t="s">
        <v>7410</v>
      </c>
      <c r="B2320" s="1" t="s">
        <v>7411</v>
      </c>
      <c r="C2320" s="1" t="s">
        <v>11</v>
      </c>
      <c r="D2320" s="1" t="s">
        <v>11</v>
      </c>
      <c r="E2320" s="1" t="s">
        <v>11</v>
      </c>
      <c r="F2320" s="1" t="s">
        <v>11</v>
      </c>
      <c r="G2320" s="1" t="s">
        <v>11</v>
      </c>
      <c r="H2320" s="2" t="s">
        <v>7412</v>
      </c>
      <c r="I2320" s="1" t="s">
        <v>7413</v>
      </c>
    </row>
    <row r="2321">
      <c r="A2321" s="1" t="s">
        <v>7414</v>
      </c>
      <c r="B2321" s="1" t="s">
        <v>7415</v>
      </c>
      <c r="C2321" s="1" t="s">
        <v>11</v>
      </c>
      <c r="D2321" s="1" t="s">
        <v>11</v>
      </c>
      <c r="E2321" s="1" t="s">
        <v>11</v>
      </c>
      <c r="F2321" s="1" t="s">
        <v>11</v>
      </c>
      <c r="G2321" s="1" t="s">
        <v>11</v>
      </c>
      <c r="H2321" s="2" t="s">
        <v>7416</v>
      </c>
      <c r="I2321" s="1" t="s">
        <v>7417</v>
      </c>
    </row>
    <row r="2322">
      <c r="A2322" s="1" t="s">
        <v>7418</v>
      </c>
      <c r="B2322" s="1" t="s">
        <v>7419</v>
      </c>
      <c r="C2322" s="1" t="s">
        <v>11</v>
      </c>
      <c r="D2322" s="1" t="s">
        <v>11</v>
      </c>
      <c r="E2322" s="1" t="s">
        <v>11</v>
      </c>
      <c r="F2322" s="1" t="s">
        <v>11</v>
      </c>
      <c r="G2322" s="1" t="s">
        <v>11</v>
      </c>
      <c r="H2322" s="2" t="s">
        <v>7420</v>
      </c>
      <c r="I2322" s="1" t="s">
        <v>7421</v>
      </c>
    </row>
    <row r="2323">
      <c r="A2323" s="1" t="s">
        <v>7422</v>
      </c>
      <c r="B2323" s="1" t="s">
        <v>7423</v>
      </c>
      <c r="C2323" s="1" t="s">
        <v>11</v>
      </c>
      <c r="D2323" s="1" t="s">
        <v>11</v>
      </c>
      <c r="E2323" s="1" t="s">
        <v>11</v>
      </c>
      <c r="F2323" s="1" t="s">
        <v>11</v>
      </c>
      <c r="G2323" s="1" t="s">
        <v>11</v>
      </c>
      <c r="H2323" s="2" t="s">
        <v>7424</v>
      </c>
      <c r="I2323" s="1" t="s">
        <v>7425</v>
      </c>
    </row>
    <row r="2324">
      <c r="A2324" s="1" t="s">
        <v>7426</v>
      </c>
      <c r="B2324" s="1" t="s">
        <v>7427</v>
      </c>
      <c r="C2324" s="1" t="s">
        <v>11</v>
      </c>
      <c r="D2324" s="1" t="s">
        <v>11</v>
      </c>
      <c r="E2324" s="1" t="s">
        <v>11</v>
      </c>
      <c r="F2324" s="1" t="s">
        <v>11</v>
      </c>
      <c r="G2324" s="1" t="s">
        <v>11</v>
      </c>
      <c r="H2324" s="2" t="s">
        <v>7428</v>
      </c>
      <c r="I2324" s="1" t="s">
        <v>7429</v>
      </c>
    </row>
    <row r="2325">
      <c r="A2325" s="1" t="s">
        <v>7430</v>
      </c>
      <c r="B2325" s="1" t="s">
        <v>7431</v>
      </c>
      <c r="C2325" s="1" t="s">
        <v>11</v>
      </c>
      <c r="D2325" s="1" t="s">
        <v>11</v>
      </c>
      <c r="E2325" s="1" t="s">
        <v>11</v>
      </c>
      <c r="F2325" s="1" t="s">
        <v>11</v>
      </c>
      <c r="G2325" s="1" t="s">
        <v>11</v>
      </c>
      <c r="H2325" s="2" t="s">
        <v>579</v>
      </c>
      <c r="I2325" s="1" t="s">
        <v>7432</v>
      </c>
    </row>
    <row r="2326">
      <c r="A2326" s="1" t="s">
        <v>7433</v>
      </c>
      <c r="B2326" s="1" t="s">
        <v>7434</v>
      </c>
      <c r="C2326" s="1" t="s">
        <v>11</v>
      </c>
      <c r="D2326" s="1" t="s">
        <v>11</v>
      </c>
      <c r="E2326" s="1" t="s">
        <v>11</v>
      </c>
      <c r="F2326" s="1" t="s">
        <v>11</v>
      </c>
      <c r="G2326" s="1" t="s">
        <v>11</v>
      </c>
      <c r="H2326" s="2" t="s">
        <v>7435</v>
      </c>
      <c r="I2326" s="1" t="s">
        <v>7436</v>
      </c>
    </row>
    <row r="2327">
      <c r="A2327" s="1" t="s">
        <v>7437</v>
      </c>
      <c r="B2327" s="1" t="s">
        <v>7438</v>
      </c>
      <c r="C2327" s="1" t="s">
        <v>11</v>
      </c>
      <c r="D2327" s="1" t="s">
        <v>11</v>
      </c>
      <c r="E2327" s="1" t="s">
        <v>11</v>
      </c>
      <c r="F2327" s="1" t="s">
        <v>11</v>
      </c>
      <c r="G2327" s="1" t="s">
        <v>11</v>
      </c>
      <c r="H2327" s="2" t="s">
        <v>7439</v>
      </c>
      <c r="I2327" s="1" t="s">
        <v>7440</v>
      </c>
    </row>
    <row r="2328">
      <c r="A2328" s="1" t="s">
        <v>7441</v>
      </c>
      <c r="B2328" s="1" t="s">
        <v>7442</v>
      </c>
      <c r="C2328" s="1" t="s">
        <v>11</v>
      </c>
      <c r="D2328" s="1" t="s">
        <v>11</v>
      </c>
      <c r="E2328" s="1" t="s">
        <v>11</v>
      </c>
      <c r="F2328" s="1" t="s">
        <v>11</v>
      </c>
      <c r="G2328" s="1" t="s">
        <v>11</v>
      </c>
      <c r="H2328" s="2" t="s">
        <v>7443</v>
      </c>
      <c r="I2328" s="1" t="s">
        <v>7444</v>
      </c>
    </row>
    <row r="2329">
      <c r="A2329" s="1" t="s">
        <v>7445</v>
      </c>
      <c r="B2329" s="1" t="s">
        <v>7446</v>
      </c>
      <c r="C2329" s="1" t="s">
        <v>11</v>
      </c>
      <c r="D2329" s="1" t="s">
        <v>11</v>
      </c>
      <c r="E2329" s="1" t="s">
        <v>11</v>
      </c>
      <c r="F2329" s="1" t="s">
        <v>11</v>
      </c>
      <c r="G2329" s="1" t="s">
        <v>11</v>
      </c>
      <c r="H2329" s="2" t="s">
        <v>7447</v>
      </c>
      <c r="I2329" s="1" t="s">
        <v>7448</v>
      </c>
    </row>
    <row r="2330">
      <c r="A2330" s="1" t="s">
        <v>7449</v>
      </c>
      <c r="B2330" s="1" t="s">
        <v>7450</v>
      </c>
      <c r="C2330" s="1" t="s">
        <v>11</v>
      </c>
      <c r="D2330" s="1" t="s">
        <v>11</v>
      </c>
      <c r="E2330" s="1" t="s">
        <v>11</v>
      </c>
      <c r="F2330" s="1" t="s">
        <v>11</v>
      </c>
      <c r="G2330" s="1" t="s">
        <v>11</v>
      </c>
      <c r="H2330" s="2" t="s">
        <v>7451</v>
      </c>
      <c r="I2330" s="1" t="s">
        <v>7452</v>
      </c>
    </row>
    <row r="2331">
      <c r="A2331" s="1" t="s">
        <v>7453</v>
      </c>
      <c r="B2331" s="1" t="s">
        <v>7454</v>
      </c>
      <c r="C2331" s="1" t="s">
        <v>11</v>
      </c>
      <c r="D2331" s="1" t="s">
        <v>11</v>
      </c>
      <c r="E2331" s="1" t="s">
        <v>11</v>
      </c>
      <c r="F2331" s="1" t="s">
        <v>11</v>
      </c>
      <c r="G2331" s="1" t="s">
        <v>11</v>
      </c>
      <c r="H2331" s="2" t="s">
        <v>7455</v>
      </c>
      <c r="I2331" s="1" t="s">
        <v>7456</v>
      </c>
    </row>
    <row r="2332">
      <c r="A2332" s="3" t="s">
        <v>7457</v>
      </c>
      <c r="B2332" s="4" t="s">
        <v>7458</v>
      </c>
      <c r="C2332" s="1" t="s">
        <v>11</v>
      </c>
      <c r="D2332" s="1" t="s">
        <v>11</v>
      </c>
      <c r="E2332" s="1" t="s">
        <v>11</v>
      </c>
      <c r="F2332" s="1" t="s">
        <v>11</v>
      </c>
      <c r="G2332" s="1" t="s">
        <v>11</v>
      </c>
      <c r="H2332" s="1" t="s">
        <v>11</v>
      </c>
      <c r="I2332" s="1" t="s">
        <v>11</v>
      </c>
    </row>
    <row r="2333">
      <c r="A2333" s="3" t="s">
        <v>7459</v>
      </c>
      <c r="B2333" s="3" t="s">
        <v>7460</v>
      </c>
    </row>
    <row r="2334">
      <c r="A2334" s="3" t="s">
        <v>7461</v>
      </c>
      <c r="B2334" s="3" t="s">
        <v>7462</v>
      </c>
    </row>
    <row r="2335">
      <c r="A2335" s="4" t="s">
        <v>7463</v>
      </c>
      <c r="B2335" s="3" t="s">
        <v>7464</v>
      </c>
      <c r="C2335" s="1" t="s">
        <v>11</v>
      </c>
      <c r="D2335" s="1" t="s">
        <v>11</v>
      </c>
      <c r="E2335" s="1" t="s">
        <v>11</v>
      </c>
      <c r="F2335" s="1" t="s">
        <v>11</v>
      </c>
      <c r="G2335" s="1" t="s">
        <v>11</v>
      </c>
      <c r="H2335" s="1" t="s">
        <v>11</v>
      </c>
      <c r="I2335" s="1" t="s">
        <v>11</v>
      </c>
    </row>
    <row r="2336">
      <c r="A2336" s="4" t="s">
        <v>5059</v>
      </c>
      <c r="B2336" s="3" t="s">
        <v>7465</v>
      </c>
      <c r="C2336" s="1" t="s">
        <v>11</v>
      </c>
      <c r="D2336" s="1" t="s">
        <v>11</v>
      </c>
      <c r="E2336" s="1" t="s">
        <v>11</v>
      </c>
      <c r="F2336" s="1" t="s">
        <v>11</v>
      </c>
      <c r="G2336" s="1" t="s">
        <v>11</v>
      </c>
      <c r="H2336" s="1" t="s">
        <v>11</v>
      </c>
      <c r="I2336" s="1" t="s">
        <v>11</v>
      </c>
    </row>
    <row r="2337">
      <c r="A2337" s="5" t="s">
        <v>7466</v>
      </c>
      <c r="B2337" s="6" t="s">
        <v>7467</v>
      </c>
      <c r="C2337" s="3" t="s">
        <v>11</v>
      </c>
      <c r="D2337" s="3" t="s">
        <v>11</v>
      </c>
      <c r="E2337" s="3" t="s">
        <v>11</v>
      </c>
      <c r="F2337" s="3" t="s">
        <v>11</v>
      </c>
      <c r="G2337" s="3" t="s">
        <v>11</v>
      </c>
      <c r="H2337" s="3" t="s">
        <v>7468</v>
      </c>
    </row>
    <row r="2338">
      <c r="A2338" s="7" t="s">
        <v>7469</v>
      </c>
      <c r="B2338" s="8" t="s">
        <v>2470</v>
      </c>
      <c r="C2338" s="3" t="s">
        <v>11</v>
      </c>
      <c r="D2338" s="3" t="s">
        <v>11</v>
      </c>
      <c r="E2338" s="3" t="s">
        <v>11</v>
      </c>
      <c r="F2338" s="3" t="s">
        <v>11</v>
      </c>
      <c r="G2338" s="3" t="s">
        <v>11</v>
      </c>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location=".VdCnsMsU_IU"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location=".VdCl3csU_IU"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location="heading-Seven"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 r:id="rId93" ref="H94"/>
    <hyperlink r:id="rId94" ref="H95"/>
    <hyperlink r:id="rId95" ref="H96"/>
    <hyperlink r:id="rId96" ref="H97"/>
    <hyperlink r:id="rId97" ref="H98"/>
    <hyperlink r:id="rId98" ref="H99"/>
    <hyperlink r:id="rId99" ref="H100"/>
    <hyperlink r:id="rId100" ref="H101"/>
    <hyperlink r:id="rId101" ref="H102"/>
    <hyperlink r:id="rId102" ref="H103"/>
    <hyperlink r:id="rId103" ref="H104"/>
    <hyperlink r:id="rId104" ref="H105"/>
    <hyperlink r:id="rId105" ref="H106"/>
    <hyperlink r:id="rId106" ref="H107"/>
    <hyperlink r:id="rId107" ref="H108"/>
    <hyperlink r:id="rId108" ref="H109"/>
    <hyperlink r:id="rId109" ref="H110"/>
    <hyperlink r:id="rId110" ref="H111"/>
    <hyperlink r:id="rId111" ref="H112"/>
    <hyperlink r:id="rId112" ref="H113"/>
    <hyperlink r:id="rId113" ref="H114"/>
    <hyperlink r:id="rId114" ref="H115"/>
    <hyperlink r:id="rId115" ref="H116"/>
    <hyperlink r:id="rId116" ref="H117"/>
    <hyperlink r:id="rId117" ref="H118"/>
    <hyperlink r:id="rId118" ref="H119"/>
    <hyperlink r:id="rId119" ref="H120"/>
    <hyperlink r:id="rId120" location="TopOfPage" ref="H121"/>
    <hyperlink r:id="rId121" ref="H122"/>
    <hyperlink r:id="rId122" ref="H123"/>
    <hyperlink r:id="rId123" ref="H124"/>
    <hyperlink r:id="rId124" ref="H125"/>
    <hyperlink r:id="rId125" ref="H126"/>
    <hyperlink r:id="rId126" ref="H127"/>
    <hyperlink r:id="rId127" ref="H128"/>
    <hyperlink r:id="rId128" ref="H129"/>
    <hyperlink r:id="rId129" ref="H130"/>
    <hyperlink r:id="rId130" ref="H131"/>
    <hyperlink r:id="rId131" ref="H132"/>
    <hyperlink r:id="rId132" ref="H133"/>
    <hyperlink r:id="rId133" ref="H134"/>
    <hyperlink r:id="rId134" ref="H135"/>
    <hyperlink r:id="rId135" ref="H136"/>
    <hyperlink r:id="rId136" ref="H137"/>
    <hyperlink r:id="rId137" ref="H138"/>
    <hyperlink r:id="rId138" ref="H139"/>
    <hyperlink r:id="rId139" location="susmp" ref="H140"/>
    <hyperlink r:id="rId140" ref="H141"/>
    <hyperlink r:id="rId141" ref="H142"/>
    <hyperlink r:id="rId142" ref="H143"/>
    <hyperlink r:id="rId143" ref="H144"/>
    <hyperlink r:id="rId144" ref="H145"/>
    <hyperlink r:id="rId145" ref="H146"/>
    <hyperlink r:id="rId146" ref="H147"/>
    <hyperlink r:id="rId147" ref="H148"/>
    <hyperlink r:id="rId148" ref="H149"/>
    <hyperlink r:id="rId149" ref="H150"/>
    <hyperlink r:id="rId150" ref="H151"/>
    <hyperlink r:id="rId151" ref="H152"/>
    <hyperlink r:id="rId152" ref="H153"/>
    <hyperlink r:id="rId153" ref="H154"/>
    <hyperlink r:id="rId154" ref="H155"/>
    <hyperlink r:id="rId155" ref="H156"/>
    <hyperlink r:id="rId156" ref="H157"/>
    <hyperlink r:id="rId157" ref="H158"/>
    <hyperlink r:id="rId158" ref="H159"/>
    <hyperlink r:id="rId159" ref="H160"/>
    <hyperlink r:id="rId160" ref="H161"/>
    <hyperlink r:id="rId161" ref="H162"/>
    <hyperlink r:id="rId162" ref="B163"/>
    <hyperlink r:id="rId163" ref="H163"/>
    <hyperlink r:id="rId164" ref="H164"/>
    <hyperlink r:id="rId165" ref="H165"/>
    <hyperlink r:id="rId166" ref="H166"/>
    <hyperlink r:id="rId167" location="comments" ref="H167"/>
    <hyperlink r:id="rId168" ref="H168"/>
    <hyperlink r:id="rId169" ref="H169"/>
    <hyperlink r:id="rId170" ref="H170"/>
    <hyperlink r:id="rId171" ref="H171"/>
    <hyperlink r:id="rId172" ref="H172"/>
    <hyperlink r:id="rId173" ref="H173"/>
    <hyperlink r:id="rId174" ref="H174"/>
    <hyperlink r:id="rId175" ref="H175"/>
    <hyperlink r:id="rId176" ref="H176"/>
    <hyperlink r:id="rId177" ref="H177"/>
    <hyperlink r:id="rId178" ref="H178"/>
    <hyperlink r:id="rId179" ref="H179"/>
    <hyperlink r:id="rId180" ref="H180"/>
    <hyperlink r:id="rId181" ref="H181"/>
    <hyperlink r:id="rId182" ref="H182"/>
    <hyperlink r:id="rId183" ref="H183"/>
    <hyperlink r:id="rId184" ref="H184"/>
    <hyperlink r:id="rId185" ref="H185"/>
    <hyperlink r:id="rId186" ref="H186"/>
    <hyperlink r:id="rId187" ref="B187"/>
    <hyperlink r:id="rId188" ref="H187"/>
    <hyperlink r:id="rId189" ref="H188"/>
    <hyperlink r:id="rId190" ref="H189"/>
    <hyperlink r:id="rId191" ref="H190"/>
    <hyperlink r:id="rId192" ref="H191"/>
    <hyperlink r:id="rId193" ref="H192"/>
    <hyperlink r:id="rId194" ref="H193"/>
    <hyperlink r:id="rId195" ref="H194"/>
    <hyperlink r:id="rId196" ref="H195"/>
    <hyperlink r:id="rId197" ref="H196"/>
    <hyperlink r:id="rId198" ref="H197"/>
    <hyperlink r:id="rId199" ref="H198"/>
    <hyperlink r:id="rId200" ref="H199"/>
    <hyperlink r:id="rId201" ref="H200"/>
    <hyperlink r:id="rId202" ref="H201"/>
    <hyperlink r:id="rId203" ref="H202"/>
    <hyperlink r:id="rId204" ref="H203"/>
    <hyperlink r:id="rId205" ref="H204"/>
    <hyperlink r:id="rId206" ref="H205"/>
    <hyperlink r:id="rId207" ref="H206"/>
    <hyperlink r:id="rId208" ref="H207"/>
    <hyperlink r:id="rId209" ref="H208"/>
    <hyperlink r:id="rId210" ref="H209"/>
    <hyperlink r:id="rId211" ref="H210"/>
    <hyperlink r:id="rId212" ref="H211"/>
    <hyperlink r:id="rId213" ref="H212"/>
    <hyperlink r:id="rId214" ref="H213"/>
    <hyperlink r:id="rId215" ref="H214"/>
    <hyperlink r:id="rId216" location="page-2" ref="H215"/>
    <hyperlink r:id="rId217" ref="H216"/>
    <hyperlink r:id="rId218" ref="H217"/>
    <hyperlink r:id="rId219" ref="H218"/>
    <hyperlink r:id="rId220" ref="H219"/>
    <hyperlink r:id="rId221" ref="H220"/>
    <hyperlink r:id="rId222" ref="H221"/>
    <hyperlink r:id="rId223" ref="H222"/>
    <hyperlink r:id="rId224" ref="H223"/>
    <hyperlink r:id="rId225" ref="H224"/>
    <hyperlink r:id="rId226" ref="H225"/>
    <hyperlink r:id="rId227" ref="H226"/>
    <hyperlink r:id="rId228" ref="H227"/>
    <hyperlink r:id="rId229" ref="H228"/>
    <hyperlink r:id="rId230" ref="H229"/>
    <hyperlink r:id="rId231" ref="H230"/>
    <hyperlink r:id="rId232" ref="H231"/>
    <hyperlink r:id="rId233" ref="H232"/>
    <hyperlink r:id="rId234" ref="H233"/>
    <hyperlink r:id="rId235" ref="H234"/>
    <hyperlink r:id="rId236" ref="H235"/>
    <hyperlink r:id="rId237" ref="H236"/>
    <hyperlink r:id="rId238" ref="H237"/>
    <hyperlink r:id="rId239" ref="H238"/>
    <hyperlink r:id="rId240" ref="H239"/>
    <hyperlink r:id="rId241" ref="H240"/>
    <hyperlink r:id="rId242" ref="H241"/>
    <hyperlink r:id="rId243" ref="H242"/>
    <hyperlink r:id="rId244" ref="H243"/>
    <hyperlink r:id="rId245" ref="H244"/>
    <hyperlink r:id="rId246" ref="H245"/>
    <hyperlink r:id="rId247" ref="H246"/>
    <hyperlink r:id="rId248" ref="H247"/>
    <hyperlink r:id="rId249" ref="H248"/>
    <hyperlink r:id="rId250" ref="H249"/>
    <hyperlink r:id="rId251" ref="H250"/>
    <hyperlink r:id="rId252" ref="H251"/>
    <hyperlink r:id="rId253" ref="H252"/>
    <hyperlink r:id="rId254" ref="H253"/>
    <hyperlink r:id="rId255" ref="H254"/>
    <hyperlink r:id="rId256" ref="H255"/>
    <hyperlink r:id="rId257" ref="H256"/>
    <hyperlink r:id="rId258" ref="H257"/>
    <hyperlink r:id="rId259" ref="H258"/>
    <hyperlink r:id="rId260" ref="H259"/>
    <hyperlink r:id="rId261" ref="H260"/>
    <hyperlink r:id="rId262" ref="H261"/>
    <hyperlink r:id="rId263" ref="H262"/>
    <hyperlink r:id="rId264" ref="H263"/>
    <hyperlink r:id="rId265" ref="H264"/>
    <hyperlink r:id="rId266" ref="H265"/>
    <hyperlink r:id="rId267" ref="H266"/>
    <hyperlink r:id="rId268" ref="H267"/>
    <hyperlink r:id="rId269" ref="H268"/>
    <hyperlink r:id="rId270" ref="H269"/>
    <hyperlink r:id="rId271" ref="H270"/>
    <hyperlink r:id="rId272" ref="H271"/>
    <hyperlink r:id="rId273" ref="H272"/>
    <hyperlink r:id="rId274" ref="H273"/>
    <hyperlink r:id="rId275" ref="H274"/>
    <hyperlink r:id="rId276" ref="H275"/>
    <hyperlink r:id="rId277" ref="H276"/>
    <hyperlink r:id="rId278" ref="H277"/>
    <hyperlink r:id="rId279" ref="H278"/>
    <hyperlink r:id="rId280" ref="H279"/>
    <hyperlink r:id="rId281" ref="H280"/>
    <hyperlink r:id="rId282" ref="B281"/>
    <hyperlink r:id="rId283" ref="H281"/>
    <hyperlink r:id="rId284" ref="H282"/>
    <hyperlink r:id="rId285" ref="H283"/>
    <hyperlink r:id="rId286" ref="H284"/>
    <hyperlink r:id="rId287" ref="H285"/>
    <hyperlink r:id="rId288" ref="H286"/>
    <hyperlink r:id="rId289" ref="H287"/>
    <hyperlink r:id="rId290" ref="H288"/>
    <hyperlink r:id="rId291" ref="H289"/>
    <hyperlink r:id="rId292" ref="H290"/>
    <hyperlink r:id="rId293" ref="H291"/>
    <hyperlink r:id="rId294" ref="H292"/>
    <hyperlink r:id="rId295" ref="H293"/>
    <hyperlink r:id="rId296" ref="H294"/>
    <hyperlink r:id="rId297" ref="H295"/>
    <hyperlink r:id="rId298" ref="H296"/>
    <hyperlink r:id="rId299" ref="H297"/>
    <hyperlink r:id="rId300" ref="H298"/>
    <hyperlink r:id="rId301" ref="H299"/>
    <hyperlink r:id="rId302" ref="H300"/>
    <hyperlink r:id="rId303" ref="H301"/>
    <hyperlink r:id="rId304" ref="H302"/>
    <hyperlink r:id="rId305" ref="H303"/>
    <hyperlink r:id="rId306" ref="H304"/>
    <hyperlink r:id="rId307" ref="H305"/>
    <hyperlink r:id="rId308" ref="H306"/>
    <hyperlink r:id="rId309" ref="H307"/>
    <hyperlink r:id="rId310" ref="H308"/>
    <hyperlink r:id="rId311" ref="H309"/>
    <hyperlink r:id="rId312" ref="H310"/>
    <hyperlink r:id="rId313" ref="H311"/>
    <hyperlink r:id="rId314" ref="H312"/>
    <hyperlink r:id="rId315" ref="H313"/>
    <hyperlink r:id="rId316" ref="H314"/>
    <hyperlink r:id="rId317" ref="H315"/>
    <hyperlink r:id="rId318" ref="H316"/>
    <hyperlink r:id="rId319" ref="H317"/>
    <hyperlink r:id="rId320" ref="H318"/>
    <hyperlink r:id="rId321" ref="H319"/>
    <hyperlink r:id="rId322" ref="H320"/>
    <hyperlink r:id="rId323" ref="H321"/>
    <hyperlink r:id="rId324" ref="H322"/>
    <hyperlink r:id="rId325" ref="H323"/>
    <hyperlink r:id="rId326" ref="H324"/>
    <hyperlink r:id="rId327" ref="H325"/>
    <hyperlink r:id="rId328" ref="H326"/>
    <hyperlink r:id="rId329" ref="H327"/>
    <hyperlink r:id="rId330" ref="H328"/>
    <hyperlink r:id="rId331" ref="H329"/>
    <hyperlink r:id="rId332" ref="B330"/>
    <hyperlink r:id="rId333" ref="H330"/>
    <hyperlink r:id="rId334" ref="H331"/>
    <hyperlink r:id="rId335" ref="H332"/>
    <hyperlink r:id="rId336" ref="H333"/>
    <hyperlink r:id="rId337" ref="H334"/>
    <hyperlink r:id="rId338" ref="H335"/>
    <hyperlink r:id="rId339" ref="H336"/>
    <hyperlink r:id="rId340" ref="H337"/>
    <hyperlink r:id="rId341" ref="H338"/>
    <hyperlink r:id="rId342" ref="H339"/>
    <hyperlink r:id="rId343" ref="H340"/>
    <hyperlink r:id="rId344" ref="H341"/>
    <hyperlink r:id="rId345" ref="H342"/>
    <hyperlink r:id="rId346" ref="H343"/>
    <hyperlink r:id="rId347" ref="H344"/>
    <hyperlink r:id="rId348" ref="H345"/>
    <hyperlink r:id="rId349" ref="H346"/>
    <hyperlink r:id="rId350" ref="H347"/>
    <hyperlink r:id="rId351" ref="H348"/>
    <hyperlink r:id="rId352" ref="H349"/>
    <hyperlink r:id="rId353" ref="H350"/>
    <hyperlink r:id="rId354" ref="H351"/>
    <hyperlink r:id="rId355" ref="H352"/>
    <hyperlink r:id="rId356" ref="H353"/>
    <hyperlink r:id="rId357" ref="H354"/>
    <hyperlink r:id="rId358" ref="H355"/>
    <hyperlink r:id="rId359" ref="H356"/>
    <hyperlink r:id="rId360" ref="H357"/>
    <hyperlink r:id="rId361" ref="H358"/>
    <hyperlink r:id="rId362" ref="H359"/>
    <hyperlink r:id="rId363" ref="H360"/>
    <hyperlink r:id="rId364" ref="H361"/>
    <hyperlink r:id="rId365" ref="H362"/>
    <hyperlink r:id="rId366" ref="H363"/>
    <hyperlink r:id="rId367" ref="H364"/>
    <hyperlink r:id="rId368" ref="H365"/>
    <hyperlink r:id="rId369" ref="H366"/>
    <hyperlink r:id="rId370" ref="H367"/>
    <hyperlink r:id="rId371" ref="H368"/>
    <hyperlink r:id="rId372" ref="H369"/>
    <hyperlink r:id="rId373" ref="H370"/>
    <hyperlink r:id="rId374" ref="H371"/>
    <hyperlink r:id="rId375" ref="H372"/>
    <hyperlink r:id="rId376" ref="H373"/>
    <hyperlink r:id="rId377" ref="H374"/>
    <hyperlink r:id="rId378" ref="H375"/>
    <hyperlink r:id="rId379" ref="H376"/>
    <hyperlink r:id="rId380" ref="H377"/>
    <hyperlink r:id="rId381" ref="H378"/>
    <hyperlink r:id="rId382" ref="H379"/>
    <hyperlink r:id="rId383" ref="H2020"/>
    <hyperlink r:id="rId384" ref="H2021"/>
    <hyperlink r:id="rId385" ref="H2063"/>
    <hyperlink r:id="rId386" ref="H2071"/>
    <hyperlink r:id="rId387" ref="H2075"/>
    <hyperlink r:id="rId388" ref="H2137"/>
    <hyperlink r:id="rId389" ref="H2158"/>
    <hyperlink r:id="rId390" ref="H2190"/>
    <hyperlink r:id="rId391" ref="H2208"/>
    <hyperlink r:id="rId392" ref="H2210"/>
    <hyperlink r:id="rId393" ref="H2258"/>
    <hyperlink r:id="rId394" ref="H2288"/>
    <hyperlink r:id="rId395" ref="H2289"/>
    <hyperlink r:id="rId396" ref="H2290"/>
    <hyperlink r:id="rId397" ref="H2311"/>
    <hyperlink r:id="rId398" ref="H2312"/>
    <hyperlink r:id="rId399" ref="H2313"/>
    <hyperlink r:id="rId400" ref="H2314"/>
    <hyperlink r:id="rId401" ref="H2315"/>
    <hyperlink r:id="rId402" ref="H2316"/>
    <hyperlink r:id="rId403" ref="H2317"/>
    <hyperlink r:id="rId404" ref="H2318"/>
    <hyperlink r:id="rId405" ref="H2319"/>
    <hyperlink r:id="rId406" ref="H2320"/>
    <hyperlink r:id="rId407" ref="H2321"/>
    <hyperlink r:id="rId408" ref="H2322"/>
    <hyperlink r:id="rId409" ref="H2323"/>
    <hyperlink r:id="rId410" ref="H2324"/>
    <hyperlink r:id="rId411" ref="H2325"/>
    <hyperlink r:id="rId412" ref="H2326"/>
    <hyperlink r:id="rId413" ref="H2327"/>
    <hyperlink r:id="rId414" ref="H2328"/>
    <hyperlink r:id="rId415" ref="H2329"/>
    <hyperlink r:id="rId416" ref="H2330"/>
    <hyperlink r:id="rId417" ref="H2331"/>
  </hyperlinks>
  <drawing r:id="rId4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0.0"/>
    <col customWidth="1" min="2" max="2" width="26.43"/>
    <col customWidth="1" min="5" max="5" width="10.0"/>
    <col customWidth="1" min="12" max="12" width="12.29"/>
  </cols>
  <sheetData>
    <row r="1">
      <c r="A1" s="6" t="s">
        <v>1</v>
      </c>
      <c r="B1" s="6" t="s">
        <v>0</v>
      </c>
      <c r="C1" s="3" t="s">
        <v>5</v>
      </c>
      <c r="D1" s="3" t="s">
        <v>7</v>
      </c>
      <c r="E1" s="3" t="s">
        <v>8</v>
      </c>
      <c r="F1" s="3" t="s">
        <v>2</v>
      </c>
      <c r="G1" s="3" t="s">
        <v>3</v>
      </c>
      <c r="H1" s="3" t="s">
        <v>4</v>
      </c>
      <c r="I1" s="3" t="s">
        <v>6</v>
      </c>
      <c r="J1" s="3" t="s">
        <v>7470</v>
      </c>
      <c r="K1" s="3" t="s">
        <v>7471</v>
      </c>
      <c r="L1" s="3" t="s">
        <v>7472</v>
      </c>
    </row>
    <row r="2">
      <c r="A2" s="6" t="s">
        <v>6091</v>
      </c>
      <c r="B2" s="6" t="s">
        <v>6090</v>
      </c>
      <c r="C2" s="3" t="s">
        <v>6092</v>
      </c>
      <c r="D2" s="9" t="s">
        <v>11</v>
      </c>
      <c r="E2" s="3" t="s">
        <v>11</v>
      </c>
      <c r="F2" s="3" t="s">
        <v>11</v>
      </c>
      <c r="G2" s="3" t="s">
        <v>11</v>
      </c>
      <c r="H2" s="3" t="s">
        <v>11</v>
      </c>
      <c r="I2" s="3" t="s">
        <v>11</v>
      </c>
      <c r="J2" s="3">
        <v>8.0</v>
      </c>
      <c r="K2" s="3" t="s">
        <v>7473</v>
      </c>
      <c r="L2" s="3">
        <v>0.0</v>
      </c>
      <c r="M2" s="10" t="str">
        <f>IFERROR(__xludf.DUMMYFUNCTION("REGEXEXTRACT(B2, ""\d{4}"")"),"2014")</f>
        <v>2014</v>
      </c>
    </row>
    <row r="3">
      <c r="A3" s="6" t="s">
        <v>6997</v>
      </c>
      <c r="B3" s="6" t="s">
        <v>6996</v>
      </c>
      <c r="C3" s="3" t="s">
        <v>7000</v>
      </c>
      <c r="D3" s="3" t="s">
        <v>11</v>
      </c>
      <c r="E3" s="3" t="s">
        <v>11</v>
      </c>
      <c r="F3" s="3" t="s">
        <v>6998</v>
      </c>
      <c r="G3" s="3" t="s">
        <v>6999</v>
      </c>
      <c r="H3" s="3" t="s">
        <v>1562</v>
      </c>
      <c r="I3" s="3" t="s">
        <v>7001</v>
      </c>
      <c r="J3" s="3">
        <v>7.0</v>
      </c>
      <c r="K3" s="3" t="s">
        <v>7473</v>
      </c>
      <c r="L3" s="3">
        <v>0.0</v>
      </c>
      <c r="M3" s="10" t="str">
        <f>IFERROR(__xludf.DUMMYFUNCTION("REGEXEXTRACT(B3, ""\d{4}"")"),"2013")</f>
        <v>2013</v>
      </c>
    </row>
    <row r="4">
      <c r="A4" s="11" t="s">
        <v>1441</v>
      </c>
      <c r="B4" s="11" t="s">
        <v>1440</v>
      </c>
      <c r="C4" s="1" t="s">
        <v>7474</v>
      </c>
      <c r="D4" s="1" t="s">
        <v>11</v>
      </c>
      <c r="E4" s="1" t="s">
        <v>11</v>
      </c>
      <c r="F4" s="1" t="s">
        <v>7475</v>
      </c>
      <c r="G4" s="1" t="s">
        <v>7476</v>
      </c>
      <c r="H4" s="1" t="s">
        <v>1587</v>
      </c>
      <c r="I4" s="1" t="s">
        <v>7477</v>
      </c>
      <c r="J4" s="1">
        <v>7.0</v>
      </c>
      <c r="K4" s="3" t="s">
        <v>7473</v>
      </c>
      <c r="L4" s="3">
        <v>0.0</v>
      </c>
      <c r="M4" s="10" t="str">
        <f>IFERROR(__xludf.DUMMYFUNCTION("REGEXEXTRACT(B4, ""\d{4}"")"),"2014")</f>
        <v>2014</v>
      </c>
    </row>
    <row r="5">
      <c r="A5" s="11" t="s">
        <v>878</v>
      </c>
      <c r="B5" s="11" t="s">
        <v>877</v>
      </c>
      <c r="C5" s="1" t="s">
        <v>7478</v>
      </c>
      <c r="D5" s="2" t="s">
        <v>879</v>
      </c>
      <c r="E5" s="1" t="s">
        <v>11</v>
      </c>
      <c r="F5" s="1" t="s">
        <v>7479</v>
      </c>
      <c r="G5" s="1" t="s">
        <v>7480</v>
      </c>
      <c r="H5" s="1" t="s">
        <v>3389</v>
      </c>
      <c r="I5" s="1" t="s">
        <v>7481</v>
      </c>
      <c r="J5" s="1">
        <v>6.0</v>
      </c>
      <c r="K5" s="1" t="s">
        <v>7473</v>
      </c>
      <c r="L5" s="3">
        <v>0.0</v>
      </c>
      <c r="M5" s="10" t="str">
        <f>IFERROR(__xludf.DUMMYFUNCTION("REGEXEXTRACT(B5, ""\d{4}"")"),"2014")</f>
        <v>2014</v>
      </c>
    </row>
    <row r="6">
      <c r="A6" s="11" t="s">
        <v>91</v>
      </c>
      <c r="B6" s="11" t="s">
        <v>90</v>
      </c>
      <c r="C6" s="1" t="s">
        <v>11</v>
      </c>
      <c r="D6" s="2" t="s">
        <v>7482</v>
      </c>
      <c r="E6" s="1" t="s">
        <v>11</v>
      </c>
      <c r="F6" s="1" t="s">
        <v>7483</v>
      </c>
      <c r="G6" s="1" t="s">
        <v>7484</v>
      </c>
      <c r="H6" s="1" t="s">
        <v>11</v>
      </c>
      <c r="I6" s="1" t="s">
        <v>11</v>
      </c>
      <c r="J6" s="1">
        <v>6.0</v>
      </c>
      <c r="K6" s="3" t="s">
        <v>7485</v>
      </c>
      <c r="L6" s="3">
        <v>0.0</v>
      </c>
      <c r="M6" s="10" t="str">
        <f>IFERROR(__xludf.DUMMYFUNCTION("REGEXEXTRACT(B6, ""\d{4}"")"),"2015")</f>
        <v>2015</v>
      </c>
    </row>
    <row r="7">
      <c r="A7" s="11" t="s">
        <v>893</v>
      </c>
      <c r="B7" s="11" t="s">
        <v>892</v>
      </c>
      <c r="C7" s="1" t="s">
        <v>11</v>
      </c>
      <c r="D7" s="2" t="s">
        <v>894</v>
      </c>
      <c r="E7" s="1" t="s">
        <v>11</v>
      </c>
      <c r="F7" s="1" t="s">
        <v>7486</v>
      </c>
      <c r="G7" s="1" t="s">
        <v>7487</v>
      </c>
      <c r="H7" s="1" t="s">
        <v>11</v>
      </c>
      <c r="I7" s="1" t="s">
        <v>11</v>
      </c>
      <c r="J7" s="1">
        <v>6.0</v>
      </c>
      <c r="K7" s="1" t="s">
        <v>7473</v>
      </c>
      <c r="L7" s="3">
        <v>0.0</v>
      </c>
      <c r="M7" s="10" t="str">
        <f>IFERROR(__xludf.DUMMYFUNCTION("REGEXEXTRACT(B7, ""\d{4}"")"),"2013")</f>
        <v>2013</v>
      </c>
    </row>
    <row r="8">
      <c r="A8" s="11" t="s">
        <v>1330</v>
      </c>
      <c r="B8" s="11" t="s">
        <v>1329</v>
      </c>
      <c r="C8" s="1" t="s">
        <v>11</v>
      </c>
      <c r="D8" s="1" t="s">
        <v>7488</v>
      </c>
      <c r="E8" s="1" t="s">
        <v>11</v>
      </c>
      <c r="F8" s="1" t="s">
        <v>7489</v>
      </c>
      <c r="G8" s="1" t="s">
        <v>7490</v>
      </c>
      <c r="H8" s="1" t="s">
        <v>11</v>
      </c>
      <c r="I8" s="1" t="s">
        <v>11</v>
      </c>
      <c r="J8" s="1">
        <v>6.0</v>
      </c>
      <c r="K8" s="3" t="s">
        <v>7485</v>
      </c>
      <c r="L8" s="3">
        <v>0.0</v>
      </c>
      <c r="M8" s="10" t="str">
        <f>IFERROR(__xludf.DUMMYFUNCTION("REGEXEXTRACT(B8, ""\d{4}"")"),"2014")</f>
        <v>2014</v>
      </c>
    </row>
    <row r="9">
      <c r="A9" s="11" t="s">
        <v>1460</v>
      </c>
      <c r="B9" s="11" t="s">
        <v>1459</v>
      </c>
      <c r="C9" s="1" t="s">
        <v>7491</v>
      </c>
      <c r="D9" s="1" t="s">
        <v>7488</v>
      </c>
      <c r="E9" s="1" t="s">
        <v>11</v>
      </c>
      <c r="F9" s="1" t="s">
        <v>7492</v>
      </c>
      <c r="G9" s="1" t="s">
        <v>7493</v>
      </c>
      <c r="H9" s="1" t="s">
        <v>303</v>
      </c>
      <c r="I9" s="1" t="s">
        <v>7494</v>
      </c>
      <c r="J9" s="1">
        <v>6.0</v>
      </c>
      <c r="K9" s="1" t="s">
        <v>7473</v>
      </c>
      <c r="L9" s="1">
        <v>0.0</v>
      </c>
      <c r="M9" s="10" t="str">
        <f>IFERROR(__xludf.DUMMYFUNCTION("REGEXEXTRACT(B9, ""\d{4}"")"),"2015")</f>
        <v>2015</v>
      </c>
    </row>
    <row r="10">
      <c r="A10" s="11" t="s">
        <v>1735</v>
      </c>
      <c r="B10" s="11" t="s">
        <v>1734</v>
      </c>
      <c r="C10" s="1" t="s">
        <v>7495</v>
      </c>
      <c r="D10" s="1" t="s">
        <v>7488</v>
      </c>
      <c r="E10" s="1" t="s">
        <v>11</v>
      </c>
      <c r="F10" s="1" t="s">
        <v>7496</v>
      </c>
      <c r="G10" s="1" t="s">
        <v>6999</v>
      </c>
      <c r="H10" s="1" t="s">
        <v>291</v>
      </c>
      <c r="I10" s="1" t="s">
        <v>7497</v>
      </c>
      <c r="J10" s="1">
        <v>6.0</v>
      </c>
      <c r="K10" s="1" t="s">
        <v>7473</v>
      </c>
      <c r="L10" s="1">
        <v>0.0</v>
      </c>
      <c r="M10" s="10" t="str">
        <f>IFERROR(__xludf.DUMMYFUNCTION("REGEXEXTRACT(B10, ""\d{4}"")"),"2010")</f>
        <v>2010</v>
      </c>
    </row>
    <row r="11">
      <c r="A11" s="6" t="s">
        <v>6495</v>
      </c>
      <c r="B11" s="6" t="s">
        <v>6494</v>
      </c>
      <c r="C11" s="3" t="s">
        <v>6496</v>
      </c>
      <c r="D11" s="3" t="s">
        <v>11</v>
      </c>
      <c r="E11" s="3" t="s">
        <v>11</v>
      </c>
      <c r="F11" s="3" t="s">
        <v>11</v>
      </c>
      <c r="G11" s="3" t="s">
        <v>11</v>
      </c>
      <c r="H11" s="3" t="s">
        <v>11</v>
      </c>
      <c r="I11" s="3" t="s">
        <v>11</v>
      </c>
      <c r="J11" s="3">
        <v>5.0</v>
      </c>
      <c r="K11" s="3" t="s">
        <v>7473</v>
      </c>
      <c r="L11" s="3">
        <v>0.0</v>
      </c>
      <c r="M11" s="10" t="str">
        <f>IFERROR(__xludf.DUMMYFUNCTION("REGEXEXTRACT(B11, ""\d{4}"")"),"2014")</f>
        <v>2014</v>
      </c>
    </row>
    <row r="12">
      <c r="A12" s="6" t="s">
        <v>6847</v>
      </c>
      <c r="B12" s="6" t="s">
        <v>6846</v>
      </c>
      <c r="C12" s="3" t="s">
        <v>6848</v>
      </c>
      <c r="D12" s="3" t="s">
        <v>11</v>
      </c>
      <c r="E12" s="3" t="s">
        <v>11</v>
      </c>
      <c r="F12" s="3" t="s">
        <v>11</v>
      </c>
      <c r="G12" s="3" t="s">
        <v>11</v>
      </c>
      <c r="H12" s="3" t="s">
        <v>11</v>
      </c>
      <c r="I12" s="3" t="s">
        <v>11</v>
      </c>
      <c r="J12" s="3">
        <v>5.0</v>
      </c>
      <c r="K12" s="3" t="s">
        <v>7473</v>
      </c>
      <c r="L12" s="3">
        <v>0.0</v>
      </c>
      <c r="M12" s="10" t="str">
        <f>IFERROR(__xludf.DUMMYFUNCTION("REGEXEXTRACT(B12, ""\d{4}"")"),"2014")</f>
        <v>2014</v>
      </c>
    </row>
    <row r="13">
      <c r="A13" s="6" t="s">
        <v>7256</v>
      </c>
      <c r="B13" s="6" t="s">
        <v>7255</v>
      </c>
      <c r="C13" s="3" t="s">
        <v>7260</v>
      </c>
      <c r="D13" s="3" t="s">
        <v>11</v>
      </c>
      <c r="E13" s="3" t="s">
        <v>11</v>
      </c>
      <c r="F13" s="3" t="s">
        <v>7257</v>
      </c>
      <c r="G13" s="3" t="s">
        <v>7258</v>
      </c>
      <c r="H13" s="3" t="s">
        <v>7259</v>
      </c>
      <c r="I13" s="3" t="s">
        <v>7261</v>
      </c>
      <c r="J13" s="3">
        <v>5.0</v>
      </c>
      <c r="K13" s="3" t="s">
        <v>7473</v>
      </c>
      <c r="L13" s="3">
        <v>0.0</v>
      </c>
      <c r="M13" s="10" t="str">
        <f>IFERROR(__xludf.DUMMYFUNCTION("REGEXEXTRACT(B13, ""\d{4}"")"),"2012")</f>
        <v>2012</v>
      </c>
    </row>
    <row r="14">
      <c r="A14" s="11" t="s">
        <v>47</v>
      </c>
      <c r="B14" s="11" t="s">
        <v>46</v>
      </c>
      <c r="C14" s="1" t="s">
        <v>11</v>
      </c>
      <c r="D14" s="2" t="s">
        <v>7498</v>
      </c>
      <c r="E14" s="1" t="s">
        <v>11</v>
      </c>
      <c r="F14" s="1" t="s">
        <v>7499</v>
      </c>
      <c r="G14" s="1" t="s">
        <v>7500</v>
      </c>
      <c r="H14" s="1" t="s">
        <v>11</v>
      </c>
      <c r="I14" s="1" t="s">
        <v>11</v>
      </c>
      <c r="J14" s="1">
        <v>5.0</v>
      </c>
      <c r="K14" s="3" t="s">
        <v>7485</v>
      </c>
      <c r="L14" s="1">
        <v>0.0</v>
      </c>
      <c r="M14" s="10" t="str">
        <f>IFERROR(__xludf.DUMMYFUNCTION("REGEXEXTRACT(B14, ""\d{4}"")"),"2014")</f>
        <v>2014</v>
      </c>
    </row>
    <row r="15">
      <c r="A15" s="11" t="s">
        <v>121</v>
      </c>
      <c r="B15" s="11" t="s">
        <v>120</v>
      </c>
      <c r="C15" s="1" t="s">
        <v>11</v>
      </c>
      <c r="D15" s="2" t="s">
        <v>122</v>
      </c>
      <c r="E15" s="1" t="s">
        <v>11</v>
      </c>
      <c r="F15" s="1" t="s">
        <v>7501</v>
      </c>
      <c r="G15" s="1" t="s">
        <v>7502</v>
      </c>
      <c r="H15" s="1" t="s">
        <v>11</v>
      </c>
      <c r="I15" s="1" t="s">
        <v>11</v>
      </c>
      <c r="J15" s="1">
        <v>5.0</v>
      </c>
      <c r="K15" s="3" t="s">
        <v>7485</v>
      </c>
      <c r="L15" s="1">
        <v>0.0</v>
      </c>
      <c r="M15" s="10" t="str">
        <f>IFERROR(__xludf.DUMMYFUNCTION("REGEXEXTRACT(B15, ""\d{4}"")"),"2014")</f>
        <v>2014</v>
      </c>
    </row>
    <row r="16">
      <c r="A16" s="11" t="s">
        <v>501</v>
      </c>
      <c r="B16" s="11" t="s">
        <v>500</v>
      </c>
      <c r="C16" s="1" t="s">
        <v>11</v>
      </c>
      <c r="D16" s="2" t="s">
        <v>7435</v>
      </c>
      <c r="E16" s="1" t="s">
        <v>11</v>
      </c>
      <c r="F16" s="1" t="s">
        <v>7503</v>
      </c>
      <c r="G16" s="1" t="s">
        <v>7504</v>
      </c>
      <c r="H16" s="1" t="s">
        <v>11</v>
      </c>
      <c r="I16" s="1" t="s">
        <v>11</v>
      </c>
      <c r="J16" s="1">
        <v>5.0</v>
      </c>
      <c r="K16" s="3" t="s">
        <v>7485</v>
      </c>
      <c r="L16" s="1">
        <v>0.0</v>
      </c>
      <c r="M16" s="10" t="str">
        <f>IFERROR(__xludf.DUMMYFUNCTION("REGEXEXTRACT(B16, ""\d{4}"")"),"2014")</f>
        <v>2014</v>
      </c>
    </row>
    <row r="17">
      <c r="A17" s="11" t="s">
        <v>1458</v>
      </c>
      <c r="B17" s="11" t="s">
        <v>1457</v>
      </c>
      <c r="C17" s="1" t="s">
        <v>11</v>
      </c>
      <c r="D17" s="1" t="s">
        <v>7488</v>
      </c>
      <c r="E17" s="1" t="s">
        <v>11</v>
      </c>
      <c r="F17" s="1" t="s">
        <v>7505</v>
      </c>
      <c r="G17" s="1" t="s">
        <v>7506</v>
      </c>
      <c r="H17" s="1" t="s">
        <v>11</v>
      </c>
      <c r="I17" s="1" t="s">
        <v>11</v>
      </c>
      <c r="J17" s="1">
        <v>5.0</v>
      </c>
      <c r="K17" s="1" t="s">
        <v>7473</v>
      </c>
      <c r="L17" s="1">
        <v>0.0</v>
      </c>
      <c r="M17" s="10" t="str">
        <f>IFERROR(__xludf.DUMMYFUNCTION("REGEXEXTRACT(B17, ""\d{4}"")"),"2015")</f>
        <v>2015</v>
      </c>
    </row>
    <row r="18">
      <c r="A18" s="11" t="s">
        <v>1674</v>
      </c>
      <c r="B18" s="11" t="s">
        <v>1673</v>
      </c>
      <c r="C18" s="1" t="s">
        <v>7507</v>
      </c>
      <c r="D18" s="1" t="s">
        <v>7488</v>
      </c>
      <c r="E18" s="1" t="s">
        <v>11</v>
      </c>
      <c r="F18" s="1" t="s">
        <v>7508</v>
      </c>
      <c r="G18" s="1" t="s">
        <v>7509</v>
      </c>
      <c r="H18" s="1" t="s">
        <v>291</v>
      </c>
      <c r="I18" s="1" t="s">
        <v>7510</v>
      </c>
      <c r="J18" s="1">
        <v>5.0</v>
      </c>
      <c r="K18" s="1" t="s">
        <v>7473</v>
      </c>
      <c r="L18" s="1">
        <v>0.0</v>
      </c>
      <c r="M18" s="10" t="str">
        <f>IFERROR(__xludf.DUMMYFUNCTION("REGEXEXTRACT(B18, ""\d{4}"")"),"2014")</f>
        <v>2014</v>
      </c>
    </row>
    <row r="19">
      <c r="A19" s="11" t="s">
        <v>1773</v>
      </c>
      <c r="B19" s="11" t="s">
        <v>1772</v>
      </c>
      <c r="C19" s="1" t="s">
        <v>11</v>
      </c>
      <c r="D19" s="1" t="s">
        <v>7488</v>
      </c>
      <c r="E19" s="1" t="s">
        <v>11</v>
      </c>
      <c r="F19" s="1" t="s">
        <v>7511</v>
      </c>
      <c r="G19" s="1" t="s">
        <v>7512</v>
      </c>
      <c r="H19" s="1" t="s">
        <v>11</v>
      </c>
      <c r="I19" s="1" t="s">
        <v>11</v>
      </c>
      <c r="J19" s="1">
        <v>5.0</v>
      </c>
      <c r="K19" s="1" t="s">
        <v>7473</v>
      </c>
      <c r="L19" s="1">
        <v>0.0</v>
      </c>
      <c r="M19" s="10" t="str">
        <f>IFERROR(__xludf.DUMMYFUNCTION("REGEXEXTRACT(B19, ""\d{4}"")"),"2015")</f>
        <v>2015</v>
      </c>
    </row>
    <row r="20">
      <c r="A20" s="6" t="s">
        <v>1367</v>
      </c>
      <c r="B20" s="6" t="s">
        <v>1366</v>
      </c>
      <c r="C20" s="3" t="s">
        <v>1371</v>
      </c>
      <c r="D20" s="3" t="s">
        <v>11</v>
      </c>
      <c r="E20" s="3" t="s">
        <v>11</v>
      </c>
      <c r="F20" s="3" t="s">
        <v>1368</v>
      </c>
      <c r="G20" s="3" t="s">
        <v>1369</v>
      </c>
      <c r="H20" s="3" t="s">
        <v>1370</v>
      </c>
      <c r="I20" s="3" t="s">
        <v>1372</v>
      </c>
      <c r="J20" s="3">
        <v>4.0</v>
      </c>
      <c r="K20" s="3" t="s">
        <v>7473</v>
      </c>
      <c r="L20" s="3">
        <v>0.0</v>
      </c>
      <c r="M20" s="10" t="str">
        <f>IFERROR(__xludf.DUMMYFUNCTION("REGEXEXTRACT(B20, ""\d{4}"")"),"2002")</f>
        <v>2002</v>
      </c>
    </row>
    <row r="21">
      <c r="A21" s="6" t="s">
        <v>1376</v>
      </c>
      <c r="B21" s="6" t="s">
        <v>1375</v>
      </c>
      <c r="C21" s="3" t="s">
        <v>1380</v>
      </c>
      <c r="D21" s="3" t="s">
        <v>11</v>
      </c>
      <c r="E21" s="3" t="s">
        <v>11</v>
      </c>
      <c r="F21" s="3" t="s">
        <v>1377</v>
      </c>
      <c r="G21" s="3" t="s">
        <v>1378</v>
      </c>
      <c r="H21" s="3" t="s">
        <v>1379</v>
      </c>
      <c r="I21" s="3" t="s">
        <v>1381</v>
      </c>
      <c r="J21" s="3">
        <v>4.0</v>
      </c>
      <c r="K21" s="3" t="s">
        <v>7473</v>
      </c>
      <c r="L21" s="3">
        <v>0.0</v>
      </c>
      <c r="M21" s="10" t="str">
        <f>IFERROR(__xludf.DUMMYFUNCTION("REGEXEXTRACT(B21, ""\d{4}"")"),"2014")</f>
        <v>2014</v>
      </c>
    </row>
    <row r="22">
      <c r="A22" s="6" t="s">
        <v>5766</v>
      </c>
      <c r="B22" s="6" t="s">
        <v>5765</v>
      </c>
      <c r="C22" s="3" t="s">
        <v>5769</v>
      </c>
      <c r="D22" s="3" t="s">
        <v>11</v>
      </c>
      <c r="E22" s="3" t="s">
        <v>11</v>
      </c>
      <c r="F22" s="3" t="s">
        <v>5767</v>
      </c>
      <c r="G22" s="3" t="s">
        <v>5768</v>
      </c>
      <c r="H22" s="3" t="s">
        <v>3389</v>
      </c>
      <c r="I22" s="3" t="s">
        <v>5770</v>
      </c>
      <c r="J22" s="3">
        <v>4.0</v>
      </c>
      <c r="K22" s="3" t="s">
        <v>7473</v>
      </c>
      <c r="L22" s="3">
        <v>0.0</v>
      </c>
      <c r="M22" s="10" t="str">
        <f>IFERROR(__xludf.DUMMYFUNCTION("REGEXEXTRACT(B22, ""\d{4}"")"),"2015")</f>
        <v>2015</v>
      </c>
    </row>
    <row r="23">
      <c r="A23" s="6" t="s">
        <v>6116</v>
      </c>
      <c r="B23" s="6" t="s">
        <v>6115</v>
      </c>
      <c r="C23" s="3" t="s">
        <v>6117</v>
      </c>
      <c r="D23" s="3" t="s">
        <v>11</v>
      </c>
      <c r="E23" s="3" t="s">
        <v>11</v>
      </c>
      <c r="F23" s="3" t="s">
        <v>11</v>
      </c>
      <c r="G23" s="3" t="s">
        <v>11</v>
      </c>
      <c r="H23" s="3" t="s">
        <v>11</v>
      </c>
      <c r="I23" s="3" t="s">
        <v>11</v>
      </c>
      <c r="J23" s="3">
        <v>4.0</v>
      </c>
      <c r="K23" s="3" t="s">
        <v>7473</v>
      </c>
      <c r="L23" s="3">
        <v>0.0</v>
      </c>
      <c r="M23" s="10" t="str">
        <f>IFERROR(__xludf.DUMMYFUNCTION("REGEXEXTRACT(B23, ""\d{4}"")"),"2013")</f>
        <v>2013</v>
      </c>
    </row>
    <row r="24">
      <c r="A24" s="6" t="s">
        <v>6651</v>
      </c>
      <c r="B24" s="6" t="s">
        <v>6650</v>
      </c>
      <c r="C24" s="3" t="s">
        <v>6652</v>
      </c>
      <c r="D24" s="3" t="s">
        <v>11</v>
      </c>
      <c r="E24" s="3" t="s">
        <v>11</v>
      </c>
      <c r="F24" s="3" t="s">
        <v>11</v>
      </c>
      <c r="G24" s="3" t="s">
        <v>11</v>
      </c>
      <c r="H24" s="3" t="s">
        <v>11</v>
      </c>
      <c r="I24" s="3" t="s">
        <v>11</v>
      </c>
      <c r="J24" s="3">
        <v>4.0</v>
      </c>
      <c r="K24" s="3" t="s">
        <v>7473</v>
      </c>
      <c r="L24" s="3">
        <v>0.0</v>
      </c>
      <c r="M24" s="10" t="str">
        <f>IFERROR(__xludf.DUMMYFUNCTION("REGEXEXTRACT(B24, ""\d{4}"")"),"2014")</f>
        <v>2014</v>
      </c>
    </row>
    <row r="25">
      <c r="A25" s="6" t="s">
        <v>6981</v>
      </c>
      <c r="B25" s="6" t="s">
        <v>6980</v>
      </c>
      <c r="C25" s="3" t="s">
        <v>6982</v>
      </c>
      <c r="D25" s="3" t="s">
        <v>11</v>
      </c>
      <c r="E25" s="3" t="s">
        <v>11</v>
      </c>
      <c r="F25" s="3" t="s">
        <v>11</v>
      </c>
      <c r="G25" s="3" t="s">
        <v>11</v>
      </c>
      <c r="H25" s="3" t="s">
        <v>11</v>
      </c>
      <c r="I25" s="3" t="s">
        <v>11</v>
      </c>
      <c r="J25" s="3">
        <v>4.0</v>
      </c>
      <c r="K25" s="3" t="s">
        <v>7473</v>
      </c>
      <c r="L25" s="3">
        <v>0.0</v>
      </c>
      <c r="M25" s="10" t="str">
        <f>IFERROR(__xludf.DUMMYFUNCTION("REGEXEXTRACT(B25, ""\d{4}"")"),"2014")</f>
        <v>2014</v>
      </c>
    </row>
    <row r="26">
      <c r="A26" s="6" t="s">
        <v>7080</v>
      </c>
      <c r="B26" s="6" t="s">
        <v>7079</v>
      </c>
      <c r="C26" s="3" t="s">
        <v>7081</v>
      </c>
      <c r="D26" s="3" t="s">
        <v>11</v>
      </c>
      <c r="E26" s="3" t="s">
        <v>11</v>
      </c>
      <c r="F26" s="3" t="s">
        <v>11</v>
      </c>
      <c r="G26" s="3" t="s">
        <v>11</v>
      </c>
      <c r="H26" s="3" t="s">
        <v>11</v>
      </c>
      <c r="I26" s="3" t="s">
        <v>11</v>
      </c>
      <c r="J26" s="3">
        <v>4.0</v>
      </c>
      <c r="K26" s="3" t="s">
        <v>7473</v>
      </c>
      <c r="L26" s="3">
        <v>0.0</v>
      </c>
      <c r="M26" s="10" t="str">
        <f>IFERROR(__xludf.DUMMYFUNCTION("REGEXEXTRACT(B26, ""\d{4}"")"),"2013")</f>
        <v>2013</v>
      </c>
    </row>
    <row r="27">
      <c r="A27" s="6" t="s">
        <v>7083</v>
      </c>
      <c r="B27" s="6" t="s">
        <v>7082</v>
      </c>
      <c r="C27" s="3" t="s">
        <v>7086</v>
      </c>
      <c r="D27" s="3" t="s">
        <v>11</v>
      </c>
      <c r="E27" s="3" t="s">
        <v>11</v>
      </c>
      <c r="F27" s="3" t="s">
        <v>7084</v>
      </c>
      <c r="G27" s="3" t="s">
        <v>7085</v>
      </c>
      <c r="H27" s="3" t="s">
        <v>1513</v>
      </c>
      <c r="I27" s="3" t="s">
        <v>7087</v>
      </c>
      <c r="J27" s="3">
        <v>4.0</v>
      </c>
      <c r="K27" s="3" t="s">
        <v>7473</v>
      </c>
      <c r="L27" s="3">
        <v>0.0</v>
      </c>
      <c r="M27" s="10" t="str">
        <f>IFERROR(__xludf.DUMMYFUNCTION("REGEXEXTRACT(B27, ""\d{4}"")"),"2013")</f>
        <v>2013</v>
      </c>
    </row>
    <row r="28">
      <c r="A28" s="6" t="s">
        <v>7264</v>
      </c>
      <c r="B28" s="6" t="s">
        <v>7263</v>
      </c>
      <c r="C28" s="3" t="s">
        <v>7265</v>
      </c>
      <c r="D28" s="3" t="s">
        <v>11</v>
      </c>
      <c r="E28" s="3" t="s">
        <v>11</v>
      </c>
      <c r="F28" s="3" t="s">
        <v>11</v>
      </c>
      <c r="G28" s="3" t="s">
        <v>11</v>
      </c>
      <c r="H28" s="3" t="s">
        <v>11</v>
      </c>
      <c r="I28" s="3" t="s">
        <v>11</v>
      </c>
      <c r="J28" s="3">
        <v>4.0</v>
      </c>
      <c r="K28" s="3" t="s">
        <v>7473</v>
      </c>
      <c r="L28" s="3">
        <v>0.0</v>
      </c>
      <c r="M28" s="10" t="str">
        <f>IFERROR(__xludf.DUMMYFUNCTION("REGEXEXTRACT(B28, ""\d{4}"")"),"2013")</f>
        <v>2013</v>
      </c>
    </row>
    <row r="29">
      <c r="A29" s="11" t="s">
        <v>483</v>
      </c>
      <c r="B29" s="11" t="s">
        <v>482</v>
      </c>
      <c r="C29" s="1" t="s">
        <v>11</v>
      </c>
      <c r="D29" s="2" t="s">
        <v>484</v>
      </c>
      <c r="E29" s="1" t="s">
        <v>11</v>
      </c>
      <c r="F29" s="1" t="s">
        <v>7513</v>
      </c>
      <c r="G29" s="1" t="s">
        <v>7514</v>
      </c>
      <c r="H29" s="1" t="s">
        <v>11</v>
      </c>
      <c r="I29" s="1" t="s">
        <v>11</v>
      </c>
      <c r="J29" s="1">
        <v>4.0</v>
      </c>
      <c r="K29" s="1" t="s">
        <v>7473</v>
      </c>
      <c r="L29" s="1">
        <v>0.0</v>
      </c>
      <c r="M29" s="10" t="str">
        <f>IFERROR(__xludf.DUMMYFUNCTION("REGEXEXTRACT(B29, ""\d{4}"")"),"2014")</f>
        <v>2014</v>
      </c>
    </row>
    <row r="30">
      <c r="A30" s="11" t="s">
        <v>549</v>
      </c>
      <c r="B30" s="11" t="s">
        <v>548</v>
      </c>
      <c r="C30" s="1" t="s">
        <v>11</v>
      </c>
      <c r="D30" s="2" t="s">
        <v>550</v>
      </c>
      <c r="E30" s="1" t="s">
        <v>11</v>
      </c>
      <c r="F30" s="1" t="s">
        <v>7515</v>
      </c>
      <c r="G30" s="1" t="s">
        <v>7516</v>
      </c>
      <c r="H30" s="1" t="s">
        <v>11</v>
      </c>
      <c r="I30" s="1" t="s">
        <v>11</v>
      </c>
      <c r="J30" s="1">
        <v>4.0</v>
      </c>
      <c r="K30" s="3" t="s">
        <v>7485</v>
      </c>
      <c r="L30" s="1">
        <v>0.0</v>
      </c>
      <c r="M30" s="10" t="str">
        <f>IFERROR(__xludf.DUMMYFUNCTION("REGEXEXTRACT(B30, ""\d{4}"")"),"2016")</f>
        <v>2016</v>
      </c>
    </row>
    <row r="31">
      <c r="A31" s="11" t="s">
        <v>803</v>
      </c>
      <c r="B31" s="11" t="s">
        <v>802</v>
      </c>
      <c r="C31" s="1" t="s">
        <v>11</v>
      </c>
      <c r="D31" s="2" t="s">
        <v>804</v>
      </c>
      <c r="E31" s="1" t="s">
        <v>11</v>
      </c>
      <c r="F31" s="1" t="s">
        <v>7517</v>
      </c>
      <c r="G31" s="1" t="s">
        <v>7518</v>
      </c>
      <c r="H31" s="1" t="s">
        <v>11</v>
      </c>
      <c r="I31" s="1" t="s">
        <v>11</v>
      </c>
      <c r="J31" s="1">
        <v>4.0</v>
      </c>
      <c r="K31" s="1" t="s">
        <v>7473</v>
      </c>
      <c r="L31" s="1">
        <v>0.0</v>
      </c>
      <c r="M31" s="10" t="str">
        <f>IFERROR(__xludf.DUMMYFUNCTION("REGEXEXTRACT(B31, ""\d{4}"")"),"2013")</f>
        <v>2013</v>
      </c>
    </row>
    <row r="32">
      <c r="A32" s="11" t="s">
        <v>845</v>
      </c>
      <c r="B32" s="11" t="s">
        <v>844</v>
      </c>
      <c r="C32" s="1" t="s">
        <v>11</v>
      </c>
      <c r="D32" s="2" t="s">
        <v>846</v>
      </c>
      <c r="E32" s="1" t="s">
        <v>11</v>
      </c>
      <c r="F32" s="1" t="s">
        <v>7519</v>
      </c>
      <c r="G32" s="1" t="s">
        <v>7520</v>
      </c>
      <c r="H32" s="1" t="s">
        <v>11</v>
      </c>
      <c r="I32" s="1" t="s">
        <v>11</v>
      </c>
      <c r="J32" s="1">
        <v>4.0</v>
      </c>
      <c r="K32" s="1" t="s">
        <v>7473</v>
      </c>
      <c r="L32" s="1">
        <v>0.0</v>
      </c>
      <c r="M32" s="10" t="str">
        <f>IFERROR(__xludf.DUMMYFUNCTION("REGEXEXTRACT(B32, ""\d{4}"")"),"2015")</f>
        <v>2015</v>
      </c>
    </row>
    <row r="33">
      <c r="A33" s="11" t="s">
        <v>869</v>
      </c>
      <c r="B33" s="11" t="s">
        <v>868</v>
      </c>
      <c r="C33" s="1" t="s">
        <v>11</v>
      </c>
      <c r="D33" s="2" t="s">
        <v>870</v>
      </c>
      <c r="E33" s="1" t="s">
        <v>11</v>
      </c>
      <c r="F33" s="1" t="s">
        <v>7521</v>
      </c>
      <c r="G33" s="1" t="s">
        <v>7522</v>
      </c>
      <c r="H33" s="1" t="s">
        <v>11</v>
      </c>
      <c r="I33" s="1" t="s">
        <v>11</v>
      </c>
      <c r="J33" s="1">
        <v>4.0</v>
      </c>
      <c r="K33" s="9" t="s">
        <v>7523</v>
      </c>
      <c r="L33" s="1">
        <v>0.0</v>
      </c>
      <c r="M33" s="10" t="str">
        <f>IFERROR(__xludf.DUMMYFUNCTION("REGEXEXTRACT(B33, ""\d{4}"")"),"2013")</f>
        <v>2013</v>
      </c>
    </row>
    <row r="34">
      <c r="A34" s="11" t="s">
        <v>890</v>
      </c>
      <c r="B34" s="11" t="s">
        <v>889</v>
      </c>
      <c r="C34" s="1" t="s">
        <v>11</v>
      </c>
      <c r="D34" s="2" t="s">
        <v>891</v>
      </c>
      <c r="E34" s="1" t="s">
        <v>11</v>
      </c>
      <c r="F34" s="1" t="s">
        <v>7524</v>
      </c>
      <c r="G34" s="1" t="s">
        <v>7525</v>
      </c>
      <c r="H34" s="1" t="s">
        <v>11</v>
      </c>
      <c r="I34" s="1" t="s">
        <v>11</v>
      </c>
      <c r="J34" s="1">
        <v>4.0</v>
      </c>
      <c r="K34" s="1" t="s">
        <v>7473</v>
      </c>
      <c r="L34" s="1">
        <v>0.0</v>
      </c>
      <c r="M34" s="10" t="str">
        <f>IFERROR(__xludf.DUMMYFUNCTION("REGEXEXTRACT(B34, ""\d{4}"")"),"2013")</f>
        <v>2013</v>
      </c>
    </row>
    <row r="35">
      <c r="A35" s="11" t="s">
        <v>963</v>
      </c>
      <c r="B35" s="11" t="s">
        <v>962</v>
      </c>
      <c r="C35" s="1" t="s">
        <v>7526</v>
      </c>
      <c r="D35" s="2" t="s">
        <v>964</v>
      </c>
      <c r="E35" s="1" t="s">
        <v>11</v>
      </c>
      <c r="F35" s="1" t="s">
        <v>7527</v>
      </c>
      <c r="G35" s="1" t="s">
        <v>1540</v>
      </c>
      <c r="H35" s="1" t="s">
        <v>1541</v>
      </c>
      <c r="I35" s="1" t="s">
        <v>7528</v>
      </c>
      <c r="J35" s="1">
        <v>4.0</v>
      </c>
      <c r="K35" s="1" t="s">
        <v>7473</v>
      </c>
      <c r="L35" s="1">
        <v>0.0</v>
      </c>
      <c r="M35" s="10" t="str">
        <f>IFERROR(__xludf.DUMMYFUNCTION("REGEXEXTRACT(B35, ""\d{4}"")"),"2013")</f>
        <v>2013</v>
      </c>
    </row>
    <row r="36">
      <c r="A36" s="11" t="s">
        <v>1332</v>
      </c>
      <c r="B36" s="11" t="s">
        <v>1331</v>
      </c>
      <c r="C36" s="1" t="s">
        <v>7529</v>
      </c>
      <c r="D36" s="1" t="s">
        <v>7488</v>
      </c>
      <c r="E36" s="1" t="s">
        <v>11</v>
      </c>
      <c r="F36" s="1" t="s">
        <v>7530</v>
      </c>
      <c r="G36" s="1" t="s">
        <v>7531</v>
      </c>
      <c r="H36" s="1" t="s">
        <v>7532</v>
      </c>
      <c r="I36" s="1" t="s">
        <v>7533</v>
      </c>
      <c r="J36" s="1">
        <v>4.0</v>
      </c>
      <c r="K36" s="1" t="s">
        <v>7473</v>
      </c>
      <c r="L36" s="1">
        <v>0.0</v>
      </c>
      <c r="M36" s="10" t="str">
        <f>IFERROR(__xludf.DUMMYFUNCTION("REGEXEXTRACT(B36, ""\d{4}"")"),"2012")</f>
        <v>2012</v>
      </c>
    </row>
    <row r="37">
      <c r="A37" s="11" t="s">
        <v>1415</v>
      </c>
      <c r="B37" s="11" t="s">
        <v>1414</v>
      </c>
      <c r="C37" s="1" t="s">
        <v>7534</v>
      </c>
      <c r="D37" s="1" t="s">
        <v>7488</v>
      </c>
      <c r="E37" s="1" t="s">
        <v>11</v>
      </c>
      <c r="F37" s="1" t="s">
        <v>7535</v>
      </c>
      <c r="G37" s="1" t="s">
        <v>7536</v>
      </c>
      <c r="H37" s="1" t="s">
        <v>7537</v>
      </c>
      <c r="I37" s="1" t="s">
        <v>7538</v>
      </c>
      <c r="J37" s="1">
        <v>4.0</v>
      </c>
      <c r="K37" s="1" t="s">
        <v>7473</v>
      </c>
      <c r="L37" s="1">
        <v>0.0</v>
      </c>
      <c r="M37" s="10" t="str">
        <f>IFERROR(__xludf.DUMMYFUNCTION("REGEXEXTRACT(B37, ""\d{4}"")"),"2014")</f>
        <v>2014</v>
      </c>
    </row>
    <row r="38">
      <c r="A38" s="11" t="s">
        <v>1452</v>
      </c>
      <c r="B38" s="11" t="s">
        <v>1451</v>
      </c>
      <c r="C38" s="1" t="s">
        <v>3452</v>
      </c>
      <c r="D38" s="1" t="s">
        <v>7488</v>
      </c>
      <c r="E38" s="1" t="s">
        <v>11</v>
      </c>
      <c r="F38" s="1" t="s">
        <v>3450</v>
      </c>
      <c r="G38" s="1" t="s">
        <v>3451</v>
      </c>
      <c r="H38" s="1" t="s">
        <v>1357</v>
      </c>
      <c r="I38" s="1" t="s">
        <v>3453</v>
      </c>
      <c r="J38" s="1">
        <v>4.0</v>
      </c>
      <c r="K38" s="1" t="s">
        <v>7473</v>
      </c>
      <c r="L38" s="1">
        <v>0.0</v>
      </c>
      <c r="M38" s="10" t="str">
        <f>IFERROR(__xludf.DUMMYFUNCTION("REGEXEXTRACT(B38, ""\d{4}"")"),"2015")</f>
        <v>2015</v>
      </c>
    </row>
    <row r="39">
      <c r="A39" s="11" t="s">
        <v>1551</v>
      </c>
      <c r="B39" s="11" t="s">
        <v>1550</v>
      </c>
      <c r="C39" s="1" t="s">
        <v>7539</v>
      </c>
      <c r="D39" s="1" t="s">
        <v>7488</v>
      </c>
      <c r="E39" s="1" t="s">
        <v>11</v>
      </c>
      <c r="F39" s="1" t="s">
        <v>7540</v>
      </c>
      <c r="G39" s="1" t="s">
        <v>7541</v>
      </c>
      <c r="H39" s="1" t="s">
        <v>1357</v>
      </c>
      <c r="I39" s="1" t="s">
        <v>7542</v>
      </c>
      <c r="J39" s="1">
        <v>4.0</v>
      </c>
      <c r="K39" s="1" t="s">
        <v>7473</v>
      </c>
      <c r="L39" s="1">
        <v>0.0</v>
      </c>
      <c r="M39" s="10" t="str">
        <f>IFERROR(__xludf.DUMMYFUNCTION("REGEXEXTRACT(B39, ""\d{4}"")"),"2015")</f>
        <v>2015</v>
      </c>
    </row>
    <row r="40">
      <c r="A40" s="11" t="s">
        <v>1731</v>
      </c>
      <c r="B40" s="11" t="s">
        <v>1730</v>
      </c>
      <c r="C40" s="1" t="s">
        <v>7543</v>
      </c>
      <c r="D40" s="1" t="s">
        <v>7488</v>
      </c>
      <c r="E40" s="1" t="s">
        <v>11</v>
      </c>
      <c r="F40" s="1" t="s">
        <v>7544</v>
      </c>
      <c r="G40" s="1" t="s">
        <v>2023</v>
      </c>
      <c r="H40" s="1" t="s">
        <v>1357</v>
      </c>
      <c r="I40" s="1" t="s">
        <v>7545</v>
      </c>
      <c r="J40" s="1">
        <v>4.0</v>
      </c>
      <c r="K40" s="1" t="s">
        <v>7473</v>
      </c>
      <c r="L40" s="1">
        <v>0.0</v>
      </c>
      <c r="M40" s="10" t="str">
        <f>IFERROR(__xludf.DUMMYFUNCTION("REGEXEXTRACT(B40, ""\d{4}"")"),"2015")</f>
        <v>2015</v>
      </c>
    </row>
    <row r="41">
      <c r="A41" s="11" t="s">
        <v>1737</v>
      </c>
      <c r="B41" s="11" t="s">
        <v>1736</v>
      </c>
      <c r="C41" s="1" t="s">
        <v>7546</v>
      </c>
      <c r="D41" s="1" t="s">
        <v>7488</v>
      </c>
      <c r="E41" s="1" t="s">
        <v>11</v>
      </c>
      <c r="F41" s="1" t="s">
        <v>7547</v>
      </c>
      <c r="G41" s="1" t="s">
        <v>1745</v>
      </c>
      <c r="H41" s="1" t="s">
        <v>7548</v>
      </c>
      <c r="I41" s="1" t="s">
        <v>7549</v>
      </c>
      <c r="J41" s="1">
        <v>4.0</v>
      </c>
      <c r="K41" s="1" t="s">
        <v>7473</v>
      </c>
      <c r="L41" s="1">
        <v>0.0</v>
      </c>
      <c r="M41" s="10" t="str">
        <f>IFERROR(__xludf.DUMMYFUNCTION("REGEXEXTRACT(B41, ""\d{4}"")"),"2010")</f>
        <v>2010</v>
      </c>
    </row>
    <row r="42">
      <c r="A42" s="11" t="s">
        <v>1749</v>
      </c>
      <c r="B42" s="11" t="s">
        <v>1748</v>
      </c>
      <c r="C42" s="1" t="s">
        <v>7550</v>
      </c>
      <c r="D42" s="1" t="s">
        <v>7488</v>
      </c>
      <c r="E42" s="1" t="s">
        <v>11</v>
      </c>
      <c r="F42" s="1" t="s">
        <v>7551</v>
      </c>
      <c r="G42" s="1" t="s">
        <v>3355</v>
      </c>
      <c r="H42" s="1" t="s">
        <v>7552</v>
      </c>
      <c r="I42" s="1" t="s">
        <v>7553</v>
      </c>
      <c r="J42" s="1">
        <v>4.0</v>
      </c>
      <c r="K42" s="1" t="s">
        <v>7473</v>
      </c>
      <c r="L42" s="1">
        <v>0.0</v>
      </c>
      <c r="M42" s="10" t="str">
        <f>IFERROR(__xludf.DUMMYFUNCTION("REGEXEXTRACT(B42, ""\d{4}"")"),"2014")</f>
        <v>2014</v>
      </c>
    </row>
    <row r="43">
      <c r="A43" s="11" t="s">
        <v>1771</v>
      </c>
      <c r="B43" s="11" t="s">
        <v>1770</v>
      </c>
      <c r="C43" s="1" t="s">
        <v>7554</v>
      </c>
      <c r="D43" s="1" t="s">
        <v>7488</v>
      </c>
      <c r="E43" s="1" t="s">
        <v>11</v>
      </c>
      <c r="F43" s="1" t="s">
        <v>7555</v>
      </c>
      <c r="G43" s="1" t="s">
        <v>7556</v>
      </c>
      <c r="H43" s="1" t="s">
        <v>1723</v>
      </c>
      <c r="I43" s="1" t="s">
        <v>7557</v>
      </c>
      <c r="J43" s="1">
        <v>4.0</v>
      </c>
      <c r="K43" s="1" t="s">
        <v>7473</v>
      </c>
      <c r="L43" s="1">
        <v>0.0</v>
      </c>
      <c r="M43" s="10" t="str">
        <f>IFERROR(__xludf.DUMMYFUNCTION("REGEXEXTRACT(B43, ""\d{4}"")"),"2015")</f>
        <v>2015</v>
      </c>
    </row>
    <row r="44">
      <c r="A44" s="11" t="s">
        <v>1785</v>
      </c>
      <c r="B44" s="11" t="s">
        <v>1784</v>
      </c>
      <c r="C44" s="1" t="s">
        <v>11</v>
      </c>
      <c r="D44" s="1" t="s">
        <v>7488</v>
      </c>
      <c r="E44" s="1" t="s">
        <v>11</v>
      </c>
      <c r="F44" s="1" t="s">
        <v>7558</v>
      </c>
      <c r="G44" s="1" t="s">
        <v>7559</v>
      </c>
      <c r="H44" s="1" t="s">
        <v>11</v>
      </c>
      <c r="I44" s="1" t="s">
        <v>11</v>
      </c>
      <c r="J44" s="1">
        <v>4.0</v>
      </c>
      <c r="K44" s="1" t="s">
        <v>7473</v>
      </c>
      <c r="L44" s="1">
        <v>0.0</v>
      </c>
      <c r="M44" s="10" t="str">
        <f>IFERROR(__xludf.DUMMYFUNCTION("REGEXEXTRACT(B44, ""\d{4}"")"),"2014")</f>
        <v>2014</v>
      </c>
    </row>
    <row r="45">
      <c r="A45" s="11" t="s">
        <v>1902</v>
      </c>
      <c r="B45" s="11" t="s">
        <v>1901</v>
      </c>
      <c r="C45" s="1" t="s">
        <v>7560</v>
      </c>
      <c r="D45" s="1" t="s">
        <v>7488</v>
      </c>
      <c r="E45" s="1" t="s">
        <v>11</v>
      </c>
      <c r="F45" s="1" t="s">
        <v>7561</v>
      </c>
      <c r="G45" s="1" t="s">
        <v>7562</v>
      </c>
      <c r="H45" s="1" t="s">
        <v>1807</v>
      </c>
      <c r="I45" s="1" t="s">
        <v>7563</v>
      </c>
      <c r="J45" s="1">
        <v>4.0</v>
      </c>
      <c r="K45" s="1" t="s">
        <v>7473</v>
      </c>
      <c r="L45" s="1">
        <v>0.0</v>
      </c>
      <c r="M45" s="10" t="str">
        <f>IFERROR(__xludf.DUMMYFUNCTION("REGEXEXTRACT(B45, ""\d{4}"")"),"2017")</f>
        <v>2017</v>
      </c>
    </row>
    <row r="46">
      <c r="A46" s="11" t="s">
        <v>1996</v>
      </c>
      <c r="B46" s="11" t="s">
        <v>1995</v>
      </c>
      <c r="C46" s="1" t="s">
        <v>11</v>
      </c>
      <c r="D46" s="1" t="s">
        <v>7488</v>
      </c>
      <c r="E46" s="1" t="s">
        <v>11</v>
      </c>
      <c r="F46" s="1" t="s">
        <v>7564</v>
      </c>
      <c r="G46" s="1" t="s">
        <v>7504</v>
      </c>
      <c r="H46" s="1" t="s">
        <v>11</v>
      </c>
      <c r="I46" s="1" t="s">
        <v>11</v>
      </c>
      <c r="J46" s="1">
        <v>4.0</v>
      </c>
      <c r="K46" s="3" t="s">
        <v>7485</v>
      </c>
      <c r="L46" s="1">
        <v>0.0</v>
      </c>
      <c r="M46" s="10" t="str">
        <f>IFERROR(__xludf.DUMMYFUNCTION("REGEXEXTRACT(B46, ""\d{4}"")"),"2016")</f>
        <v>2016</v>
      </c>
    </row>
    <row r="47">
      <c r="A47" s="11" t="s">
        <v>2184</v>
      </c>
      <c r="B47" s="6" t="s">
        <v>2183</v>
      </c>
      <c r="C47" s="1" t="s">
        <v>6663</v>
      </c>
      <c r="D47" s="1" t="s">
        <v>7488</v>
      </c>
      <c r="E47" s="1" t="s">
        <v>11</v>
      </c>
      <c r="F47" s="1" t="s">
        <v>7565</v>
      </c>
      <c r="G47" s="1" t="s">
        <v>3889</v>
      </c>
      <c r="H47" s="1" t="s">
        <v>1541</v>
      </c>
      <c r="I47" s="1" t="s">
        <v>7566</v>
      </c>
      <c r="J47" s="1">
        <v>4.0</v>
      </c>
      <c r="K47" s="1" t="s">
        <v>7473</v>
      </c>
      <c r="L47" s="1">
        <v>0.0</v>
      </c>
      <c r="M47" s="10" t="str">
        <f>IFERROR(__xludf.DUMMYFUNCTION("REGEXEXTRACT(B47, ""\d{4}"")"),"2014")</f>
        <v>2014</v>
      </c>
    </row>
    <row r="48">
      <c r="A48" s="11" t="s">
        <v>2391</v>
      </c>
      <c r="B48" s="11" t="s">
        <v>2390</v>
      </c>
      <c r="C48" s="1" t="s">
        <v>7567</v>
      </c>
      <c r="D48" s="1" t="s">
        <v>7488</v>
      </c>
      <c r="E48" s="1" t="s">
        <v>11</v>
      </c>
      <c r="F48" s="1" t="s">
        <v>7568</v>
      </c>
      <c r="G48" s="1" t="s">
        <v>7569</v>
      </c>
      <c r="H48" s="1" t="s">
        <v>1357</v>
      </c>
      <c r="I48" s="1" t="s">
        <v>7570</v>
      </c>
      <c r="J48" s="1">
        <v>4.0</v>
      </c>
      <c r="K48" s="1" t="s">
        <v>7473</v>
      </c>
      <c r="L48" s="1">
        <v>0.0</v>
      </c>
      <c r="M48" s="10" t="str">
        <f>IFERROR(__xludf.DUMMYFUNCTION("REGEXEXTRACT(B48, ""\d{4}"")"),"2014")</f>
        <v>2014</v>
      </c>
    </row>
    <row r="49">
      <c r="A49" s="6" t="s">
        <v>1387</v>
      </c>
      <c r="B49" s="6" t="s">
        <v>1386</v>
      </c>
      <c r="C49" s="3" t="s">
        <v>1390</v>
      </c>
      <c r="D49" s="3" t="s">
        <v>11</v>
      </c>
      <c r="E49" s="3" t="s">
        <v>11</v>
      </c>
      <c r="F49" s="3" t="s">
        <v>1388</v>
      </c>
      <c r="G49" s="3" t="s">
        <v>1389</v>
      </c>
      <c r="H49" s="3" t="s">
        <v>1379</v>
      </c>
      <c r="I49" s="3" t="s">
        <v>1391</v>
      </c>
      <c r="J49" s="3">
        <v>3.0</v>
      </c>
      <c r="K49" s="3" t="s">
        <v>7473</v>
      </c>
      <c r="L49" s="3">
        <v>0.0</v>
      </c>
      <c r="M49" s="10" t="str">
        <f>IFERROR(__xludf.DUMMYFUNCTION("REGEXEXTRACT(B49, ""\d{4}"")"),"2014")</f>
        <v>2014</v>
      </c>
    </row>
    <row r="50">
      <c r="A50" s="6" t="s">
        <v>1474</v>
      </c>
      <c r="B50" s="6" t="s">
        <v>1473</v>
      </c>
      <c r="C50" s="3" t="s">
        <v>1478</v>
      </c>
      <c r="D50" s="3" t="s">
        <v>11</v>
      </c>
      <c r="E50" s="3" t="s">
        <v>11</v>
      </c>
      <c r="F50" s="3" t="s">
        <v>1475</v>
      </c>
      <c r="G50" s="3" t="s">
        <v>1476</v>
      </c>
      <c r="H50" s="3" t="s">
        <v>1477</v>
      </c>
      <c r="I50" s="3" t="s">
        <v>1479</v>
      </c>
      <c r="J50" s="3">
        <v>3.0</v>
      </c>
      <c r="K50" s="3" t="s">
        <v>7473</v>
      </c>
      <c r="L50" s="3">
        <v>0.0</v>
      </c>
      <c r="M50" s="10" t="str">
        <f>IFERROR(__xludf.DUMMYFUNCTION("REGEXEXTRACT(B50, ""\d{4}"")"),"2014")</f>
        <v>2014</v>
      </c>
    </row>
    <row r="51">
      <c r="A51" s="6" t="s">
        <v>1491</v>
      </c>
      <c r="B51" s="6" t="s">
        <v>1490</v>
      </c>
      <c r="C51" s="3" t="s">
        <v>1495</v>
      </c>
      <c r="D51" s="3" t="s">
        <v>11</v>
      </c>
      <c r="E51" s="3" t="s">
        <v>11</v>
      </c>
      <c r="F51" s="3" t="s">
        <v>1492</v>
      </c>
      <c r="G51" s="3" t="s">
        <v>1493</v>
      </c>
      <c r="H51" s="3" t="s">
        <v>1494</v>
      </c>
      <c r="I51" s="3" t="s">
        <v>1496</v>
      </c>
      <c r="J51" s="3">
        <v>3.0</v>
      </c>
      <c r="K51" s="3" t="s">
        <v>7473</v>
      </c>
      <c r="L51" s="3">
        <v>0.0</v>
      </c>
      <c r="M51" s="10" t="str">
        <f>IFERROR(__xludf.DUMMYFUNCTION("REGEXEXTRACT(B51, ""\d{4}"")"),"2013")</f>
        <v>2013</v>
      </c>
    </row>
    <row r="52">
      <c r="A52" s="6" t="s">
        <v>1697</v>
      </c>
      <c r="B52" s="6" t="s">
        <v>1696</v>
      </c>
      <c r="C52" s="3" t="s">
        <v>1701</v>
      </c>
      <c r="D52" s="3" t="s">
        <v>11</v>
      </c>
      <c r="E52" s="3" t="s">
        <v>11</v>
      </c>
      <c r="F52" s="3" t="s">
        <v>1698</v>
      </c>
      <c r="G52" s="3" t="s">
        <v>1699</v>
      </c>
      <c r="H52" s="3" t="s">
        <v>1700</v>
      </c>
      <c r="I52" s="3" t="s">
        <v>1702</v>
      </c>
      <c r="J52" s="3">
        <v>3.0</v>
      </c>
      <c r="K52" s="3" t="s">
        <v>7473</v>
      </c>
      <c r="L52" s="3">
        <v>0.0</v>
      </c>
      <c r="M52" s="10" t="str">
        <f>IFERROR(__xludf.DUMMYFUNCTION("REGEXEXTRACT(B52, ""\d{4}"")"),"2015")</f>
        <v>2015</v>
      </c>
    </row>
    <row r="53">
      <c r="A53" s="6" t="s">
        <v>1743</v>
      </c>
      <c r="B53" s="6" t="s">
        <v>1742</v>
      </c>
      <c r="C53" s="3" t="s">
        <v>1746</v>
      </c>
      <c r="D53" s="3" t="s">
        <v>11</v>
      </c>
      <c r="E53" s="3" t="s">
        <v>11</v>
      </c>
      <c r="F53" s="3" t="s">
        <v>1744</v>
      </c>
      <c r="G53" s="3" t="s">
        <v>1745</v>
      </c>
      <c r="H53" s="3" t="s">
        <v>1357</v>
      </c>
      <c r="I53" s="3" t="s">
        <v>1747</v>
      </c>
      <c r="J53" s="3">
        <v>3.0</v>
      </c>
      <c r="K53" s="3" t="s">
        <v>7473</v>
      </c>
      <c r="L53" s="3">
        <v>0.0</v>
      </c>
      <c r="M53" s="10" t="str">
        <f>IFERROR(__xludf.DUMMYFUNCTION("REGEXEXTRACT(B53, ""\d{4}"")"),"2013")</f>
        <v>2013</v>
      </c>
    </row>
    <row r="54">
      <c r="A54" s="6" t="s">
        <v>2178</v>
      </c>
      <c r="B54" s="6" t="s">
        <v>2177</v>
      </c>
      <c r="C54" s="3" t="s">
        <v>2181</v>
      </c>
      <c r="D54" s="3" t="s">
        <v>11</v>
      </c>
      <c r="E54" s="3" t="s">
        <v>11</v>
      </c>
      <c r="F54" s="3" t="s">
        <v>2179</v>
      </c>
      <c r="G54" s="3" t="s">
        <v>2180</v>
      </c>
      <c r="H54" s="3" t="s">
        <v>1494</v>
      </c>
      <c r="I54" s="3" t="s">
        <v>2182</v>
      </c>
      <c r="J54" s="3">
        <v>3.0</v>
      </c>
      <c r="K54" s="3" t="s">
        <v>7473</v>
      </c>
      <c r="L54" s="3">
        <v>0.0</v>
      </c>
      <c r="M54" s="10" t="str">
        <f>IFERROR(__xludf.DUMMYFUNCTION("REGEXEXTRACT(B54, ""\d{4}"")"),"2016")</f>
        <v>2016</v>
      </c>
    </row>
    <row r="55">
      <c r="A55" s="6" t="s">
        <v>5836</v>
      </c>
      <c r="B55" s="6" t="s">
        <v>5835</v>
      </c>
      <c r="C55" s="3" t="s">
        <v>5839</v>
      </c>
      <c r="D55" s="3" t="s">
        <v>11</v>
      </c>
      <c r="E55" s="3" t="s">
        <v>11</v>
      </c>
      <c r="F55" s="3" t="s">
        <v>5837</v>
      </c>
      <c r="G55" s="3" t="s">
        <v>5838</v>
      </c>
      <c r="H55" s="3" t="s">
        <v>2375</v>
      </c>
      <c r="I55" s="3" t="s">
        <v>5840</v>
      </c>
      <c r="J55" s="3">
        <v>3.0</v>
      </c>
      <c r="K55" s="3" t="s">
        <v>7473</v>
      </c>
      <c r="L55" s="3">
        <v>0.0</v>
      </c>
      <c r="M55" s="10" t="str">
        <f>IFERROR(__xludf.DUMMYFUNCTION("REGEXEXTRACT(B55, ""\d{4}"")"),"2014")</f>
        <v>2014</v>
      </c>
    </row>
    <row r="56">
      <c r="A56" s="6" t="s">
        <v>5842</v>
      </c>
      <c r="B56" s="6" t="s">
        <v>5841</v>
      </c>
      <c r="C56" s="3" t="s">
        <v>5845</v>
      </c>
      <c r="D56" s="3" t="s">
        <v>11</v>
      </c>
      <c r="E56" s="3" t="s">
        <v>11</v>
      </c>
      <c r="F56" s="3" t="s">
        <v>5843</v>
      </c>
      <c r="G56" s="3" t="s">
        <v>5844</v>
      </c>
      <c r="H56" s="3" t="s">
        <v>2375</v>
      </c>
      <c r="I56" s="3" t="s">
        <v>5846</v>
      </c>
      <c r="J56" s="3">
        <v>3.0</v>
      </c>
      <c r="K56" s="3" t="s">
        <v>7473</v>
      </c>
      <c r="L56" s="3">
        <v>0.0</v>
      </c>
      <c r="M56" s="10" t="str">
        <f>IFERROR(__xludf.DUMMYFUNCTION("REGEXEXTRACT(B56, ""\d{4}"")"),"2014")</f>
        <v>2014</v>
      </c>
    </row>
    <row r="57">
      <c r="A57" s="6" t="s">
        <v>6043</v>
      </c>
      <c r="B57" s="6" t="s">
        <v>6042</v>
      </c>
      <c r="C57" s="3" t="s">
        <v>6044</v>
      </c>
      <c r="D57" s="3" t="s">
        <v>11</v>
      </c>
      <c r="E57" s="3" t="s">
        <v>11</v>
      </c>
      <c r="F57" s="3" t="s">
        <v>11</v>
      </c>
      <c r="G57" s="3" t="s">
        <v>11</v>
      </c>
      <c r="H57" s="3" t="s">
        <v>11</v>
      </c>
      <c r="I57" s="3" t="s">
        <v>11</v>
      </c>
      <c r="J57" s="3">
        <v>3.0</v>
      </c>
      <c r="K57" s="3" t="s">
        <v>7473</v>
      </c>
      <c r="L57" s="3">
        <v>0.0</v>
      </c>
      <c r="M57" s="10" t="str">
        <f>IFERROR(__xludf.DUMMYFUNCTION("REGEXEXTRACT(B57, ""\d{4}"")"),"2013")</f>
        <v>2013</v>
      </c>
    </row>
    <row r="58">
      <c r="A58" s="6" t="s">
        <v>6669</v>
      </c>
      <c r="B58" s="6" t="s">
        <v>6642</v>
      </c>
      <c r="C58" s="3" t="s">
        <v>6671</v>
      </c>
      <c r="D58" s="3" t="s">
        <v>11</v>
      </c>
      <c r="E58" s="3" t="s">
        <v>11</v>
      </c>
      <c r="F58" s="3" t="s">
        <v>6670</v>
      </c>
      <c r="G58" s="3" t="s">
        <v>2023</v>
      </c>
      <c r="H58" s="3" t="s">
        <v>1541</v>
      </c>
      <c r="I58" s="3" t="s">
        <v>6672</v>
      </c>
      <c r="J58" s="3">
        <v>3.0</v>
      </c>
      <c r="K58" s="3" t="s">
        <v>7473</v>
      </c>
      <c r="L58" s="3">
        <v>0.0</v>
      </c>
      <c r="M58" s="10" t="str">
        <f>IFERROR(__xludf.DUMMYFUNCTION("REGEXEXTRACT(B58, ""\d{4}"")"),"2014")</f>
        <v>2014</v>
      </c>
    </row>
    <row r="59">
      <c r="A59" s="6" t="s">
        <v>6884</v>
      </c>
      <c r="B59" s="6" t="s">
        <v>6883</v>
      </c>
      <c r="C59" s="3" t="s">
        <v>6885</v>
      </c>
      <c r="D59" s="3" t="s">
        <v>11</v>
      </c>
      <c r="E59" s="3" t="s">
        <v>11</v>
      </c>
      <c r="F59" s="3" t="s">
        <v>11</v>
      </c>
      <c r="G59" s="3" t="s">
        <v>11</v>
      </c>
      <c r="H59" s="3" t="s">
        <v>11</v>
      </c>
      <c r="I59" s="3" t="s">
        <v>11</v>
      </c>
      <c r="J59" s="3">
        <v>3.0</v>
      </c>
      <c r="K59" s="3" t="s">
        <v>7473</v>
      </c>
      <c r="L59" s="3">
        <v>0.0</v>
      </c>
      <c r="M59" s="10" t="str">
        <f>IFERROR(__xludf.DUMMYFUNCTION("REGEXEXTRACT(B59, ""\d{4}"")"),"2014")</f>
        <v>2014</v>
      </c>
    </row>
    <row r="60">
      <c r="A60" s="6" t="s">
        <v>6902</v>
      </c>
      <c r="B60" s="6" t="s">
        <v>6901</v>
      </c>
      <c r="C60" s="3" t="s">
        <v>5184</v>
      </c>
      <c r="D60" s="3" t="s">
        <v>11</v>
      </c>
      <c r="E60" s="3" t="s">
        <v>11</v>
      </c>
      <c r="F60" s="3" t="s">
        <v>11</v>
      </c>
      <c r="G60" s="3" t="s">
        <v>11</v>
      </c>
      <c r="H60" s="3" t="s">
        <v>11</v>
      </c>
      <c r="I60" s="3" t="s">
        <v>11</v>
      </c>
      <c r="J60" s="3">
        <v>3.0</v>
      </c>
      <c r="K60" s="3" t="s">
        <v>7473</v>
      </c>
      <c r="L60" s="3">
        <v>0.0</v>
      </c>
      <c r="M60" s="10" t="str">
        <f>IFERROR(__xludf.DUMMYFUNCTION("REGEXEXTRACT(B60, ""\d{4}"")"),"2015")</f>
        <v>2015</v>
      </c>
    </row>
    <row r="61">
      <c r="A61" s="6" t="s">
        <v>6923</v>
      </c>
      <c r="B61" s="6" t="s">
        <v>6922</v>
      </c>
      <c r="C61" s="3" t="s">
        <v>6924</v>
      </c>
      <c r="D61" s="3" t="s">
        <v>11</v>
      </c>
      <c r="E61" s="3" t="s">
        <v>11</v>
      </c>
      <c r="F61" s="3" t="s">
        <v>11</v>
      </c>
      <c r="G61" s="3" t="s">
        <v>11</v>
      </c>
      <c r="H61" s="3" t="s">
        <v>11</v>
      </c>
      <c r="I61" s="3" t="s">
        <v>11</v>
      </c>
      <c r="J61" s="3">
        <v>3.0</v>
      </c>
      <c r="K61" s="3" t="s">
        <v>7473</v>
      </c>
      <c r="L61" s="3">
        <v>0.0</v>
      </c>
      <c r="M61" s="10" t="str">
        <f>IFERROR(__xludf.DUMMYFUNCTION("REGEXEXTRACT(B61, ""\d{4}"")"),"2016")</f>
        <v>2016</v>
      </c>
    </row>
    <row r="62">
      <c r="A62" s="6" t="s">
        <v>7372</v>
      </c>
      <c r="B62" s="6" t="s">
        <v>7371</v>
      </c>
      <c r="C62" s="3" t="s">
        <v>7373</v>
      </c>
      <c r="D62" s="3" t="s">
        <v>11</v>
      </c>
      <c r="E62" s="3" t="s">
        <v>11</v>
      </c>
      <c r="F62" s="3" t="s">
        <v>11</v>
      </c>
      <c r="G62" s="3" t="s">
        <v>11</v>
      </c>
      <c r="H62" s="3" t="s">
        <v>11</v>
      </c>
      <c r="I62" s="3" t="s">
        <v>11</v>
      </c>
      <c r="J62" s="3">
        <v>3.0</v>
      </c>
      <c r="K62" s="3" t="s">
        <v>7473</v>
      </c>
      <c r="L62" s="3">
        <v>0.0</v>
      </c>
      <c r="M62" s="10" t="str">
        <f>IFERROR(__xludf.DUMMYFUNCTION("REGEXEXTRACT(B62, ""\d{4}"")"),"2017")</f>
        <v>2017</v>
      </c>
    </row>
    <row r="63">
      <c r="A63" s="11" t="s">
        <v>497</v>
      </c>
      <c r="B63" s="11" t="s">
        <v>496</v>
      </c>
      <c r="C63" s="1" t="s">
        <v>11</v>
      </c>
      <c r="D63" s="2" t="s">
        <v>487</v>
      </c>
      <c r="E63" s="1" t="s">
        <v>11</v>
      </c>
      <c r="F63" s="1" t="s">
        <v>7571</v>
      </c>
      <c r="G63" s="1" t="s">
        <v>7572</v>
      </c>
      <c r="H63" s="1" t="s">
        <v>11</v>
      </c>
      <c r="I63" s="1" t="s">
        <v>11</v>
      </c>
      <c r="J63" s="1">
        <v>3.0</v>
      </c>
      <c r="K63" s="3" t="s">
        <v>7485</v>
      </c>
      <c r="L63" s="1">
        <v>0.0</v>
      </c>
      <c r="M63" s="10" t="str">
        <f>IFERROR(__xludf.DUMMYFUNCTION("REGEXEXTRACT(B63, ""\d{4}"")"),"2014")</f>
        <v>2014</v>
      </c>
    </row>
    <row r="64">
      <c r="A64" s="11" t="s">
        <v>704</v>
      </c>
      <c r="B64" s="11" t="s">
        <v>703</v>
      </c>
      <c r="C64" s="1" t="s">
        <v>11</v>
      </c>
      <c r="D64" s="2" t="s">
        <v>705</v>
      </c>
      <c r="E64" s="1" t="s">
        <v>11</v>
      </c>
      <c r="F64" s="1" t="s">
        <v>7573</v>
      </c>
      <c r="G64" s="1" t="s">
        <v>7574</v>
      </c>
      <c r="H64" s="1" t="s">
        <v>11</v>
      </c>
      <c r="I64" s="1" t="s">
        <v>11</v>
      </c>
      <c r="J64" s="1">
        <v>3.0</v>
      </c>
      <c r="K64" s="3" t="s">
        <v>7523</v>
      </c>
      <c r="L64" s="1">
        <v>0.0</v>
      </c>
      <c r="M64" s="10" t="str">
        <f>IFERROR(__xludf.DUMMYFUNCTION("REGEXEXTRACT(B64, ""\d{4}"")"),"2014")</f>
        <v>2014</v>
      </c>
    </row>
    <row r="65">
      <c r="A65" s="11" t="s">
        <v>827</v>
      </c>
      <c r="B65" s="11" t="s">
        <v>826</v>
      </c>
      <c r="C65" s="1" t="s">
        <v>11</v>
      </c>
      <c r="D65" s="2" t="s">
        <v>7575</v>
      </c>
      <c r="E65" s="1" t="s">
        <v>11</v>
      </c>
      <c r="F65" s="1" t="s">
        <v>7576</v>
      </c>
      <c r="G65" s="1" t="s">
        <v>7577</v>
      </c>
      <c r="H65" s="1" t="s">
        <v>11</v>
      </c>
      <c r="I65" s="1" t="s">
        <v>11</v>
      </c>
      <c r="J65" s="1">
        <v>3.0</v>
      </c>
      <c r="K65" s="3" t="s">
        <v>7578</v>
      </c>
      <c r="L65" s="1">
        <v>0.0</v>
      </c>
      <c r="M65" s="10" t="str">
        <f>IFERROR(__xludf.DUMMYFUNCTION("REGEXEXTRACT(B65, ""\d{4}"")"),"2013")</f>
        <v>2013</v>
      </c>
    </row>
    <row r="66">
      <c r="A66" s="11" t="s">
        <v>848</v>
      </c>
      <c r="B66" s="11" t="s">
        <v>847</v>
      </c>
      <c r="C66" s="1" t="s">
        <v>11</v>
      </c>
      <c r="D66" s="2" t="s">
        <v>849</v>
      </c>
      <c r="E66" s="1" t="s">
        <v>11</v>
      </c>
      <c r="F66" s="1" t="s">
        <v>7579</v>
      </c>
      <c r="G66" s="1" t="s">
        <v>7580</v>
      </c>
      <c r="H66" s="1" t="s">
        <v>11</v>
      </c>
      <c r="I66" s="1" t="s">
        <v>11</v>
      </c>
      <c r="J66" s="1">
        <v>3.0</v>
      </c>
      <c r="K66" s="1" t="s">
        <v>7473</v>
      </c>
      <c r="L66" s="1">
        <v>0.0</v>
      </c>
      <c r="M66" s="10" t="str">
        <f>IFERROR(__xludf.DUMMYFUNCTION("REGEXEXTRACT(B66, ""\d{4}"")"),"2013")</f>
        <v>2013</v>
      </c>
    </row>
    <row r="67">
      <c r="A67" s="11" t="s">
        <v>884</v>
      </c>
      <c r="B67" s="11" t="s">
        <v>883</v>
      </c>
      <c r="C67" s="1" t="s">
        <v>7581</v>
      </c>
      <c r="D67" s="2" t="s">
        <v>885</v>
      </c>
      <c r="E67" s="1" t="s">
        <v>11</v>
      </c>
      <c r="F67" s="1" t="s">
        <v>7582</v>
      </c>
      <c r="G67" s="1" t="s">
        <v>7583</v>
      </c>
      <c r="H67" s="1" t="s">
        <v>291</v>
      </c>
      <c r="I67" s="1" t="s">
        <v>7584</v>
      </c>
      <c r="J67" s="1">
        <v>3.0</v>
      </c>
      <c r="K67" s="1" t="s">
        <v>7473</v>
      </c>
      <c r="L67" s="1">
        <v>0.0</v>
      </c>
      <c r="M67" s="10" t="str">
        <f>IFERROR(__xludf.DUMMYFUNCTION("REGEXEXTRACT(B67, ""\d{4}"")"),"2013")</f>
        <v>2013</v>
      </c>
    </row>
    <row r="68">
      <c r="A68" s="11" t="s">
        <v>1374</v>
      </c>
      <c r="B68" s="11" t="s">
        <v>1373</v>
      </c>
      <c r="C68" s="1" t="s">
        <v>7585</v>
      </c>
      <c r="D68" s="1" t="s">
        <v>7488</v>
      </c>
      <c r="E68" s="1" t="s">
        <v>11</v>
      </c>
      <c r="F68" s="1" t="s">
        <v>7586</v>
      </c>
      <c r="G68" s="1" t="s">
        <v>7587</v>
      </c>
      <c r="H68" s="1" t="s">
        <v>7588</v>
      </c>
      <c r="I68" s="1" t="s">
        <v>7589</v>
      </c>
      <c r="J68" s="1">
        <v>3.0</v>
      </c>
      <c r="K68" s="1" t="s">
        <v>7473</v>
      </c>
      <c r="L68" s="1">
        <v>0.0</v>
      </c>
      <c r="M68" s="10" t="str">
        <f>IFERROR(__xludf.DUMMYFUNCTION("REGEXEXTRACT(B68, ""\d{4}"")"),"2006")</f>
        <v>2006</v>
      </c>
    </row>
    <row r="69">
      <c r="A69" s="11" t="s">
        <v>1401</v>
      </c>
      <c r="B69" s="11" t="s">
        <v>1400</v>
      </c>
      <c r="C69" s="1" t="s">
        <v>7590</v>
      </c>
      <c r="D69" s="1" t="s">
        <v>7488</v>
      </c>
      <c r="E69" s="1" t="s">
        <v>11</v>
      </c>
      <c r="F69" s="1" t="s">
        <v>7591</v>
      </c>
      <c r="G69" s="1" t="s">
        <v>7592</v>
      </c>
      <c r="H69" s="1" t="s">
        <v>7593</v>
      </c>
      <c r="I69" s="1" t="s">
        <v>7594</v>
      </c>
      <c r="J69" s="1">
        <v>3.0</v>
      </c>
      <c r="K69" s="1" t="s">
        <v>7473</v>
      </c>
      <c r="L69" s="1">
        <v>0.0</v>
      </c>
      <c r="M69" s="10" t="str">
        <f>IFERROR(__xludf.DUMMYFUNCTION("REGEXEXTRACT(B69, ""\d{4}"")"),"2015")</f>
        <v>2015</v>
      </c>
    </row>
    <row r="70">
      <c r="A70" s="11" t="s">
        <v>1405</v>
      </c>
      <c r="B70" s="11" t="s">
        <v>1404</v>
      </c>
      <c r="C70" s="1" t="s">
        <v>7595</v>
      </c>
      <c r="D70" s="1" t="s">
        <v>7488</v>
      </c>
      <c r="E70" s="1" t="s">
        <v>11</v>
      </c>
      <c r="F70" s="1" t="s">
        <v>7596</v>
      </c>
      <c r="G70" s="1" t="s">
        <v>7597</v>
      </c>
      <c r="H70" s="1" t="s">
        <v>7598</v>
      </c>
      <c r="I70" s="1" t="s">
        <v>7599</v>
      </c>
      <c r="J70" s="1">
        <v>3.0</v>
      </c>
      <c r="K70" s="1" t="s">
        <v>7473</v>
      </c>
      <c r="L70" s="1">
        <v>0.0</v>
      </c>
      <c r="M70" s="10" t="str">
        <f>IFERROR(__xludf.DUMMYFUNCTION("REGEXEXTRACT(B70, ""\d{4}"")"),"2016")</f>
        <v>2016</v>
      </c>
    </row>
    <row r="71">
      <c r="A71" s="11" t="s">
        <v>1409</v>
      </c>
      <c r="B71" s="11" t="s">
        <v>1408</v>
      </c>
      <c r="C71" s="1" t="s">
        <v>7600</v>
      </c>
      <c r="D71" s="1" t="s">
        <v>7488</v>
      </c>
      <c r="E71" s="1" t="s">
        <v>11</v>
      </c>
      <c r="F71" s="1" t="s">
        <v>7601</v>
      </c>
      <c r="G71" s="1" t="s">
        <v>7602</v>
      </c>
      <c r="H71" s="1" t="s">
        <v>7603</v>
      </c>
      <c r="I71" s="1" t="s">
        <v>7604</v>
      </c>
      <c r="J71" s="1">
        <v>3.0</v>
      </c>
      <c r="K71" s="1" t="s">
        <v>7473</v>
      </c>
      <c r="L71" s="1">
        <v>0.0</v>
      </c>
      <c r="M71" s="10" t="str">
        <f>IFERROR(__xludf.DUMMYFUNCTION("REGEXEXTRACT(B71, ""\d{4}"")"),"2014")</f>
        <v>2014</v>
      </c>
    </row>
    <row r="72">
      <c r="A72" s="11" t="s">
        <v>1450</v>
      </c>
      <c r="B72" s="11" t="s">
        <v>1449</v>
      </c>
      <c r="C72" s="1" t="s">
        <v>7605</v>
      </c>
      <c r="D72" s="1" t="s">
        <v>7488</v>
      </c>
      <c r="E72" s="1" t="s">
        <v>11</v>
      </c>
      <c r="F72" s="1" t="s">
        <v>7606</v>
      </c>
      <c r="G72" s="1" t="s">
        <v>7592</v>
      </c>
      <c r="H72" s="1" t="s">
        <v>6269</v>
      </c>
      <c r="I72" s="1" t="s">
        <v>7607</v>
      </c>
      <c r="J72" s="1">
        <v>3.0</v>
      </c>
      <c r="K72" s="1" t="s">
        <v>7473</v>
      </c>
      <c r="L72" s="1">
        <v>0.0</v>
      </c>
      <c r="M72" s="10" t="str">
        <f>IFERROR(__xludf.DUMMYFUNCTION("REGEXEXTRACT(B72, ""\d{4}"")"),"2016")</f>
        <v>2016</v>
      </c>
    </row>
    <row r="73">
      <c r="A73" s="11" t="s">
        <v>1531</v>
      </c>
      <c r="B73" s="11" t="s">
        <v>1530</v>
      </c>
      <c r="C73" s="1" t="s">
        <v>7608</v>
      </c>
      <c r="D73" s="1" t="s">
        <v>7488</v>
      </c>
      <c r="E73" s="1" t="s">
        <v>11</v>
      </c>
      <c r="F73" s="1" t="s">
        <v>7609</v>
      </c>
      <c r="G73" s="1" t="s">
        <v>2046</v>
      </c>
      <c r="H73" s="1" t="s">
        <v>2024</v>
      </c>
      <c r="I73" s="1" t="s">
        <v>7610</v>
      </c>
      <c r="J73" s="1">
        <v>3.0</v>
      </c>
      <c r="K73" s="1" t="s">
        <v>7473</v>
      </c>
      <c r="L73" s="1">
        <v>0.0</v>
      </c>
      <c r="M73" s="10" t="str">
        <f>IFERROR(__xludf.DUMMYFUNCTION("REGEXEXTRACT(B73, ""\d{4}"")"),"2014")</f>
        <v>2014</v>
      </c>
    </row>
    <row r="74">
      <c r="A74" s="11" t="s">
        <v>1549</v>
      </c>
      <c r="B74" s="11" t="s">
        <v>1548</v>
      </c>
      <c r="C74" s="1" t="s">
        <v>11</v>
      </c>
      <c r="D74" s="1" t="s">
        <v>7488</v>
      </c>
      <c r="E74" s="1" t="s">
        <v>11</v>
      </c>
      <c r="F74" s="1" t="s">
        <v>7611</v>
      </c>
      <c r="G74" s="1" t="s">
        <v>7612</v>
      </c>
      <c r="H74" s="1" t="s">
        <v>11</v>
      </c>
      <c r="I74" s="1" t="s">
        <v>11</v>
      </c>
      <c r="J74" s="1">
        <v>3.0</v>
      </c>
      <c r="K74" s="3" t="s">
        <v>7485</v>
      </c>
      <c r="L74" s="1">
        <v>0.0</v>
      </c>
      <c r="M74" s="10" t="str">
        <f>IFERROR(__xludf.DUMMYFUNCTION("REGEXEXTRACT(B74, ""\d{4}"")"),"2013")</f>
        <v>2013</v>
      </c>
    </row>
    <row r="75">
      <c r="A75" s="11" t="s">
        <v>1568</v>
      </c>
      <c r="B75" s="11" t="s">
        <v>1567</v>
      </c>
      <c r="C75" s="1" t="s">
        <v>7613</v>
      </c>
      <c r="D75" s="1" t="s">
        <v>7488</v>
      </c>
      <c r="E75" s="1" t="s">
        <v>11</v>
      </c>
      <c r="F75" s="1" t="s">
        <v>7614</v>
      </c>
      <c r="G75" s="1" t="s">
        <v>6702</v>
      </c>
      <c r="H75" s="1" t="s">
        <v>7615</v>
      </c>
      <c r="I75" s="1" t="s">
        <v>7616</v>
      </c>
      <c r="J75" s="1">
        <v>3.0</v>
      </c>
      <c r="K75" s="1" t="s">
        <v>7473</v>
      </c>
      <c r="L75" s="1">
        <v>0.0</v>
      </c>
      <c r="M75" s="10" t="str">
        <f>IFERROR(__xludf.DUMMYFUNCTION("REGEXEXTRACT(B75, ""\d{4}"")"),"2014")</f>
        <v>2014</v>
      </c>
    </row>
    <row r="76">
      <c r="A76" s="11" t="s">
        <v>1591</v>
      </c>
      <c r="B76" s="11" t="s">
        <v>1590</v>
      </c>
      <c r="C76" s="1" t="s">
        <v>7617</v>
      </c>
      <c r="D76" s="1" t="s">
        <v>7488</v>
      </c>
      <c r="E76" s="1" t="s">
        <v>11</v>
      </c>
      <c r="F76" s="1" t="s">
        <v>7618</v>
      </c>
      <c r="G76" s="1" t="s">
        <v>7619</v>
      </c>
      <c r="H76" s="1" t="s">
        <v>1807</v>
      </c>
      <c r="I76" s="1" t="s">
        <v>7620</v>
      </c>
      <c r="J76" s="1">
        <v>3.0</v>
      </c>
      <c r="K76" s="1" t="s">
        <v>7473</v>
      </c>
      <c r="L76" s="1">
        <v>0.0</v>
      </c>
      <c r="M76" s="10" t="str">
        <f>IFERROR(__xludf.DUMMYFUNCTION("REGEXEXTRACT(B76, ""\d{4}"")"),"2014")</f>
        <v>2014</v>
      </c>
    </row>
    <row r="77">
      <c r="A77" s="11" t="s">
        <v>1712</v>
      </c>
      <c r="B77" s="11" t="s">
        <v>1711</v>
      </c>
      <c r="C77" s="1" t="s">
        <v>7621</v>
      </c>
      <c r="D77" s="1" t="s">
        <v>7488</v>
      </c>
      <c r="E77" s="1" t="s">
        <v>11</v>
      </c>
      <c r="F77" s="1" t="s">
        <v>7622</v>
      </c>
      <c r="G77" s="1" t="s">
        <v>7623</v>
      </c>
      <c r="H77" s="1" t="s">
        <v>7259</v>
      </c>
      <c r="I77" s="1" t="s">
        <v>7624</v>
      </c>
      <c r="J77" s="1">
        <v>3.0</v>
      </c>
      <c r="K77" s="1" t="s">
        <v>7473</v>
      </c>
      <c r="L77" s="1">
        <v>0.0</v>
      </c>
      <c r="M77" s="10" t="str">
        <f>IFERROR(__xludf.DUMMYFUNCTION("REGEXEXTRACT(B77, ""\d{4}"")"),"2012")</f>
        <v>2012</v>
      </c>
    </row>
    <row r="78">
      <c r="A78" s="11" t="s">
        <v>1714</v>
      </c>
      <c r="B78" s="11" t="s">
        <v>1713</v>
      </c>
      <c r="C78" s="1" t="s">
        <v>7625</v>
      </c>
      <c r="D78" s="1" t="s">
        <v>7488</v>
      </c>
      <c r="E78" s="1" t="s">
        <v>11</v>
      </c>
      <c r="F78" s="1" t="s">
        <v>7626</v>
      </c>
      <c r="G78" s="1" t="s">
        <v>7627</v>
      </c>
      <c r="H78" s="1" t="s">
        <v>7628</v>
      </c>
      <c r="I78" s="1" t="s">
        <v>7629</v>
      </c>
      <c r="J78" s="1">
        <v>3.0</v>
      </c>
      <c r="K78" s="1" t="s">
        <v>7473</v>
      </c>
      <c r="L78" s="1">
        <v>0.0</v>
      </c>
      <c r="M78" s="10" t="str">
        <f>IFERROR(__xludf.DUMMYFUNCTION("REGEXEXTRACT(B78, ""\d{4}"")"),"2013")</f>
        <v>2013</v>
      </c>
    </row>
    <row r="79">
      <c r="A79" s="11" t="s">
        <v>1733</v>
      </c>
      <c r="B79" s="11" t="s">
        <v>1732</v>
      </c>
      <c r="C79" s="1" t="s">
        <v>7630</v>
      </c>
      <c r="D79" s="1" t="s">
        <v>7488</v>
      </c>
      <c r="E79" s="1" t="s">
        <v>11</v>
      </c>
      <c r="F79" s="1" t="s">
        <v>7631</v>
      </c>
      <c r="G79" s="1" t="s">
        <v>7632</v>
      </c>
      <c r="H79" s="1" t="s">
        <v>7633</v>
      </c>
      <c r="I79" s="1" t="s">
        <v>7634</v>
      </c>
      <c r="J79" s="1">
        <v>3.0</v>
      </c>
      <c r="K79" s="1" t="s">
        <v>7473</v>
      </c>
      <c r="L79" s="1">
        <v>0.0</v>
      </c>
      <c r="M79" s="10" t="str">
        <f>IFERROR(__xludf.DUMMYFUNCTION("REGEXEXTRACT(B79, ""\d{4}"")"),"2014")</f>
        <v>2014</v>
      </c>
    </row>
    <row r="80">
      <c r="A80" s="11" t="s">
        <v>1739</v>
      </c>
      <c r="B80" s="11" t="s">
        <v>1738</v>
      </c>
      <c r="C80" s="1" t="s">
        <v>7635</v>
      </c>
      <c r="D80" s="1" t="s">
        <v>7488</v>
      </c>
      <c r="E80" s="1" t="s">
        <v>11</v>
      </c>
      <c r="F80" s="1" t="s">
        <v>7636</v>
      </c>
      <c r="G80" s="1" t="s">
        <v>1745</v>
      </c>
      <c r="H80" s="1" t="s">
        <v>1541</v>
      </c>
      <c r="I80" s="1" t="s">
        <v>7637</v>
      </c>
      <c r="J80" s="1">
        <v>3.0</v>
      </c>
      <c r="K80" s="1" t="s">
        <v>7473</v>
      </c>
      <c r="L80" s="1">
        <v>0.0</v>
      </c>
      <c r="M80" s="10" t="str">
        <f>IFERROR(__xludf.DUMMYFUNCTION("REGEXEXTRACT(B80, ""\d{4}"")"),"2012")</f>
        <v>2012</v>
      </c>
    </row>
    <row r="81">
      <c r="A81" s="11" t="s">
        <v>1755</v>
      </c>
      <c r="B81" s="11" t="s">
        <v>1754</v>
      </c>
      <c r="C81" s="1" t="s">
        <v>7638</v>
      </c>
      <c r="D81" s="1" t="s">
        <v>7488</v>
      </c>
      <c r="E81" s="1" t="s">
        <v>11</v>
      </c>
      <c r="F81" s="1" t="s">
        <v>7639</v>
      </c>
      <c r="G81" s="1" t="s">
        <v>3355</v>
      </c>
      <c r="H81" s="1" t="s">
        <v>7640</v>
      </c>
      <c r="I81" s="1" t="s">
        <v>7641</v>
      </c>
      <c r="J81" s="1">
        <v>3.0</v>
      </c>
      <c r="K81" s="1" t="s">
        <v>7473</v>
      </c>
      <c r="L81" s="1">
        <v>0.0</v>
      </c>
      <c r="M81" s="10" t="str">
        <f>IFERROR(__xludf.DUMMYFUNCTION("REGEXEXTRACT(B81, ""\d{4}"")"),"2013")</f>
        <v>2013</v>
      </c>
    </row>
    <row r="82">
      <c r="A82" s="11" t="s">
        <v>1789</v>
      </c>
      <c r="B82" s="11" t="s">
        <v>1788</v>
      </c>
      <c r="C82" s="1" t="s">
        <v>7642</v>
      </c>
      <c r="D82" s="1" t="s">
        <v>7488</v>
      </c>
      <c r="E82" s="1" t="s">
        <v>11</v>
      </c>
      <c r="F82" s="1" t="s">
        <v>7643</v>
      </c>
      <c r="G82" s="1" t="s">
        <v>2325</v>
      </c>
      <c r="H82" s="1" t="s">
        <v>1807</v>
      </c>
      <c r="I82" s="1" t="s">
        <v>7644</v>
      </c>
      <c r="J82" s="1">
        <v>3.0</v>
      </c>
      <c r="K82" s="1" t="s">
        <v>7473</v>
      </c>
      <c r="L82" s="1">
        <v>0.0</v>
      </c>
      <c r="M82" s="10" t="str">
        <f>IFERROR(__xludf.DUMMYFUNCTION("REGEXEXTRACT(B82, ""\d{4}"")"),"2014")</f>
        <v>2014</v>
      </c>
    </row>
    <row r="83">
      <c r="A83" s="11" t="s">
        <v>1799</v>
      </c>
      <c r="B83" s="11" t="s">
        <v>1798</v>
      </c>
      <c r="C83" s="1" t="s">
        <v>7645</v>
      </c>
      <c r="D83" s="1" t="s">
        <v>7488</v>
      </c>
      <c r="E83" s="1" t="s">
        <v>11</v>
      </c>
      <c r="F83" s="1" t="s">
        <v>7646</v>
      </c>
      <c r="G83" s="1" t="s">
        <v>7647</v>
      </c>
      <c r="H83" s="1" t="s">
        <v>1357</v>
      </c>
      <c r="I83" s="1" t="s">
        <v>7648</v>
      </c>
      <c r="J83" s="1">
        <v>3.0</v>
      </c>
      <c r="K83" s="1" t="s">
        <v>7473</v>
      </c>
      <c r="L83" s="1">
        <v>0.0</v>
      </c>
      <c r="M83" s="10" t="str">
        <f>IFERROR(__xludf.DUMMYFUNCTION("REGEXEXTRACT(B83, ""\d{4}"")"),"2015")</f>
        <v>2015</v>
      </c>
    </row>
    <row r="84">
      <c r="A84" s="11" t="s">
        <v>1805</v>
      </c>
      <c r="B84" s="11" t="s">
        <v>1804</v>
      </c>
      <c r="C84" s="1" t="s">
        <v>7649</v>
      </c>
      <c r="D84" s="1" t="s">
        <v>7488</v>
      </c>
      <c r="E84" s="1" t="s">
        <v>11</v>
      </c>
      <c r="F84" s="1" t="s">
        <v>7650</v>
      </c>
      <c r="G84" s="1" t="s">
        <v>7651</v>
      </c>
      <c r="H84" s="1" t="s">
        <v>7652</v>
      </c>
      <c r="I84" s="1" t="s">
        <v>7653</v>
      </c>
      <c r="J84" s="1">
        <v>3.0</v>
      </c>
      <c r="K84" s="1" t="s">
        <v>7473</v>
      </c>
      <c r="L84" s="1">
        <v>0.0</v>
      </c>
      <c r="M84" s="10" t="str">
        <f>IFERROR(__xludf.DUMMYFUNCTION("REGEXEXTRACT(B84, ""\d{4}"")"),"2014")</f>
        <v>2014</v>
      </c>
    </row>
    <row r="85">
      <c r="A85" s="11" t="s">
        <v>1859</v>
      </c>
      <c r="B85" s="11" t="s">
        <v>1858</v>
      </c>
      <c r="C85" s="1" t="s">
        <v>7654</v>
      </c>
      <c r="D85" s="1" t="s">
        <v>7488</v>
      </c>
      <c r="E85" s="1" t="s">
        <v>11</v>
      </c>
      <c r="F85" s="1" t="s">
        <v>7655</v>
      </c>
      <c r="G85" s="1" t="s">
        <v>7656</v>
      </c>
      <c r="H85" s="1" t="s">
        <v>2276</v>
      </c>
      <c r="I85" s="1" t="s">
        <v>7657</v>
      </c>
      <c r="J85" s="1">
        <v>3.0</v>
      </c>
      <c r="K85" s="1" t="s">
        <v>7473</v>
      </c>
      <c r="L85" s="1">
        <v>0.0</v>
      </c>
      <c r="M85" s="10" t="str">
        <f>IFERROR(__xludf.DUMMYFUNCTION("REGEXEXTRACT(B85, ""\d{4}"")"),"2015")</f>
        <v>2015</v>
      </c>
    </row>
    <row r="86">
      <c r="A86" s="11" t="s">
        <v>1928</v>
      </c>
      <c r="B86" s="11" t="s">
        <v>1927</v>
      </c>
      <c r="C86" s="1" t="s">
        <v>7658</v>
      </c>
      <c r="D86" s="1" t="s">
        <v>7488</v>
      </c>
      <c r="E86" s="1" t="s">
        <v>11</v>
      </c>
      <c r="F86" s="1" t="s">
        <v>7659</v>
      </c>
      <c r="G86" s="1" t="s">
        <v>7660</v>
      </c>
      <c r="H86" s="1" t="s">
        <v>1357</v>
      </c>
      <c r="I86" s="1" t="s">
        <v>7661</v>
      </c>
      <c r="J86" s="1">
        <v>3.0</v>
      </c>
      <c r="K86" s="1" t="s">
        <v>7473</v>
      </c>
      <c r="L86" s="1">
        <v>0.0</v>
      </c>
      <c r="M86" s="10" t="str">
        <f>IFERROR(__xludf.DUMMYFUNCTION("REGEXEXTRACT(B86, ""\d{4}"")"),"2013")</f>
        <v>2013</v>
      </c>
    </row>
    <row r="87">
      <c r="A87" s="11" t="s">
        <v>2040</v>
      </c>
      <c r="B87" s="11" t="s">
        <v>2039</v>
      </c>
      <c r="C87" s="1" t="s">
        <v>7662</v>
      </c>
      <c r="D87" s="1" t="s">
        <v>7488</v>
      </c>
      <c r="E87" s="1" t="s">
        <v>11</v>
      </c>
      <c r="F87" s="1" t="s">
        <v>7663</v>
      </c>
      <c r="G87" s="1" t="s">
        <v>1540</v>
      </c>
      <c r="H87" s="1" t="s">
        <v>1085</v>
      </c>
      <c r="I87" s="1" t="s">
        <v>7664</v>
      </c>
      <c r="J87" s="1">
        <v>3.0</v>
      </c>
      <c r="K87" s="1" t="s">
        <v>7473</v>
      </c>
      <c r="L87" s="1">
        <v>0.0</v>
      </c>
      <c r="M87" s="10" t="str">
        <f>IFERROR(__xludf.DUMMYFUNCTION("REGEXEXTRACT(B87, ""\d{4}"")"),"2015")</f>
        <v>2015</v>
      </c>
    </row>
    <row r="88">
      <c r="A88" s="11" t="s">
        <v>2127</v>
      </c>
      <c r="B88" s="11" t="s">
        <v>2126</v>
      </c>
      <c r="C88" s="1" t="s">
        <v>11</v>
      </c>
      <c r="D88" s="1" t="s">
        <v>7488</v>
      </c>
      <c r="E88" s="1" t="s">
        <v>11</v>
      </c>
      <c r="F88" s="1" t="s">
        <v>7665</v>
      </c>
      <c r="G88" s="1" t="s">
        <v>7666</v>
      </c>
      <c r="H88" s="1" t="s">
        <v>11</v>
      </c>
      <c r="I88" s="1" t="s">
        <v>11</v>
      </c>
      <c r="J88" s="1">
        <v>3.0</v>
      </c>
      <c r="K88" s="3" t="s">
        <v>7578</v>
      </c>
      <c r="L88" s="1">
        <v>0.0</v>
      </c>
      <c r="M88" s="10" t="str">
        <f>IFERROR(__xludf.DUMMYFUNCTION("REGEXEXTRACT(B88, ""\d{4}"")"),"2017")</f>
        <v>2017</v>
      </c>
    </row>
    <row r="89">
      <c r="A89" s="11" t="s">
        <v>2170</v>
      </c>
      <c r="B89" s="11" t="s">
        <v>2169</v>
      </c>
      <c r="C89" s="1" t="s">
        <v>7667</v>
      </c>
      <c r="D89" s="1" t="s">
        <v>7488</v>
      </c>
      <c r="E89" s="1" t="s">
        <v>11</v>
      </c>
      <c r="F89" s="1" t="s">
        <v>7668</v>
      </c>
      <c r="G89" s="1" t="s">
        <v>7669</v>
      </c>
      <c r="H89" s="1" t="s">
        <v>378</v>
      </c>
      <c r="I89" s="1" t="s">
        <v>7670</v>
      </c>
      <c r="J89" s="1">
        <v>3.0</v>
      </c>
      <c r="K89" s="1" t="s">
        <v>7473</v>
      </c>
      <c r="L89" s="1">
        <v>0.0</v>
      </c>
      <c r="M89" s="10" t="str">
        <f>IFERROR(__xludf.DUMMYFUNCTION("REGEXEXTRACT(B89, ""\d{4}"")"),"2015")</f>
        <v>2015</v>
      </c>
    </row>
    <row r="90">
      <c r="A90" s="11" t="s">
        <v>2366</v>
      </c>
      <c r="B90" s="11" t="s">
        <v>2365</v>
      </c>
      <c r="C90" s="1" t="s">
        <v>7671</v>
      </c>
      <c r="D90" s="1" t="s">
        <v>7488</v>
      </c>
      <c r="E90" s="1" t="s">
        <v>11</v>
      </c>
      <c r="F90" s="1" t="s">
        <v>7672</v>
      </c>
      <c r="G90" s="1" t="s">
        <v>7673</v>
      </c>
      <c r="H90" s="1" t="s">
        <v>7674</v>
      </c>
      <c r="I90" s="1" t="s">
        <v>7675</v>
      </c>
      <c r="J90" s="1">
        <v>3.0</v>
      </c>
      <c r="K90" s="1" t="s">
        <v>7473</v>
      </c>
      <c r="L90" s="1">
        <v>0.0</v>
      </c>
      <c r="M90" s="10" t="str">
        <f>IFERROR(__xludf.DUMMYFUNCTION("REGEXEXTRACT(B90, ""\d{4}"")"),"2016")</f>
        <v>2016</v>
      </c>
    </row>
    <row r="91">
      <c r="A91" s="11" t="s">
        <v>2387</v>
      </c>
      <c r="B91" s="11" t="s">
        <v>2386</v>
      </c>
      <c r="C91" s="1" t="s">
        <v>7671</v>
      </c>
      <c r="D91" s="1" t="s">
        <v>7488</v>
      </c>
      <c r="E91" s="1" t="s">
        <v>11</v>
      </c>
      <c r="F91" s="1" t="s">
        <v>7672</v>
      </c>
      <c r="G91" s="1" t="s">
        <v>7673</v>
      </c>
      <c r="H91" s="1" t="s">
        <v>7674</v>
      </c>
      <c r="I91" s="1" t="s">
        <v>7675</v>
      </c>
      <c r="J91" s="1">
        <v>3.0</v>
      </c>
      <c r="K91" s="1" t="s">
        <v>7473</v>
      </c>
      <c r="L91" s="1">
        <v>0.0</v>
      </c>
      <c r="M91" s="10" t="str">
        <f>IFERROR(__xludf.DUMMYFUNCTION("REGEXEXTRACT(B91, ""\d{4}"")"),"2016")</f>
        <v>2016</v>
      </c>
    </row>
    <row r="92">
      <c r="A92" s="11" t="s">
        <v>2389</v>
      </c>
      <c r="B92" s="11" t="s">
        <v>2388</v>
      </c>
      <c r="C92" s="1" t="s">
        <v>7676</v>
      </c>
      <c r="D92" s="1" t="s">
        <v>7488</v>
      </c>
      <c r="E92" s="1" t="s">
        <v>11</v>
      </c>
      <c r="F92" s="1" t="s">
        <v>7677</v>
      </c>
      <c r="G92" s="1" t="s">
        <v>1699</v>
      </c>
      <c r="H92" s="1" t="s">
        <v>1700</v>
      </c>
      <c r="I92" s="1" t="s">
        <v>7678</v>
      </c>
      <c r="J92" s="1">
        <v>3.0</v>
      </c>
      <c r="K92" s="1" t="s">
        <v>7473</v>
      </c>
      <c r="L92" s="1">
        <v>0.0</v>
      </c>
      <c r="M92" s="10" t="str">
        <f>IFERROR(__xludf.DUMMYFUNCTION("REGEXEXTRACT(B92, ""\d{4}"")"),"2016")</f>
        <v>2016</v>
      </c>
    </row>
    <row r="93">
      <c r="A93" s="11" t="s">
        <v>3363</v>
      </c>
      <c r="B93" s="11" t="s">
        <v>3362</v>
      </c>
      <c r="C93" s="1" t="s">
        <v>7679</v>
      </c>
      <c r="D93" s="1" t="s">
        <v>7488</v>
      </c>
      <c r="E93" s="1" t="s">
        <v>11</v>
      </c>
      <c r="F93" s="1" t="s">
        <v>7680</v>
      </c>
      <c r="G93" s="1" t="s">
        <v>7681</v>
      </c>
      <c r="H93" s="1" t="s">
        <v>1855</v>
      </c>
      <c r="I93" s="1" t="s">
        <v>7682</v>
      </c>
      <c r="J93" s="1">
        <v>3.0</v>
      </c>
      <c r="K93" s="1" t="s">
        <v>7473</v>
      </c>
      <c r="L93" s="1">
        <v>0.0</v>
      </c>
      <c r="M93" s="10" t="str">
        <f>IFERROR(__xludf.DUMMYFUNCTION("REGEXEXTRACT(B93, ""\d{4}"")"),"2014")</f>
        <v>2014</v>
      </c>
    </row>
    <row r="94">
      <c r="A94" s="11" t="s">
        <v>3704</v>
      </c>
      <c r="B94" s="11" t="s">
        <v>2193</v>
      </c>
      <c r="C94" s="1" t="s">
        <v>7683</v>
      </c>
      <c r="D94" s="1" t="s">
        <v>7488</v>
      </c>
      <c r="E94" s="1" t="s">
        <v>11</v>
      </c>
      <c r="F94" s="1" t="s">
        <v>3956</v>
      </c>
      <c r="G94" s="1" t="s">
        <v>1586</v>
      </c>
      <c r="H94" s="1" t="s">
        <v>1048</v>
      </c>
      <c r="I94" s="1" t="s">
        <v>7684</v>
      </c>
      <c r="J94" s="1">
        <v>3.0</v>
      </c>
      <c r="K94" s="1" t="s">
        <v>7473</v>
      </c>
      <c r="L94" s="1">
        <v>0.0</v>
      </c>
      <c r="M94" s="10" t="str">
        <f>IFERROR(__xludf.DUMMYFUNCTION("REGEXEXTRACT(B94, ""\d{4}"")"),"2016")</f>
        <v>2016</v>
      </c>
    </row>
    <row r="95">
      <c r="A95" s="11" t="s">
        <v>3926</v>
      </c>
      <c r="B95" s="11" t="s">
        <v>3925</v>
      </c>
      <c r="C95" s="1" t="s">
        <v>7685</v>
      </c>
      <c r="D95" s="1" t="s">
        <v>7488</v>
      </c>
      <c r="E95" s="1" t="s">
        <v>11</v>
      </c>
      <c r="F95" s="1" t="s">
        <v>7686</v>
      </c>
      <c r="G95" s="1" t="s">
        <v>7687</v>
      </c>
      <c r="H95" s="1" t="s">
        <v>7688</v>
      </c>
      <c r="I95" s="1" t="s">
        <v>7689</v>
      </c>
      <c r="J95" s="1">
        <v>3.0</v>
      </c>
      <c r="K95" s="1" t="s">
        <v>7473</v>
      </c>
      <c r="L95" s="1">
        <v>0.0</v>
      </c>
      <c r="M95" s="10" t="str">
        <f>IFERROR(__xludf.DUMMYFUNCTION("REGEXEXTRACT(B95, ""\d{4}"")"),"2016")</f>
        <v>2016</v>
      </c>
    </row>
    <row r="96">
      <c r="A96" s="11" t="s">
        <v>2494</v>
      </c>
      <c r="B96" s="11" t="s">
        <v>2493</v>
      </c>
      <c r="C96" s="1" t="s">
        <v>11</v>
      </c>
      <c r="D96" s="1" t="s">
        <v>7488</v>
      </c>
      <c r="E96" s="1" t="s">
        <v>11</v>
      </c>
      <c r="F96" s="1" t="s">
        <v>7690</v>
      </c>
      <c r="G96" s="1" t="s">
        <v>7691</v>
      </c>
      <c r="H96" s="1" t="s">
        <v>11</v>
      </c>
      <c r="I96" s="1" t="s">
        <v>11</v>
      </c>
      <c r="J96" s="1">
        <v>3.0</v>
      </c>
      <c r="K96" s="3" t="s">
        <v>7485</v>
      </c>
      <c r="L96" s="1">
        <v>0.0</v>
      </c>
      <c r="M96" s="10" t="str">
        <f>IFERROR(__xludf.DUMMYFUNCTION("REGEXEXTRACT(B96, ""\d{4}"")"),"2006")</f>
        <v>2006</v>
      </c>
    </row>
    <row r="97">
      <c r="A97" s="11" t="s">
        <v>2823</v>
      </c>
      <c r="B97" s="11" t="s">
        <v>2822</v>
      </c>
      <c r="C97" s="1" t="s">
        <v>11</v>
      </c>
      <c r="D97" s="1" t="s">
        <v>7488</v>
      </c>
      <c r="E97" s="1" t="s">
        <v>11</v>
      </c>
      <c r="F97" s="1" t="s">
        <v>7692</v>
      </c>
      <c r="G97" s="1" t="s">
        <v>7490</v>
      </c>
      <c r="H97" s="1" t="s">
        <v>11</v>
      </c>
      <c r="I97" s="1" t="s">
        <v>11</v>
      </c>
      <c r="J97" s="1">
        <v>3.0</v>
      </c>
      <c r="K97" s="3" t="s">
        <v>7485</v>
      </c>
      <c r="L97" s="1">
        <v>0.0</v>
      </c>
      <c r="M97" s="10" t="str">
        <f>IFERROR(__xludf.DUMMYFUNCTION("REGEXEXTRACT(B97, ""\d{4}"")"),"2004")</f>
        <v>2004</v>
      </c>
    </row>
    <row r="98">
      <c r="A98" s="11" t="s">
        <v>1340</v>
      </c>
      <c r="B98" s="11" t="s">
        <v>1339</v>
      </c>
      <c r="C98" s="1" t="s">
        <v>11</v>
      </c>
      <c r="D98" s="1" t="s">
        <v>7488</v>
      </c>
      <c r="E98" s="1" t="s">
        <v>11</v>
      </c>
      <c r="F98" s="1" t="s">
        <v>7693</v>
      </c>
      <c r="G98" s="1" t="s">
        <v>7490</v>
      </c>
      <c r="H98" s="1" t="s">
        <v>11</v>
      </c>
      <c r="I98" s="1" t="s">
        <v>11</v>
      </c>
      <c r="J98" s="1">
        <v>3.0</v>
      </c>
      <c r="K98" s="3" t="s">
        <v>7485</v>
      </c>
      <c r="L98" s="1">
        <v>1.0</v>
      </c>
      <c r="M98" s="10" t="str">
        <f>IFERROR(__xludf.DUMMYFUNCTION("REGEXEXTRACT(B98, ""\d{4}"")"),"2012")</f>
        <v>2012</v>
      </c>
    </row>
    <row r="99">
      <c r="A99" s="12" t="s">
        <v>1055</v>
      </c>
      <c r="B99" s="12" t="s">
        <v>1054</v>
      </c>
      <c r="C99" s="13" t="s">
        <v>7694</v>
      </c>
      <c r="D99" s="13" t="s">
        <v>7695</v>
      </c>
      <c r="E99" s="13" t="s">
        <v>11</v>
      </c>
      <c r="F99" s="13" t="s">
        <v>7696</v>
      </c>
      <c r="G99" s="13" t="s">
        <v>7697</v>
      </c>
      <c r="H99" s="13" t="s">
        <v>291</v>
      </c>
      <c r="I99" s="13" t="s">
        <v>7698</v>
      </c>
      <c r="J99" s="13">
        <v>3.0</v>
      </c>
      <c r="K99" s="13" t="s">
        <v>7473</v>
      </c>
      <c r="L99" s="13">
        <v>0.0</v>
      </c>
      <c r="M99" s="10" t="s">
        <v>7699</v>
      </c>
    </row>
    <row r="100">
      <c r="A100" s="6" t="s">
        <v>1485</v>
      </c>
      <c r="B100" s="6" t="s">
        <v>1484</v>
      </c>
      <c r="C100" s="3" t="s">
        <v>1488</v>
      </c>
      <c r="D100" s="3" t="s">
        <v>11</v>
      </c>
      <c r="E100" s="3" t="s">
        <v>11</v>
      </c>
      <c r="F100" s="3" t="s">
        <v>1486</v>
      </c>
      <c r="G100" s="3" t="s">
        <v>1487</v>
      </c>
      <c r="H100" s="3" t="s">
        <v>291</v>
      </c>
      <c r="I100" s="3" t="s">
        <v>1489</v>
      </c>
      <c r="J100" s="3">
        <v>2.0</v>
      </c>
      <c r="K100" s="3" t="s">
        <v>7473</v>
      </c>
      <c r="L100" s="3">
        <v>0.0</v>
      </c>
      <c r="M100" s="10" t="str">
        <f>IFERROR(__xludf.DUMMYFUNCTION("REGEXEXTRACT(B100, ""\d{4}"")"),"2013")</f>
        <v>2013</v>
      </c>
    </row>
    <row r="101">
      <c r="A101" s="6" t="s">
        <v>1538</v>
      </c>
      <c r="B101" s="6" t="s">
        <v>1537</v>
      </c>
      <c r="C101" s="3" t="s">
        <v>1542</v>
      </c>
      <c r="D101" s="3" t="s">
        <v>11</v>
      </c>
      <c r="E101" s="3" t="s">
        <v>11</v>
      </c>
      <c r="F101" s="3" t="s">
        <v>1539</v>
      </c>
      <c r="G101" s="3" t="s">
        <v>1540</v>
      </c>
      <c r="H101" s="3" t="s">
        <v>1541</v>
      </c>
      <c r="I101" s="3" t="s">
        <v>1543</v>
      </c>
      <c r="J101" s="3">
        <v>2.0</v>
      </c>
      <c r="K101" s="3" t="s">
        <v>7473</v>
      </c>
      <c r="L101" s="3">
        <v>0.0</v>
      </c>
      <c r="M101" s="10" t="str">
        <f>IFERROR(__xludf.DUMMYFUNCTION("REGEXEXTRACT(B101, ""\d{4}"")"),"2014")</f>
        <v>2014</v>
      </c>
    </row>
    <row r="102">
      <c r="A102" s="6" t="s">
        <v>1666</v>
      </c>
      <c r="B102" s="6" t="s">
        <v>1665</v>
      </c>
      <c r="C102" s="3" t="s">
        <v>1669</v>
      </c>
      <c r="D102" s="3" t="s">
        <v>11</v>
      </c>
      <c r="E102" s="3" t="s">
        <v>11</v>
      </c>
      <c r="F102" s="3" t="s">
        <v>1667</v>
      </c>
      <c r="G102" s="3" t="s">
        <v>1668</v>
      </c>
      <c r="H102" s="3" t="s">
        <v>1357</v>
      </c>
      <c r="I102" s="3" t="s">
        <v>1670</v>
      </c>
      <c r="J102" s="3">
        <v>2.0</v>
      </c>
      <c r="K102" s="3" t="s">
        <v>7473</v>
      </c>
      <c r="L102" s="3">
        <v>0.0</v>
      </c>
      <c r="M102" s="10" t="str">
        <f>IFERROR(__xludf.DUMMYFUNCTION("REGEXEXTRACT(B102, ""\d{4}"")"),"2014")</f>
        <v>2014</v>
      </c>
    </row>
    <row r="103">
      <c r="A103" s="6" t="s">
        <v>1678</v>
      </c>
      <c r="B103" s="6" t="s">
        <v>1677</v>
      </c>
      <c r="C103" s="3" t="s">
        <v>1682</v>
      </c>
      <c r="D103" s="3" t="s">
        <v>11</v>
      </c>
      <c r="E103" s="3" t="s">
        <v>11</v>
      </c>
      <c r="F103" s="3" t="s">
        <v>1679</v>
      </c>
      <c r="G103" s="3" t="s">
        <v>1680</v>
      </c>
      <c r="H103" s="3" t="s">
        <v>1681</v>
      </c>
      <c r="I103" s="3" t="s">
        <v>1683</v>
      </c>
      <c r="J103" s="3">
        <v>2.0</v>
      </c>
      <c r="K103" s="3" t="s">
        <v>7473</v>
      </c>
      <c r="L103" s="3">
        <v>0.0</v>
      </c>
      <c r="M103" s="10" t="str">
        <f>IFERROR(__xludf.DUMMYFUNCTION("REGEXEXTRACT(B103, ""\d{4}"")"),"2010")</f>
        <v>2010</v>
      </c>
    </row>
    <row r="104">
      <c r="A104" s="6" t="s">
        <v>2044</v>
      </c>
      <c r="B104" s="6" t="s">
        <v>2043</v>
      </c>
      <c r="C104" s="3" t="s">
        <v>2047</v>
      </c>
      <c r="D104" s="3" t="s">
        <v>11</v>
      </c>
      <c r="E104" s="3" t="s">
        <v>11</v>
      </c>
      <c r="F104" s="3" t="s">
        <v>2045</v>
      </c>
      <c r="G104" s="3" t="s">
        <v>2046</v>
      </c>
      <c r="H104" s="3" t="s">
        <v>2024</v>
      </c>
      <c r="I104" s="3" t="s">
        <v>2048</v>
      </c>
      <c r="J104" s="3">
        <v>2.0</v>
      </c>
      <c r="K104" s="3" t="s">
        <v>7473</v>
      </c>
      <c r="L104" s="3">
        <v>0.0</v>
      </c>
      <c r="M104" s="10" t="str">
        <f>IFERROR(__xludf.DUMMYFUNCTION("REGEXEXTRACT(B104, ""\d{4}"")"),"2016")</f>
        <v>2016</v>
      </c>
    </row>
    <row r="105">
      <c r="A105" s="6" t="s">
        <v>2078</v>
      </c>
      <c r="B105" s="6" t="s">
        <v>2077</v>
      </c>
      <c r="C105" s="3" t="s">
        <v>2082</v>
      </c>
      <c r="D105" s="3" t="s">
        <v>11</v>
      </c>
      <c r="E105" s="3" t="s">
        <v>11</v>
      </c>
      <c r="F105" s="3" t="s">
        <v>2079</v>
      </c>
      <c r="G105" s="3" t="s">
        <v>2080</v>
      </c>
      <c r="H105" s="3" t="s">
        <v>2081</v>
      </c>
      <c r="I105" s="3" t="s">
        <v>2083</v>
      </c>
      <c r="J105" s="3">
        <v>2.0</v>
      </c>
      <c r="K105" s="3" t="s">
        <v>7473</v>
      </c>
      <c r="L105" s="3">
        <v>0.0</v>
      </c>
      <c r="M105" s="10" t="str">
        <f>IFERROR(__xludf.DUMMYFUNCTION("REGEXEXTRACT(B105, ""\d{4}"")"),"1995")</f>
        <v>1995</v>
      </c>
    </row>
    <row r="106">
      <c r="A106" s="6" t="s">
        <v>2273</v>
      </c>
      <c r="B106" s="6" t="s">
        <v>2272</v>
      </c>
      <c r="C106" s="3" t="s">
        <v>2277</v>
      </c>
      <c r="D106" s="3" t="s">
        <v>11</v>
      </c>
      <c r="E106" s="3" t="s">
        <v>11</v>
      </c>
      <c r="F106" s="3" t="s">
        <v>2274</v>
      </c>
      <c r="G106" s="3" t="s">
        <v>2275</v>
      </c>
      <c r="H106" s="3" t="s">
        <v>2276</v>
      </c>
      <c r="I106" s="3" t="s">
        <v>2278</v>
      </c>
      <c r="J106" s="3">
        <v>2.0</v>
      </c>
      <c r="K106" s="3" t="s">
        <v>7473</v>
      </c>
      <c r="L106" s="3">
        <v>0.0</v>
      </c>
      <c r="M106" s="10" t="str">
        <f>IFERROR(__xludf.DUMMYFUNCTION("REGEXEXTRACT(B106, ""\d{4}"")"),"2016")</f>
        <v>2016</v>
      </c>
    </row>
    <row r="107">
      <c r="A107" s="6" t="s">
        <v>2496</v>
      </c>
      <c r="B107" s="6" t="s">
        <v>2495</v>
      </c>
      <c r="C107" s="3" t="s">
        <v>2499</v>
      </c>
      <c r="D107" s="3" t="s">
        <v>11</v>
      </c>
      <c r="E107" s="3" t="s">
        <v>11</v>
      </c>
      <c r="F107" s="3" t="s">
        <v>2497</v>
      </c>
      <c r="G107" s="3" t="s">
        <v>2498</v>
      </c>
      <c r="H107" s="3" t="s">
        <v>291</v>
      </c>
      <c r="I107" s="3" t="s">
        <v>2500</v>
      </c>
      <c r="J107" s="3">
        <v>2.0</v>
      </c>
      <c r="K107" s="3" t="s">
        <v>7473</v>
      </c>
      <c r="L107" s="3">
        <v>0.0</v>
      </c>
      <c r="M107" s="10" t="str">
        <f>IFERROR(__xludf.DUMMYFUNCTION("REGEXEXTRACT(B107, ""\d{4}"")"),"2007")</f>
        <v>2007</v>
      </c>
    </row>
    <row r="108">
      <c r="A108" s="6" t="s">
        <v>2730</v>
      </c>
      <c r="B108" s="6" t="s">
        <v>2729</v>
      </c>
      <c r="C108" s="3" t="s">
        <v>2733</v>
      </c>
      <c r="D108" s="3" t="s">
        <v>11</v>
      </c>
      <c r="E108" s="3" t="s">
        <v>11</v>
      </c>
      <c r="F108" s="3" t="s">
        <v>2731</v>
      </c>
      <c r="G108" s="3" t="s">
        <v>2732</v>
      </c>
      <c r="H108" s="3" t="s">
        <v>2111</v>
      </c>
      <c r="I108" s="3" t="s">
        <v>2734</v>
      </c>
      <c r="J108" s="3">
        <v>2.0</v>
      </c>
      <c r="K108" s="3" t="s">
        <v>7473</v>
      </c>
      <c r="L108" s="3">
        <v>0.0</v>
      </c>
      <c r="M108" s="10" t="str">
        <f>IFERROR(__xludf.DUMMYFUNCTION("REGEXEXTRACT(B108, ""\d{4}"")"),"2017")</f>
        <v>2017</v>
      </c>
    </row>
    <row r="109">
      <c r="A109" s="6" t="s">
        <v>2773</v>
      </c>
      <c r="B109" s="6" t="s">
        <v>2772</v>
      </c>
      <c r="C109" s="3" t="s">
        <v>2777</v>
      </c>
      <c r="D109" s="3" t="s">
        <v>11</v>
      </c>
      <c r="E109" s="3" t="s">
        <v>11</v>
      </c>
      <c r="F109" s="3" t="s">
        <v>2774</v>
      </c>
      <c r="G109" s="3" t="s">
        <v>2775</v>
      </c>
      <c r="H109" s="3" t="s">
        <v>2776</v>
      </c>
      <c r="I109" s="3" t="s">
        <v>2778</v>
      </c>
      <c r="J109" s="3">
        <v>2.0</v>
      </c>
      <c r="K109" s="3" t="s">
        <v>7473</v>
      </c>
      <c r="L109" s="3">
        <v>0.0</v>
      </c>
      <c r="M109" s="10" t="str">
        <f>IFERROR(__xludf.DUMMYFUNCTION("REGEXEXTRACT(B109, ""\d{4}"")"),"2004")</f>
        <v>2004</v>
      </c>
    </row>
    <row r="110">
      <c r="A110" s="6" t="s">
        <v>3338</v>
      </c>
      <c r="B110" s="6" t="s">
        <v>3337</v>
      </c>
      <c r="C110" s="3" t="s">
        <v>3341</v>
      </c>
      <c r="D110" s="3" t="s">
        <v>11</v>
      </c>
      <c r="E110" s="3" t="s">
        <v>11</v>
      </c>
      <c r="F110" s="3" t="s">
        <v>3339</v>
      </c>
      <c r="G110" s="3" t="s">
        <v>3340</v>
      </c>
      <c r="H110" s="3" t="s">
        <v>1357</v>
      </c>
      <c r="I110" s="3" t="s">
        <v>3342</v>
      </c>
      <c r="J110" s="3">
        <v>2.0</v>
      </c>
      <c r="K110" s="3" t="s">
        <v>7473</v>
      </c>
      <c r="L110" s="3">
        <v>0.0</v>
      </c>
      <c r="M110" s="10" t="str">
        <f>IFERROR(__xludf.DUMMYFUNCTION("REGEXEXTRACT(B110, ""\d{4}"")"),"2015")</f>
        <v>2015</v>
      </c>
    </row>
    <row r="111">
      <c r="A111" s="6" t="s">
        <v>3353</v>
      </c>
      <c r="B111" s="6" t="s">
        <v>3352</v>
      </c>
      <c r="C111" s="3" t="s">
        <v>3356</v>
      </c>
      <c r="D111" s="3" t="s">
        <v>11</v>
      </c>
      <c r="E111" s="3" t="s">
        <v>11</v>
      </c>
      <c r="F111" s="3" t="s">
        <v>3354</v>
      </c>
      <c r="G111" s="3" t="s">
        <v>3355</v>
      </c>
      <c r="H111" s="3" t="s">
        <v>1541</v>
      </c>
      <c r="I111" s="3" t="s">
        <v>3357</v>
      </c>
      <c r="J111" s="3">
        <v>2.0</v>
      </c>
      <c r="K111" s="3" t="s">
        <v>7473</v>
      </c>
      <c r="L111" s="3">
        <v>0.0</v>
      </c>
      <c r="M111" s="10" t="str">
        <f>IFERROR(__xludf.DUMMYFUNCTION("REGEXEXTRACT(B111, ""\d{4}"")"),"2015")</f>
        <v>2015</v>
      </c>
    </row>
    <row r="112">
      <c r="A112" s="6" t="s">
        <v>4031</v>
      </c>
      <c r="B112" s="6" t="s">
        <v>4030</v>
      </c>
      <c r="C112" s="3" t="s">
        <v>4033</v>
      </c>
      <c r="D112" s="3" t="s">
        <v>11</v>
      </c>
      <c r="E112" s="3" t="s">
        <v>11</v>
      </c>
      <c r="F112" s="3" t="s">
        <v>4032</v>
      </c>
      <c r="G112" s="3" t="s">
        <v>2517</v>
      </c>
      <c r="H112" s="3" t="s">
        <v>1477</v>
      </c>
      <c r="I112" s="3" t="s">
        <v>4034</v>
      </c>
      <c r="J112" s="3">
        <v>2.0</v>
      </c>
      <c r="K112" s="3" t="s">
        <v>7473</v>
      </c>
      <c r="L112" s="3">
        <v>0.0</v>
      </c>
      <c r="M112" s="10" t="str">
        <f>IFERROR(__xludf.DUMMYFUNCTION("REGEXEXTRACT(B112, ""\d{4}"")"),"2014")</f>
        <v>2014</v>
      </c>
    </row>
    <row r="113">
      <c r="A113" s="6" t="s">
        <v>4036</v>
      </c>
      <c r="B113" s="6" t="s">
        <v>4035</v>
      </c>
      <c r="C113" s="3" t="s">
        <v>4039</v>
      </c>
      <c r="D113" s="3" t="s">
        <v>11</v>
      </c>
      <c r="E113" s="3" t="s">
        <v>11</v>
      </c>
      <c r="F113" s="3" t="s">
        <v>4037</v>
      </c>
      <c r="G113" s="3" t="s">
        <v>4038</v>
      </c>
      <c r="H113" s="3" t="s">
        <v>2276</v>
      </c>
      <c r="I113" s="3" t="s">
        <v>4040</v>
      </c>
      <c r="J113" s="3">
        <v>2.0</v>
      </c>
      <c r="K113" s="3" t="s">
        <v>7473</v>
      </c>
      <c r="L113" s="3">
        <v>0.0</v>
      </c>
      <c r="M113" s="10" t="str">
        <f>IFERROR(__xludf.DUMMYFUNCTION("REGEXEXTRACT(B113, ""\d{4}"")"),"2014")</f>
        <v>2014</v>
      </c>
    </row>
    <row r="114">
      <c r="A114" s="6" t="s">
        <v>5779</v>
      </c>
      <c r="B114" s="6" t="s">
        <v>5778</v>
      </c>
      <c r="C114" s="3" t="s">
        <v>5781</v>
      </c>
      <c r="D114" s="3" t="s">
        <v>11</v>
      </c>
      <c r="E114" s="3" t="s">
        <v>11</v>
      </c>
      <c r="F114" s="3" t="s">
        <v>5780</v>
      </c>
      <c r="G114" s="3" t="s">
        <v>5682</v>
      </c>
      <c r="H114" s="3" t="s">
        <v>1587</v>
      </c>
      <c r="I114" s="3" t="s">
        <v>5782</v>
      </c>
      <c r="J114" s="3">
        <v>2.0</v>
      </c>
      <c r="K114" s="3" t="s">
        <v>7473</v>
      </c>
      <c r="L114" s="3">
        <v>0.0</v>
      </c>
      <c r="M114" s="10" t="str">
        <f>IFERROR(__xludf.DUMMYFUNCTION("REGEXEXTRACT(B114, ""\d{4}"")"),"2012")</f>
        <v>2012</v>
      </c>
    </row>
    <row r="115">
      <c r="A115" s="6" t="s">
        <v>6059</v>
      </c>
      <c r="B115" s="6" t="s">
        <v>6058</v>
      </c>
      <c r="C115" s="3" t="s">
        <v>6061</v>
      </c>
      <c r="D115" s="3" t="s">
        <v>11</v>
      </c>
      <c r="E115" s="3" t="s">
        <v>11</v>
      </c>
      <c r="F115" s="3" t="s">
        <v>6060</v>
      </c>
      <c r="G115" s="3" t="s">
        <v>1923</v>
      </c>
      <c r="H115" s="3" t="s">
        <v>1085</v>
      </c>
      <c r="I115" s="3" t="s">
        <v>6062</v>
      </c>
      <c r="J115" s="3">
        <v>2.0</v>
      </c>
      <c r="K115" s="3" t="s">
        <v>7473</v>
      </c>
      <c r="L115" s="3">
        <v>0.0</v>
      </c>
      <c r="M115" s="10" t="str">
        <f>IFERROR(__xludf.DUMMYFUNCTION("REGEXEXTRACT(B115, ""\d{4}"")"),"2015")</f>
        <v>2015</v>
      </c>
    </row>
    <row r="116">
      <c r="A116" s="6" t="s">
        <v>6071</v>
      </c>
      <c r="B116" s="6" t="s">
        <v>6070</v>
      </c>
      <c r="C116" s="3" t="s">
        <v>6075</v>
      </c>
      <c r="D116" s="3" t="s">
        <v>11</v>
      </c>
      <c r="E116" s="3" t="s">
        <v>11</v>
      </c>
      <c r="F116" s="3" t="s">
        <v>6072</v>
      </c>
      <c r="G116" s="3" t="s">
        <v>6073</v>
      </c>
      <c r="H116" s="3" t="s">
        <v>6074</v>
      </c>
      <c r="I116" s="3" t="s">
        <v>6076</v>
      </c>
      <c r="J116" s="3">
        <v>2.0</v>
      </c>
      <c r="K116" s="3" t="s">
        <v>7473</v>
      </c>
      <c r="L116" s="3">
        <v>0.0</v>
      </c>
      <c r="M116" s="10" t="str">
        <f>IFERROR(__xludf.DUMMYFUNCTION("REGEXEXTRACT(B116, ""\d{4}"")"),"2014")</f>
        <v>2014</v>
      </c>
    </row>
    <row r="117">
      <c r="A117" s="6" t="s">
        <v>6120</v>
      </c>
      <c r="B117" s="6" t="s">
        <v>6119</v>
      </c>
      <c r="C117" s="3" t="s">
        <v>6123</v>
      </c>
      <c r="D117" s="3" t="s">
        <v>11</v>
      </c>
      <c r="E117" s="3" t="s">
        <v>11</v>
      </c>
      <c r="F117" s="3" t="s">
        <v>6121</v>
      </c>
      <c r="G117" s="3" t="s">
        <v>6122</v>
      </c>
      <c r="H117" s="3" t="s">
        <v>2111</v>
      </c>
      <c r="I117" s="3" t="s">
        <v>6124</v>
      </c>
      <c r="J117" s="3">
        <v>2.0</v>
      </c>
      <c r="K117" s="3" t="s">
        <v>7473</v>
      </c>
      <c r="L117" s="3">
        <v>0.0</v>
      </c>
      <c r="M117" s="10" t="str">
        <f>IFERROR(__xludf.DUMMYFUNCTION("REGEXEXTRACT(B117, ""\d{4}"")"),"2015")</f>
        <v>2015</v>
      </c>
    </row>
    <row r="118">
      <c r="A118" s="6" t="s">
        <v>6126</v>
      </c>
      <c r="B118" s="6" t="s">
        <v>6125</v>
      </c>
      <c r="C118" s="3" t="s">
        <v>6127</v>
      </c>
      <c r="D118" s="3" t="s">
        <v>11</v>
      </c>
      <c r="E118" s="3" t="s">
        <v>11</v>
      </c>
      <c r="F118" s="3" t="s">
        <v>11</v>
      </c>
      <c r="G118" s="3" t="s">
        <v>11</v>
      </c>
      <c r="H118" s="3" t="s">
        <v>11</v>
      </c>
      <c r="I118" s="3" t="s">
        <v>11</v>
      </c>
      <c r="J118" s="3">
        <v>2.0</v>
      </c>
      <c r="K118" s="3" t="s">
        <v>7473</v>
      </c>
      <c r="L118" s="3">
        <v>0.0</v>
      </c>
      <c r="M118" s="10" t="str">
        <f>IFERROR(__xludf.DUMMYFUNCTION("REGEXEXTRACT(B118, ""\d{4}"")"),"2018")</f>
        <v>2018</v>
      </c>
    </row>
    <row r="119">
      <c r="A119" s="6" t="s">
        <v>6307</v>
      </c>
      <c r="B119" s="6" t="s">
        <v>6306</v>
      </c>
      <c r="C119" s="3" t="s">
        <v>6311</v>
      </c>
      <c r="D119" s="3" t="s">
        <v>11</v>
      </c>
      <c r="E119" s="3" t="s">
        <v>11</v>
      </c>
      <c r="F119" s="3" t="s">
        <v>6308</v>
      </c>
      <c r="G119" s="3" t="s">
        <v>6309</v>
      </c>
      <c r="H119" s="3" t="s">
        <v>6310</v>
      </c>
      <c r="I119" s="3" t="s">
        <v>6312</v>
      </c>
      <c r="J119" s="3">
        <v>2.0</v>
      </c>
      <c r="K119" s="3" t="s">
        <v>7473</v>
      </c>
      <c r="L119" s="3">
        <v>0.0</v>
      </c>
      <c r="M119" s="10" t="str">
        <f>IFERROR(__xludf.DUMMYFUNCTION("REGEXEXTRACT(B119, ""\d{4}"")"),"2010")</f>
        <v>2010</v>
      </c>
    </row>
    <row r="120">
      <c r="A120" s="6" t="s">
        <v>6363</v>
      </c>
      <c r="B120" s="6" t="s">
        <v>6362</v>
      </c>
      <c r="C120" s="3" t="s">
        <v>6364</v>
      </c>
      <c r="D120" s="3" t="s">
        <v>11</v>
      </c>
      <c r="E120" s="3" t="s">
        <v>11</v>
      </c>
      <c r="F120" s="3" t="s">
        <v>11</v>
      </c>
      <c r="G120" s="3" t="s">
        <v>11</v>
      </c>
      <c r="H120" s="3" t="s">
        <v>11</v>
      </c>
      <c r="I120" s="3" t="s">
        <v>11</v>
      </c>
      <c r="J120" s="3">
        <v>2.0</v>
      </c>
      <c r="K120" s="3" t="s">
        <v>7473</v>
      </c>
      <c r="L120" s="3">
        <v>0.0</v>
      </c>
      <c r="M120" s="10" t="str">
        <f>IFERROR(__xludf.DUMMYFUNCTION("REGEXEXTRACT(B120, ""\d{4}"")"),"2014")</f>
        <v>2014</v>
      </c>
    </row>
    <row r="121">
      <c r="A121" s="6" t="s">
        <v>6472</v>
      </c>
      <c r="B121" s="6" t="s">
        <v>6471</v>
      </c>
      <c r="C121" s="3" t="s">
        <v>6474</v>
      </c>
      <c r="D121" s="3" t="s">
        <v>11</v>
      </c>
      <c r="E121" s="3" t="s">
        <v>11</v>
      </c>
      <c r="F121" s="3" t="s">
        <v>6473</v>
      </c>
      <c r="G121" s="3" t="s">
        <v>1668</v>
      </c>
      <c r="H121" s="3" t="s">
        <v>1357</v>
      </c>
      <c r="I121" s="3" t="s">
        <v>6475</v>
      </c>
      <c r="J121" s="3">
        <v>2.0</v>
      </c>
      <c r="K121" s="3" t="s">
        <v>7473</v>
      </c>
      <c r="L121" s="3">
        <v>0.0</v>
      </c>
      <c r="M121" s="10" t="str">
        <f>IFERROR(__xludf.DUMMYFUNCTION("REGEXEXTRACT(B121, ""\d{4}"")"),"2013")</f>
        <v>2013</v>
      </c>
    </row>
    <row r="122">
      <c r="A122" s="6" t="s">
        <v>6477</v>
      </c>
      <c r="B122" s="6" t="s">
        <v>6476</v>
      </c>
      <c r="C122" s="3" t="s">
        <v>6480</v>
      </c>
      <c r="D122" s="3" t="s">
        <v>11</v>
      </c>
      <c r="E122" s="3" t="s">
        <v>11</v>
      </c>
      <c r="F122" s="3" t="s">
        <v>6478</v>
      </c>
      <c r="G122" s="3" t="s">
        <v>6479</v>
      </c>
      <c r="H122" s="3" t="s">
        <v>1357</v>
      </c>
      <c r="I122" s="3" t="s">
        <v>6481</v>
      </c>
      <c r="J122" s="3">
        <v>2.0</v>
      </c>
      <c r="K122" s="3" t="s">
        <v>7473</v>
      </c>
      <c r="L122" s="3">
        <v>0.0</v>
      </c>
      <c r="M122" s="10" t="str">
        <f>IFERROR(__xludf.DUMMYFUNCTION("REGEXEXTRACT(B122, ""\d{4}"")"),"2013")</f>
        <v>2013</v>
      </c>
    </row>
    <row r="123">
      <c r="A123" s="6" t="s">
        <v>6515</v>
      </c>
      <c r="B123" s="6" t="s">
        <v>6514</v>
      </c>
      <c r="C123" s="3" t="s">
        <v>6517</v>
      </c>
      <c r="D123" s="3" t="s">
        <v>11</v>
      </c>
      <c r="E123" s="3" t="s">
        <v>11</v>
      </c>
      <c r="F123" s="3" t="s">
        <v>6516</v>
      </c>
      <c r="G123" s="3" t="s">
        <v>5928</v>
      </c>
      <c r="H123" s="3" t="s">
        <v>1357</v>
      </c>
      <c r="I123" s="3" t="s">
        <v>6518</v>
      </c>
      <c r="J123" s="3">
        <v>2.0</v>
      </c>
      <c r="K123" s="3" t="s">
        <v>7473</v>
      </c>
      <c r="L123" s="3">
        <v>0.0</v>
      </c>
      <c r="M123" s="10" t="str">
        <f>IFERROR(__xludf.DUMMYFUNCTION("REGEXEXTRACT(B123, ""\d{4}"")"),"2015")</f>
        <v>2015</v>
      </c>
    </row>
    <row r="124">
      <c r="A124" s="6" t="s">
        <v>6520</v>
      </c>
      <c r="B124" s="6" t="s">
        <v>6519</v>
      </c>
      <c r="C124" s="3" t="s">
        <v>6521</v>
      </c>
      <c r="D124" s="3" t="s">
        <v>11</v>
      </c>
      <c r="E124" s="3" t="s">
        <v>11</v>
      </c>
      <c r="F124" s="3" t="s">
        <v>11</v>
      </c>
      <c r="G124" s="3" t="s">
        <v>11</v>
      </c>
      <c r="H124" s="3" t="s">
        <v>11</v>
      </c>
      <c r="I124" s="3" t="s">
        <v>11</v>
      </c>
      <c r="J124" s="3">
        <v>2.0</v>
      </c>
      <c r="K124" s="3" t="s">
        <v>7473</v>
      </c>
      <c r="L124" s="3">
        <v>0.0</v>
      </c>
      <c r="M124" s="10" t="str">
        <f>IFERROR(__xludf.DUMMYFUNCTION("REGEXEXTRACT(B124, ""\d{4}"")"),"2014")</f>
        <v>2014</v>
      </c>
    </row>
    <row r="125">
      <c r="A125" s="6" t="s">
        <v>6579</v>
      </c>
      <c r="B125" s="6" t="s">
        <v>6578</v>
      </c>
      <c r="C125" s="3" t="s">
        <v>6581</v>
      </c>
      <c r="D125" s="3" t="s">
        <v>11</v>
      </c>
      <c r="E125" s="3" t="s">
        <v>11</v>
      </c>
      <c r="F125" s="3" t="s">
        <v>6580</v>
      </c>
      <c r="G125" s="3" t="s">
        <v>1668</v>
      </c>
      <c r="H125" s="3" t="s">
        <v>1357</v>
      </c>
      <c r="I125" s="3" t="s">
        <v>6582</v>
      </c>
      <c r="J125" s="3">
        <v>2.0</v>
      </c>
      <c r="K125" s="3" t="s">
        <v>7473</v>
      </c>
      <c r="L125" s="3">
        <v>0.0</v>
      </c>
      <c r="M125" s="10" t="str">
        <f>IFERROR(__xludf.DUMMYFUNCTION("REGEXEXTRACT(B125, ""\d{4}"")"),"2017")</f>
        <v>2017</v>
      </c>
    </row>
    <row r="126">
      <c r="A126" s="6" t="s">
        <v>6600</v>
      </c>
      <c r="B126" s="6" t="s">
        <v>6599</v>
      </c>
      <c r="C126" s="3" t="s">
        <v>6596</v>
      </c>
      <c r="D126" s="3" t="s">
        <v>11</v>
      </c>
      <c r="E126" s="3" t="s">
        <v>11</v>
      </c>
      <c r="F126" s="3" t="s">
        <v>6594</v>
      </c>
      <c r="G126" s="3" t="s">
        <v>6595</v>
      </c>
      <c r="H126" s="3" t="s">
        <v>529</v>
      </c>
      <c r="I126" s="3" t="s">
        <v>6597</v>
      </c>
      <c r="J126" s="3">
        <v>2.0</v>
      </c>
      <c r="K126" s="3" t="s">
        <v>7473</v>
      </c>
      <c r="L126" s="3">
        <v>0.0</v>
      </c>
      <c r="M126" s="10" t="str">
        <f>IFERROR(__xludf.DUMMYFUNCTION("REGEXEXTRACT(B126, ""\d{4}"")"),"2015")</f>
        <v>2015</v>
      </c>
    </row>
    <row r="127">
      <c r="A127" s="6" t="s">
        <v>6662</v>
      </c>
      <c r="B127" s="6" t="s">
        <v>2183</v>
      </c>
      <c r="C127" s="3" t="s">
        <v>6663</v>
      </c>
      <c r="D127" s="3" t="s">
        <v>11</v>
      </c>
      <c r="E127" s="3" t="s">
        <v>11</v>
      </c>
      <c r="F127" s="3" t="s">
        <v>11</v>
      </c>
      <c r="G127" s="3" t="s">
        <v>11</v>
      </c>
      <c r="H127" s="3" t="s">
        <v>11</v>
      </c>
      <c r="I127" s="3" t="s">
        <v>11</v>
      </c>
      <c r="J127" s="3">
        <v>2.0</v>
      </c>
      <c r="K127" s="3" t="s">
        <v>7473</v>
      </c>
      <c r="L127" s="3">
        <v>0.0</v>
      </c>
      <c r="M127" s="10" t="str">
        <f>IFERROR(__xludf.DUMMYFUNCTION("REGEXEXTRACT(B127, ""\d{4}"")"),"2014")</f>
        <v>2014</v>
      </c>
    </row>
    <row r="128">
      <c r="A128" s="6" t="s">
        <v>6680</v>
      </c>
      <c r="B128" s="6" t="s">
        <v>6679</v>
      </c>
      <c r="C128" s="3" t="s">
        <v>6677</v>
      </c>
      <c r="D128" s="3" t="s">
        <v>11</v>
      </c>
      <c r="E128" s="3" t="s">
        <v>11</v>
      </c>
      <c r="F128" s="3" t="s">
        <v>6675</v>
      </c>
      <c r="G128" s="3" t="s">
        <v>6676</v>
      </c>
      <c r="H128" s="3" t="s">
        <v>1541</v>
      </c>
      <c r="I128" s="3" t="s">
        <v>6678</v>
      </c>
      <c r="J128" s="3">
        <v>2.0</v>
      </c>
      <c r="K128" s="3" t="s">
        <v>7473</v>
      </c>
      <c r="L128" s="3">
        <v>0.0</v>
      </c>
      <c r="M128" s="10" t="str">
        <f>IFERROR(__xludf.DUMMYFUNCTION("REGEXEXTRACT(B128, ""\d{4}"")"),"2016")</f>
        <v>2016</v>
      </c>
    </row>
    <row r="129">
      <c r="A129" s="6" t="s">
        <v>6688</v>
      </c>
      <c r="B129" s="6" t="s">
        <v>6687</v>
      </c>
      <c r="C129" s="3" t="s">
        <v>6691</v>
      </c>
      <c r="D129" s="3" t="s">
        <v>11</v>
      </c>
      <c r="E129" s="3" t="s">
        <v>11</v>
      </c>
      <c r="F129" s="3" t="s">
        <v>6689</v>
      </c>
      <c r="G129" s="3" t="s">
        <v>3355</v>
      </c>
      <c r="H129" s="3" t="s">
        <v>6690</v>
      </c>
      <c r="I129" s="3" t="s">
        <v>6692</v>
      </c>
      <c r="J129" s="3">
        <v>2.0</v>
      </c>
      <c r="K129" s="3" t="s">
        <v>7473</v>
      </c>
      <c r="L129" s="3">
        <v>0.0</v>
      </c>
      <c r="M129" s="10" t="str">
        <f>IFERROR(__xludf.DUMMYFUNCTION("REGEXEXTRACT(B129, ""\d{4}"")"),"2016")</f>
        <v>2016</v>
      </c>
    </row>
    <row r="130">
      <c r="A130" s="6" t="s">
        <v>6735</v>
      </c>
      <c r="B130" s="6" t="s">
        <v>6734</v>
      </c>
      <c r="C130" s="3" t="s">
        <v>6737</v>
      </c>
      <c r="D130" s="3" t="s">
        <v>11</v>
      </c>
      <c r="E130" s="3" t="s">
        <v>11</v>
      </c>
      <c r="F130" s="3" t="s">
        <v>6736</v>
      </c>
      <c r="G130" s="3" t="s">
        <v>1668</v>
      </c>
      <c r="H130" s="3" t="s">
        <v>3008</v>
      </c>
      <c r="I130" s="3" t="s">
        <v>6738</v>
      </c>
      <c r="J130" s="3">
        <v>2.0</v>
      </c>
      <c r="K130" s="3" t="s">
        <v>7473</v>
      </c>
      <c r="L130" s="3">
        <v>0.0</v>
      </c>
      <c r="M130" s="10" t="str">
        <f>IFERROR(__xludf.DUMMYFUNCTION("REGEXEXTRACT(B130, ""\d{4}"")"),"2013")</f>
        <v>2013</v>
      </c>
    </row>
    <row r="131">
      <c r="A131" s="6" t="s">
        <v>6753</v>
      </c>
      <c r="B131" s="6" t="s">
        <v>6752</v>
      </c>
      <c r="C131" s="3" t="s">
        <v>6757</v>
      </c>
      <c r="D131" s="3" t="s">
        <v>11</v>
      </c>
      <c r="E131" s="3" t="s">
        <v>11</v>
      </c>
      <c r="F131" s="3" t="s">
        <v>6754</v>
      </c>
      <c r="G131" s="3" t="s">
        <v>6755</v>
      </c>
      <c r="H131" s="3" t="s">
        <v>6756</v>
      </c>
      <c r="I131" s="3" t="s">
        <v>6758</v>
      </c>
      <c r="J131" s="3">
        <v>2.0</v>
      </c>
      <c r="K131" s="3" t="s">
        <v>7473</v>
      </c>
      <c r="L131" s="3">
        <v>0.0</v>
      </c>
      <c r="M131" s="10" t="str">
        <f>IFERROR(__xludf.DUMMYFUNCTION("REGEXEXTRACT(B131, ""\d{4}"")"),"2013")</f>
        <v>2013</v>
      </c>
    </row>
    <row r="132">
      <c r="A132" s="6" t="s">
        <v>6761</v>
      </c>
      <c r="B132" s="6" t="s">
        <v>6760</v>
      </c>
      <c r="C132" s="3" t="s">
        <v>6765</v>
      </c>
      <c r="D132" s="3" t="s">
        <v>11</v>
      </c>
      <c r="E132" s="3" t="s">
        <v>11</v>
      </c>
      <c r="F132" s="3" t="s">
        <v>6762</v>
      </c>
      <c r="G132" s="3" t="s">
        <v>6763</v>
      </c>
      <c r="H132" s="3" t="s">
        <v>6764</v>
      </c>
      <c r="I132" s="3" t="s">
        <v>6766</v>
      </c>
      <c r="J132" s="3">
        <v>2.0</v>
      </c>
      <c r="K132" s="3" t="s">
        <v>7473</v>
      </c>
      <c r="L132" s="3">
        <v>0.0</v>
      </c>
      <c r="M132" s="10" t="str">
        <f>IFERROR(__xludf.DUMMYFUNCTION("REGEXEXTRACT(B132, ""\d{4}"")"),"2015")</f>
        <v>2015</v>
      </c>
    </row>
    <row r="133">
      <c r="A133" s="6" t="s">
        <v>6794</v>
      </c>
      <c r="B133" s="6" t="s">
        <v>6793</v>
      </c>
      <c r="C133" s="3" t="s">
        <v>6798</v>
      </c>
      <c r="D133" s="3" t="s">
        <v>11</v>
      </c>
      <c r="E133" s="3" t="s">
        <v>11</v>
      </c>
      <c r="F133" s="3" t="s">
        <v>6795</v>
      </c>
      <c r="G133" s="3" t="s">
        <v>6796</v>
      </c>
      <c r="H133" s="3" t="s">
        <v>6797</v>
      </c>
      <c r="I133" s="3" t="s">
        <v>6799</v>
      </c>
      <c r="J133" s="3">
        <v>2.0</v>
      </c>
      <c r="K133" s="3" t="s">
        <v>7473</v>
      </c>
      <c r="L133" s="3">
        <v>0.0</v>
      </c>
      <c r="M133" s="10" t="str">
        <f>IFERROR(__xludf.DUMMYFUNCTION("REGEXEXTRACT(B133, ""\d{4}"")"),"2001")</f>
        <v>2001</v>
      </c>
    </row>
    <row r="134">
      <c r="A134" s="6" t="s">
        <v>6864</v>
      </c>
      <c r="B134" s="6" t="s">
        <v>6863</v>
      </c>
      <c r="C134" s="3" t="s">
        <v>6865</v>
      </c>
      <c r="D134" s="3" t="s">
        <v>11</v>
      </c>
      <c r="E134" s="3" t="s">
        <v>11</v>
      </c>
      <c r="F134" s="3" t="s">
        <v>11</v>
      </c>
      <c r="G134" s="3" t="s">
        <v>11</v>
      </c>
      <c r="H134" s="3" t="s">
        <v>11</v>
      </c>
      <c r="I134" s="3" t="s">
        <v>11</v>
      </c>
      <c r="J134" s="3">
        <v>2.0</v>
      </c>
      <c r="K134" s="3" t="s">
        <v>7473</v>
      </c>
      <c r="L134" s="3">
        <v>0.0</v>
      </c>
      <c r="M134" s="10" t="str">
        <f>IFERROR(__xludf.DUMMYFUNCTION("REGEXEXTRACT(B134, ""\d{4}"")"),"2014")</f>
        <v>2014</v>
      </c>
    </row>
    <row r="135">
      <c r="A135" s="6" t="s">
        <v>6872</v>
      </c>
      <c r="B135" s="6" t="s">
        <v>6871</v>
      </c>
      <c r="C135" s="3" t="s">
        <v>6875</v>
      </c>
      <c r="D135" s="3" t="s">
        <v>11</v>
      </c>
      <c r="E135" s="3" t="s">
        <v>11</v>
      </c>
      <c r="F135" s="3" t="s">
        <v>6873</v>
      </c>
      <c r="G135" s="3" t="s">
        <v>6874</v>
      </c>
      <c r="H135" s="3" t="s">
        <v>291</v>
      </c>
      <c r="I135" s="3" t="s">
        <v>6876</v>
      </c>
      <c r="J135" s="3">
        <v>2.0</v>
      </c>
      <c r="K135" s="3" t="s">
        <v>7473</v>
      </c>
      <c r="L135" s="3">
        <v>0.0</v>
      </c>
      <c r="M135" s="10" t="str">
        <f>IFERROR(__xludf.DUMMYFUNCTION("REGEXEXTRACT(B135, ""\d{4}"")"),"2014")</f>
        <v>2014</v>
      </c>
    </row>
    <row r="136">
      <c r="A136" s="6" t="s">
        <v>6893</v>
      </c>
      <c r="B136" s="6" t="s">
        <v>6892</v>
      </c>
      <c r="C136" s="3" t="s">
        <v>6894</v>
      </c>
      <c r="D136" s="3" t="s">
        <v>11</v>
      </c>
      <c r="E136" s="3" t="s">
        <v>11</v>
      </c>
      <c r="F136" s="3" t="s">
        <v>11</v>
      </c>
      <c r="G136" s="3" t="s">
        <v>11</v>
      </c>
      <c r="H136" s="3" t="s">
        <v>11</v>
      </c>
      <c r="I136" s="3" t="s">
        <v>11</v>
      </c>
      <c r="J136" s="3">
        <v>2.0</v>
      </c>
      <c r="K136" s="3" t="s">
        <v>7473</v>
      </c>
      <c r="L136" s="3">
        <v>0.0</v>
      </c>
      <c r="M136" s="10" t="str">
        <f>IFERROR(__xludf.DUMMYFUNCTION("REGEXEXTRACT(B136, ""\d{4}"")"),"2014")</f>
        <v>2014</v>
      </c>
    </row>
    <row r="137">
      <c r="A137" s="6" t="s">
        <v>7007</v>
      </c>
      <c r="B137" s="6" t="s">
        <v>7006</v>
      </c>
      <c r="C137" s="3" t="s">
        <v>7011</v>
      </c>
      <c r="D137" s="3" t="s">
        <v>11</v>
      </c>
      <c r="E137" s="3" t="s">
        <v>11</v>
      </c>
      <c r="F137" s="3" t="s">
        <v>7008</v>
      </c>
      <c r="G137" s="3" t="s">
        <v>7009</v>
      </c>
      <c r="H137" s="3" t="s">
        <v>7010</v>
      </c>
      <c r="I137" s="3" t="s">
        <v>7012</v>
      </c>
      <c r="J137" s="3">
        <v>2.0</v>
      </c>
      <c r="K137" s="3" t="s">
        <v>7473</v>
      </c>
      <c r="L137" s="3">
        <v>0.0</v>
      </c>
      <c r="M137" s="10" t="str">
        <f>IFERROR(__xludf.DUMMYFUNCTION("REGEXEXTRACT(B137, ""\d{4}"")"),"2007")</f>
        <v>2007</v>
      </c>
    </row>
    <row r="138">
      <c r="A138" s="6" t="s">
        <v>7090</v>
      </c>
      <c r="B138" s="6" t="s">
        <v>7089</v>
      </c>
      <c r="C138" s="3" t="s">
        <v>7093</v>
      </c>
      <c r="D138" s="3" t="s">
        <v>11</v>
      </c>
      <c r="E138" s="3" t="s">
        <v>11</v>
      </c>
      <c r="F138" s="3" t="s">
        <v>7091</v>
      </c>
      <c r="G138" s="3" t="s">
        <v>7092</v>
      </c>
      <c r="H138" s="3" t="s">
        <v>1513</v>
      </c>
      <c r="I138" s="3" t="s">
        <v>7094</v>
      </c>
      <c r="J138" s="3">
        <v>2.0</v>
      </c>
      <c r="K138" s="3" t="s">
        <v>7473</v>
      </c>
      <c r="L138" s="3">
        <v>0.0</v>
      </c>
      <c r="M138" s="10" t="str">
        <f>IFERROR(__xludf.DUMMYFUNCTION("REGEXEXTRACT(B138, ""\d{4}"")"),"2014")</f>
        <v>2014</v>
      </c>
    </row>
    <row r="139">
      <c r="A139" s="6" t="s">
        <v>7096</v>
      </c>
      <c r="B139" s="6" t="s">
        <v>7095</v>
      </c>
      <c r="C139" s="3" t="s">
        <v>7099</v>
      </c>
      <c r="D139" s="3" t="s">
        <v>11</v>
      </c>
      <c r="E139" s="3" t="s">
        <v>11</v>
      </c>
      <c r="F139" s="3" t="s">
        <v>7097</v>
      </c>
      <c r="G139" s="3" t="s">
        <v>7098</v>
      </c>
      <c r="H139" s="3" t="s">
        <v>1513</v>
      </c>
      <c r="I139" s="3" t="s">
        <v>7100</v>
      </c>
      <c r="J139" s="3">
        <v>2.0</v>
      </c>
      <c r="K139" s="3" t="s">
        <v>7473</v>
      </c>
      <c r="L139" s="3">
        <v>0.0</v>
      </c>
      <c r="M139" s="10" t="str">
        <f>IFERROR(__xludf.DUMMYFUNCTION("REGEXEXTRACT(B139, ""\d{4}"")"),"2015")</f>
        <v>2015</v>
      </c>
    </row>
    <row r="140">
      <c r="A140" s="6" t="s">
        <v>7190</v>
      </c>
      <c r="B140" s="6" t="s">
        <v>7189</v>
      </c>
      <c r="C140" s="3" t="s">
        <v>7192</v>
      </c>
      <c r="D140" s="3" t="s">
        <v>11</v>
      </c>
      <c r="E140" s="3" t="s">
        <v>11</v>
      </c>
      <c r="F140" s="3" t="s">
        <v>7191</v>
      </c>
      <c r="G140" s="3" t="s">
        <v>7186</v>
      </c>
      <c r="H140" s="3" t="s">
        <v>390</v>
      </c>
      <c r="I140" s="3" t="s">
        <v>7193</v>
      </c>
      <c r="J140" s="3">
        <v>2.0</v>
      </c>
      <c r="K140" s="9" t="s">
        <v>7523</v>
      </c>
      <c r="L140" s="3">
        <v>0.0</v>
      </c>
      <c r="M140" s="10" t="str">
        <f>IFERROR(__xludf.DUMMYFUNCTION("REGEXEXTRACT(B140, ""\d{4}"")"),"2016")</f>
        <v>2016</v>
      </c>
    </row>
    <row r="141">
      <c r="A141" s="6" t="s">
        <v>7217</v>
      </c>
      <c r="B141" s="6" t="s">
        <v>7216</v>
      </c>
      <c r="C141" s="3" t="s">
        <v>7220</v>
      </c>
      <c r="D141" s="3" t="s">
        <v>11</v>
      </c>
      <c r="E141" s="3" t="s">
        <v>11</v>
      </c>
      <c r="F141" s="3" t="s">
        <v>7218</v>
      </c>
      <c r="G141" s="3" t="s">
        <v>7219</v>
      </c>
      <c r="H141" s="3" t="s">
        <v>3269</v>
      </c>
      <c r="I141" s="3" t="s">
        <v>7221</v>
      </c>
      <c r="J141" s="3">
        <v>2.0</v>
      </c>
      <c r="K141" s="3" t="s">
        <v>7473</v>
      </c>
      <c r="L141" s="3">
        <v>0.0</v>
      </c>
      <c r="M141" s="10" t="str">
        <f>IFERROR(__xludf.DUMMYFUNCTION("REGEXEXTRACT(B141, ""\d{4}"")"),"2015")</f>
        <v>2015</v>
      </c>
    </row>
    <row r="142">
      <c r="A142" s="11" t="s">
        <v>179</v>
      </c>
      <c r="B142" s="11" t="s">
        <v>178</v>
      </c>
      <c r="C142" s="1" t="s">
        <v>11</v>
      </c>
      <c r="D142" s="2" t="s">
        <v>183</v>
      </c>
      <c r="E142" s="1" t="s">
        <v>11</v>
      </c>
      <c r="F142" s="1" t="s">
        <v>7700</v>
      </c>
      <c r="G142" s="1" t="s">
        <v>7701</v>
      </c>
      <c r="H142" s="1" t="s">
        <v>11</v>
      </c>
      <c r="I142" s="1" t="s">
        <v>11</v>
      </c>
      <c r="J142" s="1">
        <v>2.0</v>
      </c>
      <c r="K142" s="3" t="s">
        <v>7485</v>
      </c>
      <c r="L142" s="1">
        <v>0.0</v>
      </c>
      <c r="M142" s="10" t="str">
        <f>IFERROR(__xludf.DUMMYFUNCTION("REGEXEXTRACT(B142, ""\d{4}"")"),"2016")</f>
        <v>2016</v>
      </c>
    </row>
    <row r="143">
      <c r="A143" s="11" t="s">
        <v>317</v>
      </c>
      <c r="B143" s="11" t="s">
        <v>316</v>
      </c>
      <c r="C143" s="1" t="s">
        <v>11</v>
      </c>
      <c r="D143" s="2" t="s">
        <v>318</v>
      </c>
      <c r="E143" s="1" t="s">
        <v>11</v>
      </c>
      <c r="F143" s="1" t="s">
        <v>7702</v>
      </c>
      <c r="G143" s="1" t="s">
        <v>7703</v>
      </c>
      <c r="H143" s="1" t="s">
        <v>11</v>
      </c>
      <c r="I143" s="1" t="s">
        <v>11</v>
      </c>
      <c r="J143" s="1">
        <v>2.0</v>
      </c>
      <c r="K143" s="3" t="s">
        <v>7485</v>
      </c>
      <c r="L143" s="1">
        <v>0.0</v>
      </c>
      <c r="M143" s="10" t="str">
        <f>IFERROR(__xludf.DUMMYFUNCTION("REGEXEXTRACT(B143, ""\d{4}"")"),"2015")</f>
        <v>2015</v>
      </c>
    </row>
    <row r="144">
      <c r="A144" s="11" t="s">
        <v>438</v>
      </c>
      <c r="B144" s="11" t="s">
        <v>437</v>
      </c>
      <c r="C144" s="1" t="s">
        <v>11</v>
      </c>
      <c r="D144" s="2" t="s">
        <v>444</v>
      </c>
      <c r="E144" s="1" t="s">
        <v>11</v>
      </c>
      <c r="F144" s="1" t="s">
        <v>7704</v>
      </c>
      <c r="G144" s="1" t="s">
        <v>7705</v>
      </c>
      <c r="H144" s="1" t="s">
        <v>11</v>
      </c>
      <c r="I144" s="1" t="s">
        <v>11</v>
      </c>
      <c r="J144" s="1">
        <v>2.0</v>
      </c>
      <c r="K144" s="3" t="s">
        <v>7485</v>
      </c>
      <c r="L144" s="1">
        <v>0.0</v>
      </c>
      <c r="M144" s="10" t="str">
        <f>IFERROR(__xludf.DUMMYFUNCTION("REGEXEXTRACT(B144, ""\d{4}"")"),"2014")</f>
        <v>2014</v>
      </c>
    </row>
    <row r="145">
      <c r="A145" s="11" t="s">
        <v>523</v>
      </c>
      <c r="B145" s="11" t="s">
        <v>522</v>
      </c>
      <c r="C145" s="1" t="s">
        <v>11</v>
      </c>
      <c r="D145" s="2" t="s">
        <v>524</v>
      </c>
      <c r="E145" s="1" t="s">
        <v>11</v>
      </c>
      <c r="F145" s="1" t="s">
        <v>7706</v>
      </c>
      <c r="G145" s="1" t="s">
        <v>7490</v>
      </c>
      <c r="H145" s="1" t="s">
        <v>11</v>
      </c>
      <c r="I145" s="1" t="s">
        <v>11</v>
      </c>
      <c r="J145" s="1">
        <v>2.0</v>
      </c>
      <c r="K145" s="3" t="s">
        <v>7485</v>
      </c>
      <c r="L145" s="1">
        <v>0.0</v>
      </c>
      <c r="M145" s="10" t="str">
        <f>IFERROR(__xludf.DUMMYFUNCTION("REGEXEXTRACT(B145, ""\d{4}"")"),"1988")</f>
        <v>1988</v>
      </c>
    </row>
    <row r="146">
      <c r="A146" s="11" t="s">
        <v>578</v>
      </c>
      <c r="B146" s="11" t="s">
        <v>577</v>
      </c>
      <c r="C146" s="1" t="s">
        <v>11</v>
      </c>
      <c r="D146" s="2" t="s">
        <v>579</v>
      </c>
      <c r="E146" s="1" t="s">
        <v>11</v>
      </c>
      <c r="F146" s="1" t="s">
        <v>7707</v>
      </c>
      <c r="G146" s="1" t="s">
        <v>7708</v>
      </c>
      <c r="H146" s="1" t="s">
        <v>11</v>
      </c>
      <c r="I146" s="1" t="s">
        <v>11</v>
      </c>
      <c r="J146" s="1">
        <v>2.0</v>
      </c>
      <c r="K146" s="3" t="s">
        <v>7485</v>
      </c>
      <c r="L146" s="1">
        <v>0.0</v>
      </c>
      <c r="M146" s="10" t="str">
        <f>IFERROR(__xludf.DUMMYFUNCTION("REGEXEXTRACT(B146, ""\d{4}"")"),"2014")</f>
        <v>2014</v>
      </c>
    </row>
    <row r="147">
      <c r="A147" s="11" t="s">
        <v>627</v>
      </c>
      <c r="B147" s="11" t="s">
        <v>626</v>
      </c>
      <c r="C147" s="1" t="s">
        <v>11</v>
      </c>
      <c r="D147" s="2" t="s">
        <v>628</v>
      </c>
      <c r="E147" s="1" t="s">
        <v>11</v>
      </c>
      <c r="F147" s="1" t="s">
        <v>7709</v>
      </c>
      <c r="G147" s="1" t="s">
        <v>7710</v>
      </c>
      <c r="H147" s="1" t="s">
        <v>11</v>
      </c>
      <c r="I147" s="1" t="s">
        <v>11</v>
      </c>
      <c r="J147" s="1">
        <v>2.0</v>
      </c>
      <c r="K147" s="3" t="s">
        <v>7485</v>
      </c>
      <c r="L147" s="1">
        <v>0.0</v>
      </c>
      <c r="M147" s="10" t="str">
        <f>IFERROR(__xludf.DUMMYFUNCTION("REGEXEXTRACT(B147, ""\d{4}"")"),"2015")</f>
        <v>2015</v>
      </c>
    </row>
    <row r="148">
      <c r="A148" s="11" t="s">
        <v>636</v>
      </c>
      <c r="B148" s="11" t="s">
        <v>635</v>
      </c>
      <c r="C148" s="1" t="s">
        <v>11</v>
      </c>
      <c r="D148" s="2" t="s">
        <v>631</v>
      </c>
      <c r="E148" s="1" t="s">
        <v>11</v>
      </c>
      <c r="F148" s="1" t="s">
        <v>7711</v>
      </c>
      <c r="G148" s="1" t="s">
        <v>7712</v>
      </c>
      <c r="H148" s="1" t="s">
        <v>11</v>
      </c>
      <c r="I148" s="1" t="s">
        <v>11</v>
      </c>
      <c r="J148" s="1">
        <v>2.0</v>
      </c>
      <c r="K148" s="3" t="s">
        <v>7485</v>
      </c>
      <c r="L148" s="1">
        <v>0.0</v>
      </c>
      <c r="M148" s="10" t="str">
        <f>IFERROR(__xludf.DUMMYFUNCTION("REGEXEXTRACT(B148, ""\d{4}"")"),"2012")</f>
        <v>2012</v>
      </c>
    </row>
    <row r="149">
      <c r="A149" s="14" t="s">
        <v>707</v>
      </c>
      <c r="B149" s="11" t="s">
        <v>706</v>
      </c>
      <c r="C149" s="1" t="s">
        <v>11</v>
      </c>
      <c r="D149" s="2" t="s">
        <v>707</v>
      </c>
      <c r="E149" s="1" t="s">
        <v>11</v>
      </c>
      <c r="F149" s="1" t="s">
        <v>7488</v>
      </c>
      <c r="G149" s="1" t="s">
        <v>7504</v>
      </c>
      <c r="H149" s="1" t="s">
        <v>11</v>
      </c>
      <c r="I149" s="1" t="s">
        <v>11</v>
      </c>
      <c r="J149" s="1">
        <v>2.0</v>
      </c>
      <c r="K149" s="3" t="s">
        <v>7485</v>
      </c>
      <c r="L149" s="1">
        <v>0.0</v>
      </c>
      <c r="M149" s="10" t="str">
        <f>IFERROR(__xludf.DUMMYFUNCTION("REGEXEXTRACT(B149, ""\d{4}"")"),"2003")</f>
        <v>2003</v>
      </c>
    </row>
    <row r="150">
      <c r="A150" s="11" t="s">
        <v>815</v>
      </c>
      <c r="B150" s="11" t="s">
        <v>814</v>
      </c>
      <c r="C150" s="1" t="s">
        <v>11</v>
      </c>
      <c r="D150" s="2" t="s">
        <v>816</v>
      </c>
      <c r="E150" s="1" t="s">
        <v>11</v>
      </c>
      <c r="F150" s="1" t="s">
        <v>7713</v>
      </c>
      <c r="G150" s="1" t="s">
        <v>7714</v>
      </c>
      <c r="H150" s="1" t="s">
        <v>11</v>
      </c>
      <c r="I150" s="1" t="s">
        <v>11</v>
      </c>
      <c r="J150" s="1">
        <v>2.0</v>
      </c>
      <c r="K150" s="9" t="s">
        <v>7485</v>
      </c>
      <c r="L150" s="1">
        <v>0.0</v>
      </c>
      <c r="M150" s="10" t="str">
        <f>IFERROR(__xludf.DUMMYFUNCTION("REGEXEXTRACT(B150, ""\d{4}"")"),"2015")</f>
        <v>2015</v>
      </c>
    </row>
    <row r="151">
      <c r="A151" s="11" t="s">
        <v>818</v>
      </c>
      <c r="B151" s="11" t="s">
        <v>817</v>
      </c>
      <c r="C151" s="1" t="s">
        <v>11</v>
      </c>
      <c r="D151" s="2" t="s">
        <v>7715</v>
      </c>
      <c r="E151" s="1" t="s">
        <v>11</v>
      </c>
      <c r="F151" s="1" t="s">
        <v>7716</v>
      </c>
      <c r="G151" s="1" t="s">
        <v>7705</v>
      </c>
      <c r="H151" s="1" t="s">
        <v>11</v>
      </c>
      <c r="I151" s="1" t="s">
        <v>11</v>
      </c>
      <c r="J151" s="1">
        <v>2.0</v>
      </c>
      <c r="K151" s="3" t="s">
        <v>7485</v>
      </c>
      <c r="L151" s="1">
        <v>0.0</v>
      </c>
      <c r="M151" s="10" t="str">
        <f>IFERROR(__xludf.DUMMYFUNCTION("REGEXEXTRACT(B151, ""\d{4}"")"),"2015")</f>
        <v>2015</v>
      </c>
    </row>
    <row r="152">
      <c r="A152" s="11" t="s">
        <v>854</v>
      </c>
      <c r="B152" s="11" t="s">
        <v>853</v>
      </c>
      <c r="C152" s="1" t="s">
        <v>7717</v>
      </c>
      <c r="D152" s="2" t="s">
        <v>855</v>
      </c>
      <c r="E152" s="1" t="s">
        <v>11</v>
      </c>
      <c r="F152" s="1" t="s">
        <v>7718</v>
      </c>
      <c r="G152" s="1" t="s">
        <v>7719</v>
      </c>
      <c r="H152" s="1" t="s">
        <v>291</v>
      </c>
      <c r="I152" s="1" t="s">
        <v>7720</v>
      </c>
      <c r="J152" s="1">
        <v>2.0</v>
      </c>
      <c r="K152" s="1" t="s">
        <v>7473</v>
      </c>
      <c r="L152" s="1">
        <v>0.0</v>
      </c>
      <c r="M152" s="10" t="str">
        <f>IFERROR(__xludf.DUMMYFUNCTION("REGEXEXTRACT(B152, ""\d{4}"")"),"2011")</f>
        <v>2011</v>
      </c>
    </row>
    <row r="153">
      <c r="A153" s="11" t="s">
        <v>860</v>
      </c>
      <c r="B153" s="11" t="s">
        <v>859</v>
      </c>
      <c r="C153" s="1" t="s">
        <v>7721</v>
      </c>
      <c r="D153" s="2" t="s">
        <v>861</v>
      </c>
      <c r="E153" s="1" t="s">
        <v>11</v>
      </c>
      <c r="F153" s="1" t="s">
        <v>7722</v>
      </c>
      <c r="G153" s="1" t="s">
        <v>7723</v>
      </c>
      <c r="H153" s="1" t="s">
        <v>1477</v>
      </c>
      <c r="I153" s="1" t="s">
        <v>7724</v>
      </c>
      <c r="J153" s="1">
        <v>2.0</v>
      </c>
      <c r="K153" s="1" t="s">
        <v>7473</v>
      </c>
      <c r="L153" s="1">
        <v>0.0</v>
      </c>
      <c r="M153" s="10" t="str">
        <f>IFERROR(__xludf.DUMMYFUNCTION("REGEXEXTRACT(B153, ""\d{4}"")"),"2011")</f>
        <v>2011</v>
      </c>
    </row>
    <row r="154">
      <c r="A154" s="11" t="s">
        <v>863</v>
      </c>
      <c r="B154" s="11" t="s">
        <v>862</v>
      </c>
      <c r="C154" s="1" t="s">
        <v>7725</v>
      </c>
      <c r="D154" s="2" t="s">
        <v>864</v>
      </c>
      <c r="E154" s="1" t="s">
        <v>11</v>
      </c>
      <c r="F154" s="1" t="s">
        <v>7726</v>
      </c>
      <c r="G154" s="1" t="s">
        <v>1476</v>
      </c>
      <c r="H154" s="1" t="s">
        <v>291</v>
      </c>
      <c r="I154" s="1" t="s">
        <v>7727</v>
      </c>
      <c r="J154" s="1">
        <v>2.0</v>
      </c>
      <c r="K154" s="1" t="s">
        <v>7473</v>
      </c>
      <c r="L154" s="1">
        <v>0.0</v>
      </c>
      <c r="M154" s="10" t="str">
        <f>IFERROR(__xludf.DUMMYFUNCTION("REGEXEXTRACT(B154, ""\d{4}"")"),"2011")</f>
        <v>2011</v>
      </c>
    </row>
    <row r="155">
      <c r="A155" s="11" t="s">
        <v>928</v>
      </c>
      <c r="B155" s="11" t="s">
        <v>927</v>
      </c>
      <c r="C155" s="1" t="s">
        <v>11</v>
      </c>
      <c r="D155" s="2" t="s">
        <v>929</v>
      </c>
      <c r="E155" s="1" t="s">
        <v>11</v>
      </c>
      <c r="F155" s="1" t="s">
        <v>7728</v>
      </c>
      <c r="G155" s="1" t="s">
        <v>7729</v>
      </c>
      <c r="H155" s="1" t="s">
        <v>11</v>
      </c>
      <c r="I155" s="1" t="s">
        <v>11</v>
      </c>
      <c r="J155" s="1">
        <v>2.0</v>
      </c>
      <c r="K155" s="3" t="s">
        <v>7485</v>
      </c>
      <c r="L155" s="1">
        <v>0.0</v>
      </c>
      <c r="M155" s="10" t="str">
        <f>IFERROR(__xludf.DUMMYFUNCTION("REGEXEXTRACT(B155, ""\d{4}"")"),"2015")</f>
        <v>2015</v>
      </c>
    </row>
    <row r="156">
      <c r="A156" s="11" t="s">
        <v>999</v>
      </c>
      <c r="B156" s="11" t="s">
        <v>998</v>
      </c>
      <c r="C156" s="1" t="s">
        <v>11</v>
      </c>
      <c r="D156" s="2" t="s">
        <v>991</v>
      </c>
      <c r="E156" s="1" t="s">
        <v>11</v>
      </c>
      <c r="F156" s="1" t="s">
        <v>7730</v>
      </c>
      <c r="G156" s="1" t="s">
        <v>7731</v>
      </c>
      <c r="H156" s="1" t="s">
        <v>11</v>
      </c>
      <c r="I156" s="1" t="s">
        <v>11</v>
      </c>
      <c r="J156" s="1">
        <v>2.0</v>
      </c>
      <c r="K156" s="3" t="s">
        <v>7485</v>
      </c>
      <c r="L156" s="1">
        <v>0.0</v>
      </c>
      <c r="M156" s="10" t="str">
        <f>IFERROR(__xludf.DUMMYFUNCTION("REGEXEXTRACT(B156, ""\d{4}"")"),"2013")</f>
        <v>2013</v>
      </c>
    </row>
    <row r="157">
      <c r="A157" s="11" t="s">
        <v>38</v>
      </c>
      <c r="B157" s="11" t="s">
        <v>37</v>
      </c>
      <c r="C157" s="1" t="s">
        <v>11</v>
      </c>
      <c r="D157" s="2" t="s">
        <v>39</v>
      </c>
      <c r="E157" s="1" t="s">
        <v>11</v>
      </c>
      <c r="F157" s="1" t="s">
        <v>7732</v>
      </c>
      <c r="G157" s="1" t="s">
        <v>7733</v>
      </c>
      <c r="H157" s="1" t="s">
        <v>11</v>
      </c>
      <c r="I157" s="1" t="s">
        <v>11</v>
      </c>
      <c r="J157" s="1">
        <v>2.0</v>
      </c>
      <c r="K157" s="3" t="s">
        <v>7523</v>
      </c>
      <c r="L157" s="1">
        <v>0.0</v>
      </c>
      <c r="M157" s="10" t="str">
        <f>IFERROR(__xludf.DUMMYFUNCTION("REGEXEXTRACT(B157, ""\d{4}"")"),"2018")</f>
        <v>2018</v>
      </c>
    </row>
    <row r="158">
      <c r="A158" s="11" t="s">
        <v>53</v>
      </c>
      <c r="B158" s="11" t="s">
        <v>52</v>
      </c>
      <c r="C158" s="1" t="s">
        <v>11</v>
      </c>
      <c r="D158" s="2" t="s">
        <v>59</v>
      </c>
      <c r="E158" s="1" t="s">
        <v>11</v>
      </c>
      <c r="F158" s="1" t="s">
        <v>7734</v>
      </c>
      <c r="G158" s="1" t="s">
        <v>7733</v>
      </c>
      <c r="H158" s="1" t="s">
        <v>11</v>
      </c>
      <c r="I158" s="1" t="s">
        <v>11</v>
      </c>
      <c r="J158" s="1">
        <v>2.0</v>
      </c>
      <c r="K158" s="3" t="s">
        <v>7523</v>
      </c>
      <c r="L158" s="1">
        <v>0.0</v>
      </c>
      <c r="M158" s="10" t="str">
        <f>IFERROR(__xludf.DUMMYFUNCTION("REGEXEXTRACT(B158, ""\d{4}"")"),"2017")</f>
        <v>2017</v>
      </c>
    </row>
    <row r="159">
      <c r="A159" s="11" t="s">
        <v>88</v>
      </c>
      <c r="B159" s="11" t="s">
        <v>87</v>
      </c>
      <c r="C159" s="1" t="s">
        <v>11</v>
      </c>
      <c r="D159" s="2" t="s">
        <v>7735</v>
      </c>
      <c r="E159" s="1" t="s">
        <v>11</v>
      </c>
      <c r="F159" s="1" t="s">
        <v>7736</v>
      </c>
      <c r="G159" s="1" t="s">
        <v>7737</v>
      </c>
      <c r="H159" s="1" t="s">
        <v>11</v>
      </c>
      <c r="I159" s="1" t="s">
        <v>11</v>
      </c>
      <c r="J159" s="1">
        <v>2.0</v>
      </c>
      <c r="K159" s="1" t="s">
        <v>7738</v>
      </c>
      <c r="L159" s="1">
        <v>0.0</v>
      </c>
      <c r="M159" s="10" t="str">
        <f>IFERROR(__xludf.DUMMYFUNCTION("REGEXEXTRACT(B159, ""\d{4}"")"),"2014")</f>
        <v>2014</v>
      </c>
    </row>
    <row r="160">
      <c r="A160" s="11" t="s">
        <v>148</v>
      </c>
      <c r="B160" s="11" t="s">
        <v>147</v>
      </c>
      <c r="C160" s="1" t="s">
        <v>11</v>
      </c>
      <c r="D160" s="2" t="s">
        <v>149</v>
      </c>
      <c r="E160" s="1" t="s">
        <v>11</v>
      </c>
      <c r="F160" s="1" t="s">
        <v>7739</v>
      </c>
      <c r="G160" s="1" t="s">
        <v>7740</v>
      </c>
      <c r="H160" s="1" t="s">
        <v>11</v>
      </c>
      <c r="I160" s="1" t="s">
        <v>11</v>
      </c>
      <c r="J160" s="1">
        <v>2.0</v>
      </c>
      <c r="K160" s="9" t="s">
        <v>7485</v>
      </c>
      <c r="L160" s="1">
        <v>0.0</v>
      </c>
      <c r="M160" s="10" t="str">
        <f>IFERROR(__xludf.DUMMYFUNCTION("REGEXEXTRACT(B160, ""\d{4}"")"),"2016")</f>
        <v>2016</v>
      </c>
    </row>
    <row r="161">
      <c r="A161" s="11" t="s">
        <v>824</v>
      </c>
      <c r="B161" s="11" t="s">
        <v>823</v>
      </c>
      <c r="C161" s="1" t="s">
        <v>11</v>
      </c>
      <c r="D161" s="2" t="s">
        <v>7741</v>
      </c>
      <c r="E161" s="1" t="s">
        <v>11</v>
      </c>
      <c r="F161" s="1" t="s">
        <v>7742</v>
      </c>
      <c r="G161" s="1" t="s">
        <v>7743</v>
      </c>
      <c r="H161" s="1" t="s">
        <v>11</v>
      </c>
      <c r="I161" s="1" t="s">
        <v>11</v>
      </c>
      <c r="J161" s="1">
        <v>2.0</v>
      </c>
      <c r="K161" s="9" t="s">
        <v>7744</v>
      </c>
      <c r="L161" s="1">
        <v>0.0</v>
      </c>
      <c r="M161" s="10" t="str">
        <f>IFERROR(__xludf.DUMMYFUNCTION("REGEXEXTRACT(B161, ""\d{4}"")"),"2013")</f>
        <v>2013</v>
      </c>
    </row>
    <row r="162">
      <c r="A162" s="11" t="s">
        <v>1145</v>
      </c>
      <c r="B162" s="11" t="s">
        <v>1144</v>
      </c>
      <c r="C162" s="1" t="s">
        <v>11</v>
      </c>
      <c r="D162" s="15" t="s">
        <v>7745</v>
      </c>
      <c r="E162" s="1" t="s">
        <v>11</v>
      </c>
      <c r="F162" s="1" t="s">
        <v>7746</v>
      </c>
      <c r="G162" s="1" t="s">
        <v>7747</v>
      </c>
      <c r="H162" s="1" t="s">
        <v>11</v>
      </c>
      <c r="I162" s="1" t="s">
        <v>11</v>
      </c>
      <c r="J162" s="1">
        <v>2.0</v>
      </c>
      <c r="K162" s="3" t="s">
        <v>7485</v>
      </c>
      <c r="L162" s="1">
        <v>0.0</v>
      </c>
      <c r="M162" s="10" t="str">
        <f>IFERROR(__xludf.DUMMYFUNCTION("REGEXEXTRACT(B162, ""\d{4}"")"),"2014")</f>
        <v>2014</v>
      </c>
    </row>
    <row r="163">
      <c r="A163" s="11" t="s">
        <v>1160</v>
      </c>
      <c r="B163" s="11" t="s">
        <v>1159</v>
      </c>
      <c r="C163" s="1" t="s">
        <v>11</v>
      </c>
      <c r="D163" s="2" t="s">
        <v>1161</v>
      </c>
      <c r="E163" s="1" t="s">
        <v>11</v>
      </c>
      <c r="F163" s="1" t="s">
        <v>7748</v>
      </c>
      <c r="G163" s="1" t="s">
        <v>7749</v>
      </c>
      <c r="H163" s="1" t="s">
        <v>11</v>
      </c>
      <c r="I163" s="1" t="s">
        <v>11</v>
      </c>
      <c r="J163" s="1">
        <v>2.0</v>
      </c>
      <c r="K163" s="9" t="s">
        <v>7485</v>
      </c>
      <c r="L163" s="1">
        <v>0.0</v>
      </c>
      <c r="M163" s="10" t="str">
        <f>IFERROR(__xludf.DUMMYFUNCTION("REGEXEXTRACT(B163, ""\d{4}"")"),"2015")</f>
        <v>2015</v>
      </c>
    </row>
    <row r="164">
      <c r="A164" s="11" t="s">
        <v>1171</v>
      </c>
      <c r="B164" s="11" t="s">
        <v>1170</v>
      </c>
      <c r="C164" s="1" t="s">
        <v>11</v>
      </c>
      <c r="D164" s="2" t="s">
        <v>7750</v>
      </c>
      <c r="E164" s="1" t="s">
        <v>11</v>
      </c>
      <c r="F164" s="1" t="s">
        <v>7751</v>
      </c>
      <c r="G164" s="1" t="s">
        <v>7752</v>
      </c>
      <c r="H164" s="1" t="s">
        <v>11</v>
      </c>
      <c r="I164" s="1" t="s">
        <v>11</v>
      </c>
      <c r="J164" s="1">
        <v>2.0</v>
      </c>
      <c r="K164" s="9" t="s">
        <v>7744</v>
      </c>
      <c r="L164" s="1">
        <v>0.0</v>
      </c>
      <c r="M164" s="10" t="str">
        <f>IFERROR(__xludf.DUMMYFUNCTION("REGEXEXTRACT(B164, ""\d{4}"")"),"2014")</f>
        <v>2014</v>
      </c>
    </row>
    <row r="165">
      <c r="A165" s="11" t="s">
        <v>1174</v>
      </c>
      <c r="B165" s="11" t="s">
        <v>1173</v>
      </c>
      <c r="C165" s="1" t="s">
        <v>11</v>
      </c>
      <c r="D165" s="2" t="s">
        <v>7753</v>
      </c>
      <c r="E165" s="1" t="s">
        <v>11</v>
      </c>
      <c r="F165" s="1" t="s">
        <v>7754</v>
      </c>
      <c r="G165" s="1" t="s">
        <v>7701</v>
      </c>
      <c r="H165" s="1" t="s">
        <v>11</v>
      </c>
      <c r="I165" s="1" t="s">
        <v>11</v>
      </c>
      <c r="J165" s="1">
        <v>2.0</v>
      </c>
      <c r="K165" s="3" t="s">
        <v>7485</v>
      </c>
      <c r="L165" s="1">
        <v>0.0</v>
      </c>
      <c r="M165" s="10" t="str">
        <f>IFERROR(__xludf.DUMMYFUNCTION("REGEXEXTRACT(B165, ""\d{4}"")"),"2011")</f>
        <v>2011</v>
      </c>
    </row>
    <row r="166">
      <c r="A166" s="11" t="s">
        <v>1311</v>
      </c>
      <c r="B166" s="11" t="s">
        <v>1310</v>
      </c>
      <c r="C166" s="1" t="s">
        <v>7755</v>
      </c>
      <c r="D166" s="2" t="s">
        <v>7756</v>
      </c>
      <c r="E166" s="1" t="s">
        <v>11</v>
      </c>
      <c r="F166" s="1" t="s">
        <v>7757</v>
      </c>
      <c r="G166" s="1" t="s">
        <v>7719</v>
      </c>
      <c r="H166" s="1" t="s">
        <v>3830</v>
      </c>
      <c r="I166" s="1" t="s">
        <v>7758</v>
      </c>
      <c r="J166" s="1">
        <v>2.0</v>
      </c>
      <c r="K166" s="1" t="s">
        <v>7473</v>
      </c>
      <c r="L166" s="1">
        <v>0.0</v>
      </c>
      <c r="M166" s="10" t="str">
        <f>IFERROR(__xludf.DUMMYFUNCTION("REGEXEXTRACT(B166, ""\d{4}"")"),"2010")</f>
        <v>2010</v>
      </c>
    </row>
    <row r="167">
      <c r="A167" s="11" t="s">
        <v>1334</v>
      </c>
      <c r="B167" s="11" t="s">
        <v>1333</v>
      </c>
      <c r="C167" s="1" t="s">
        <v>11</v>
      </c>
      <c r="D167" s="1" t="s">
        <v>7488</v>
      </c>
      <c r="E167" s="1" t="s">
        <v>11</v>
      </c>
      <c r="F167" s="1" t="s">
        <v>7759</v>
      </c>
      <c r="G167" s="1" t="s">
        <v>7504</v>
      </c>
      <c r="H167" s="1" t="s">
        <v>11</v>
      </c>
      <c r="I167" s="1" t="s">
        <v>11</v>
      </c>
      <c r="J167" s="1">
        <v>2.0</v>
      </c>
      <c r="K167" s="3" t="s">
        <v>7485</v>
      </c>
      <c r="L167" s="1">
        <v>0.0</v>
      </c>
      <c r="M167" s="10" t="str">
        <f>IFERROR(__xludf.DUMMYFUNCTION("REGEXEXTRACT(B167, ""\d{4}"")"),"2006")</f>
        <v>2006</v>
      </c>
    </row>
    <row r="168">
      <c r="A168" s="11" t="s">
        <v>1338</v>
      </c>
      <c r="B168" s="11" t="s">
        <v>1337</v>
      </c>
      <c r="C168" s="1" t="s">
        <v>11</v>
      </c>
      <c r="D168" s="1" t="s">
        <v>7488</v>
      </c>
      <c r="E168" s="1" t="s">
        <v>11</v>
      </c>
      <c r="F168" s="1" t="s">
        <v>7760</v>
      </c>
      <c r="G168" s="1" t="s">
        <v>7761</v>
      </c>
      <c r="H168" s="1" t="s">
        <v>11</v>
      </c>
      <c r="I168" s="1" t="s">
        <v>11</v>
      </c>
      <c r="J168" s="1">
        <v>2.0</v>
      </c>
      <c r="K168" s="9" t="s">
        <v>7485</v>
      </c>
      <c r="L168" s="1">
        <v>0.0</v>
      </c>
      <c r="M168" s="10" t="str">
        <f>IFERROR(__xludf.DUMMYFUNCTION("REGEXEXTRACT(B168, ""\d{4}"")"),"2013")</f>
        <v>2013</v>
      </c>
    </row>
    <row r="169">
      <c r="A169" s="11" t="s">
        <v>1346</v>
      </c>
      <c r="B169" s="11" t="s">
        <v>1345</v>
      </c>
      <c r="C169" s="1" t="s">
        <v>11</v>
      </c>
      <c r="D169" s="1" t="s">
        <v>7488</v>
      </c>
      <c r="E169" s="1" t="s">
        <v>11</v>
      </c>
      <c r="F169" s="1" t="s">
        <v>7762</v>
      </c>
      <c r="G169" s="1" t="s">
        <v>7763</v>
      </c>
      <c r="H169" s="1" t="s">
        <v>11</v>
      </c>
      <c r="I169" s="1" t="s">
        <v>11</v>
      </c>
      <c r="J169" s="1">
        <v>2.0</v>
      </c>
      <c r="K169" s="9" t="s">
        <v>7473</v>
      </c>
      <c r="L169" s="1">
        <v>0.0</v>
      </c>
      <c r="M169" s="10" t="str">
        <f>IFERROR(__xludf.DUMMYFUNCTION("REGEXEXTRACT(B169, ""\d{4}"")"),"2015")</f>
        <v>2015</v>
      </c>
    </row>
    <row r="170">
      <c r="A170" s="11" t="s">
        <v>1411</v>
      </c>
      <c r="B170" s="11" t="s">
        <v>1410</v>
      </c>
      <c r="C170" s="1" t="s">
        <v>7764</v>
      </c>
      <c r="D170" s="1" t="s">
        <v>7488</v>
      </c>
      <c r="E170" s="1" t="s">
        <v>11</v>
      </c>
      <c r="F170" s="1" t="s">
        <v>7765</v>
      </c>
      <c r="G170" s="1" t="s">
        <v>7766</v>
      </c>
      <c r="H170" s="1" t="s">
        <v>1807</v>
      </c>
      <c r="I170" s="1" t="s">
        <v>7767</v>
      </c>
      <c r="J170" s="1">
        <v>2.0</v>
      </c>
      <c r="K170" s="1" t="s">
        <v>7473</v>
      </c>
      <c r="L170" s="1">
        <v>0.0</v>
      </c>
      <c r="M170" s="10" t="str">
        <f>IFERROR(__xludf.DUMMYFUNCTION("REGEXEXTRACT(B170, ""\d{4}"")"),"2014")</f>
        <v>2014</v>
      </c>
    </row>
    <row r="171">
      <c r="A171" s="11" t="s">
        <v>1424</v>
      </c>
      <c r="B171" s="6" t="s">
        <v>1423</v>
      </c>
      <c r="C171" s="1" t="s">
        <v>7768</v>
      </c>
      <c r="D171" s="1" t="s">
        <v>7488</v>
      </c>
      <c r="E171" s="1" t="s">
        <v>11</v>
      </c>
      <c r="F171" s="1" t="s">
        <v>7769</v>
      </c>
      <c r="G171" s="1" t="s">
        <v>7770</v>
      </c>
      <c r="H171" s="1" t="s">
        <v>1807</v>
      </c>
      <c r="I171" s="1" t="s">
        <v>7771</v>
      </c>
      <c r="J171" s="1">
        <v>2.0</v>
      </c>
      <c r="K171" s="1" t="s">
        <v>7473</v>
      </c>
      <c r="L171" s="1">
        <v>0.0</v>
      </c>
      <c r="M171" s="10" t="str">
        <f>IFERROR(__xludf.DUMMYFUNCTION("REGEXEXTRACT(B171, ""\d{4}"")"),"2015")</f>
        <v>2015</v>
      </c>
    </row>
    <row r="172">
      <c r="A172" s="11" t="s">
        <v>1462</v>
      </c>
      <c r="B172" s="11" t="s">
        <v>1461</v>
      </c>
      <c r="C172" s="1" t="s">
        <v>7772</v>
      </c>
      <c r="D172" s="1" t="s">
        <v>7488</v>
      </c>
      <c r="E172" s="1" t="s">
        <v>11</v>
      </c>
      <c r="F172" s="1" t="s">
        <v>7773</v>
      </c>
      <c r="G172" s="1" t="s">
        <v>7656</v>
      </c>
      <c r="H172" s="1" t="s">
        <v>291</v>
      </c>
      <c r="I172" s="1" t="s">
        <v>7774</v>
      </c>
      <c r="J172" s="1">
        <v>2.0</v>
      </c>
      <c r="K172" s="1" t="s">
        <v>7473</v>
      </c>
      <c r="L172" s="1">
        <v>0.0</v>
      </c>
      <c r="M172" s="10" t="str">
        <f>IFERROR(__xludf.DUMMYFUNCTION("REGEXEXTRACT(B172, ""\d{4}"")"),"2016")</f>
        <v>2016</v>
      </c>
    </row>
    <row r="173">
      <c r="A173" s="11" t="s">
        <v>1472</v>
      </c>
      <c r="B173" s="11" t="s">
        <v>1471</v>
      </c>
      <c r="C173" s="1" t="s">
        <v>7775</v>
      </c>
      <c r="D173" s="1" t="s">
        <v>7488</v>
      </c>
      <c r="E173" s="1" t="s">
        <v>11</v>
      </c>
      <c r="F173" s="1" t="s">
        <v>7776</v>
      </c>
      <c r="G173" s="1" t="s">
        <v>6874</v>
      </c>
      <c r="H173" s="1" t="s">
        <v>291</v>
      </c>
      <c r="I173" s="1" t="s">
        <v>7777</v>
      </c>
      <c r="J173" s="1">
        <v>2.0</v>
      </c>
      <c r="K173" s="1" t="s">
        <v>7473</v>
      </c>
      <c r="L173" s="1">
        <v>0.0</v>
      </c>
      <c r="M173" s="10" t="str">
        <f>IFERROR(__xludf.DUMMYFUNCTION("REGEXEXTRACT(B173, ""\d{4}"")"),"2014")</f>
        <v>2014</v>
      </c>
    </row>
    <row r="174">
      <c r="A174" s="11" t="s">
        <v>1481</v>
      </c>
      <c r="B174" s="11" t="s">
        <v>1480</v>
      </c>
      <c r="C174" s="1" t="s">
        <v>7778</v>
      </c>
      <c r="D174" s="1" t="s">
        <v>7488</v>
      </c>
      <c r="E174" s="1" t="s">
        <v>11</v>
      </c>
      <c r="F174" s="1" t="s">
        <v>7779</v>
      </c>
      <c r="G174" s="1" t="s">
        <v>6491</v>
      </c>
      <c r="H174" s="1" t="s">
        <v>291</v>
      </c>
      <c r="I174" s="1" t="s">
        <v>7780</v>
      </c>
      <c r="J174" s="1">
        <v>2.0</v>
      </c>
      <c r="K174" s="1" t="s">
        <v>7473</v>
      </c>
      <c r="L174" s="1">
        <v>0.0</v>
      </c>
      <c r="M174" s="10" t="str">
        <f>IFERROR(__xludf.DUMMYFUNCTION("REGEXEXTRACT(B174, ""\d{4}"")"),"2014")</f>
        <v>2014</v>
      </c>
    </row>
    <row r="175">
      <c r="A175" s="11" t="s">
        <v>1504</v>
      </c>
      <c r="B175" s="11" t="s">
        <v>1503</v>
      </c>
      <c r="C175" s="1" t="s">
        <v>7781</v>
      </c>
      <c r="D175" s="1" t="s">
        <v>7488</v>
      </c>
      <c r="E175" s="1" t="s">
        <v>11</v>
      </c>
      <c r="F175" s="1" t="s">
        <v>7782</v>
      </c>
      <c r="G175" s="1" t="s">
        <v>7783</v>
      </c>
      <c r="H175" s="1" t="s">
        <v>1370</v>
      </c>
      <c r="I175" s="1" t="s">
        <v>7784</v>
      </c>
      <c r="J175" s="1">
        <v>2.0</v>
      </c>
      <c r="K175" s="1" t="s">
        <v>7473</v>
      </c>
      <c r="L175" s="1">
        <v>0.0</v>
      </c>
      <c r="M175" s="10" t="str">
        <f>IFERROR(__xludf.DUMMYFUNCTION("REGEXEXTRACT(B175, ""\d{4}"")"),"2015")</f>
        <v>2015</v>
      </c>
    </row>
    <row r="176">
      <c r="A176" s="11" t="s">
        <v>1510</v>
      </c>
      <c r="B176" s="11" t="s">
        <v>1509</v>
      </c>
      <c r="C176" s="1" t="s">
        <v>7785</v>
      </c>
      <c r="D176" s="1" t="s">
        <v>7488</v>
      </c>
      <c r="E176" s="1" t="s">
        <v>11</v>
      </c>
      <c r="F176" s="1" t="s">
        <v>7786</v>
      </c>
      <c r="G176" s="1" t="s">
        <v>7787</v>
      </c>
      <c r="H176" s="1" t="s">
        <v>303</v>
      </c>
      <c r="I176" s="1" t="s">
        <v>7788</v>
      </c>
      <c r="J176" s="1">
        <v>2.0</v>
      </c>
      <c r="K176" s="1" t="s">
        <v>7473</v>
      </c>
      <c r="L176" s="1">
        <v>0.0</v>
      </c>
      <c r="M176" s="10" t="str">
        <f>IFERROR(__xludf.DUMMYFUNCTION("REGEXEXTRACT(B176, ""\d{4}"")"),"2015")</f>
        <v>2015</v>
      </c>
    </row>
    <row r="177">
      <c r="A177" s="11" t="s">
        <v>1521</v>
      </c>
      <c r="B177" s="11" t="s">
        <v>1520</v>
      </c>
      <c r="C177" s="1" t="s">
        <v>11</v>
      </c>
      <c r="D177" s="2" t="s">
        <v>7789</v>
      </c>
      <c r="E177" s="1" t="s">
        <v>11</v>
      </c>
      <c r="F177" s="1" t="s">
        <v>7790</v>
      </c>
      <c r="G177" s="1" t="s">
        <v>7791</v>
      </c>
      <c r="H177" s="1" t="s">
        <v>11</v>
      </c>
      <c r="I177" s="1" t="s">
        <v>11</v>
      </c>
      <c r="J177" s="1">
        <v>2.0</v>
      </c>
      <c r="K177" s="1" t="s">
        <v>7473</v>
      </c>
      <c r="L177" s="1">
        <v>0.0</v>
      </c>
      <c r="M177" s="10" t="str">
        <f>IFERROR(__xludf.DUMMYFUNCTION("REGEXEXTRACT(B177, ""\d{4}"")"),"1991")</f>
        <v>1991</v>
      </c>
    </row>
    <row r="178">
      <c r="A178" s="11" t="s">
        <v>1545</v>
      </c>
      <c r="B178" s="11" t="s">
        <v>1544</v>
      </c>
      <c r="C178" s="1" t="s">
        <v>1542</v>
      </c>
      <c r="D178" s="1" t="s">
        <v>7488</v>
      </c>
      <c r="E178" s="1" t="s">
        <v>11</v>
      </c>
      <c r="F178" s="1" t="s">
        <v>1539</v>
      </c>
      <c r="G178" s="1" t="s">
        <v>1540</v>
      </c>
      <c r="H178" s="1" t="s">
        <v>1541</v>
      </c>
      <c r="I178" s="1" t="s">
        <v>1543</v>
      </c>
      <c r="J178" s="1">
        <v>2.0</v>
      </c>
      <c r="K178" s="1" t="s">
        <v>7473</v>
      </c>
      <c r="L178" s="1">
        <v>0.0</v>
      </c>
      <c r="M178" s="10" t="str">
        <f>IFERROR(__xludf.DUMMYFUNCTION("REGEXEXTRACT(B178, ""\d{4}"")"),"2011")</f>
        <v>2011</v>
      </c>
    </row>
    <row r="179">
      <c r="A179" s="11" t="s">
        <v>1547</v>
      </c>
      <c r="B179" s="11" t="s">
        <v>1546</v>
      </c>
      <c r="C179" s="1" t="s">
        <v>7792</v>
      </c>
      <c r="D179" s="1" t="s">
        <v>7488</v>
      </c>
      <c r="E179" s="1" t="s">
        <v>11</v>
      </c>
      <c r="F179" s="1" t="s">
        <v>7793</v>
      </c>
      <c r="G179" s="1" t="s">
        <v>7794</v>
      </c>
      <c r="H179" s="1" t="s">
        <v>6959</v>
      </c>
      <c r="I179" s="1" t="s">
        <v>7795</v>
      </c>
      <c r="J179" s="1">
        <v>2.0</v>
      </c>
      <c r="K179" s="1" t="s">
        <v>7473</v>
      </c>
      <c r="L179" s="1">
        <v>0.0</v>
      </c>
      <c r="M179" s="10" t="str">
        <f>IFERROR(__xludf.DUMMYFUNCTION("REGEXEXTRACT(B179, ""\d{4}"")"),"2014")</f>
        <v>2014</v>
      </c>
    </row>
    <row r="180">
      <c r="A180" s="11" t="s">
        <v>1553</v>
      </c>
      <c r="B180" s="11" t="s">
        <v>1552</v>
      </c>
      <c r="C180" s="1" t="s">
        <v>7796</v>
      </c>
      <c r="D180" s="1" t="s">
        <v>7488</v>
      </c>
      <c r="E180" s="1" t="s">
        <v>11</v>
      </c>
      <c r="F180" s="1" t="s">
        <v>7797</v>
      </c>
      <c r="G180" s="1" t="s">
        <v>7798</v>
      </c>
      <c r="H180" s="1" t="s">
        <v>1431</v>
      </c>
      <c r="I180" s="1" t="s">
        <v>7799</v>
      </c>
      <c r="J180" s="1">
        <v>2.0</v>
      </c>
      <c r="K180" s="1" t="s">
        <v>7473</v>
      </c>
      <c r="L180" s="1">
        <v>0.0</v>
      </c>
      <c r="M180" s="10" t="str">
        <f>IFERROR(__xludf.DUMMYFUNCTION("REGEXEXTRACT(B180, ""\d{4}"")"),"2015")</f>
        <v>2015</v>
      </c>
    </row>
    <row r="181">
      <c r="A181" s="11" t="s">
        <v>1566</v>
      </c>
      <c r="B181" s="11" t="s">
        <v>1565</v>
      </c>
      <c r="C181" s="1" t="s">
        <v>7800</v>
      </c>
      <c r="D181" s="1" t="s">
        <v>7488</v>
      </c>
      <c r="E181" s="1" t="s">
        <v>11</v>
      </c>
      <c r="F181" s="1" t="s">
        <v>7801</v>
      </c>
      <c r="G181" s="1" t="s">
        <v>7802</v>
      </c>
      <c r="H181" s="1" t="s">
        <v>3001</v>
      </c>
      <c r="I181" s="1" t="s">
        <v>7803</v>
      </c>
      <c r="J181" s="1">
        <v>2.0</v>
      </c>
      <c r="K181" s="1" t="s">
        <v>7473</v>
      </c>
      <c r="L181" s="1">
        <v>0.0</v>
      </c>
      <c r="M181" s="10" t="str">
        <f>IFERROR(__xludf.DUMMYFUNCTION("REGEXEXTRACT(B181, ""\d{4}"")"),"2014")</f>
        <v>2014</v>
      </c>
    </row>
    <row r="182">
      <c r="A182" s="11" t="s">
        <v>1584</v>
      </c>
      <c r="B182" s="11" t="s">
        <v>1583</v>
      </c>
      <c r="C182" s="1" t="s">
        <v>7804</v>
      </c>
      <c r="D182" s="1" t="s">
        <v>7488</v>
      </c>
      <c r="E182" s="1" t="s">
        <v>11</v>
      </c>
      <c r="F182" s="1" t="s">
        <v>7805</v>
      </c>
      <c r="G182" s="1" t="s">
        <v>5682</v>
      </c>
      <c r="H182" s="1" t="s">
        <v>1587</v>
      </c>
      <c r="I182" s="1" t="s">
        <v>7806</v>
      </c>
      <c r="J182" s="1">
        <v>2.0</v>
      </c>
      <c r="K182" s="1" t="s">
        <v>7473</v>
      </c>
      <c r="L182" s="1">
        <v>0.0</v>
      </c>
      <c r="M182" s="10" t="str">
        <f>IFERROR(__xludf.DUMMYFUNCTION("REGEXEXTRACT(B182, ""\d{4}"")"),"2012")</f>
        <v>2012</v>
      </c>
    </row>
    <row r="183">
      <c r="A183" s="11" t="s">
        <v>1593</v>
      </c>
      <c r="B183" s="11" t="s">
        <v>1592</v>
      </c>
      <c r="C183" s="1" t="s">
        <v>7807</v>
      </c>
      <c r="D183" s="1" t="s">
        <v>7488</v>
      </c>
      <c r="E183" s="1" t="s">
        <v>11</v>
      </c>
      <c r="F183" s="1" t="s">
        <v>7808</v>
      </c>
      <c r="G183" s="1" t="s">
        <v>7809</v>
      </c>
      <c r="H183" s="1" t="s">
        <v>7022</v>
      </c>
      <c r="I183" s="1" t="s">
        <v>7810</v>
      </c>
      <c r="J183" s="1">
        <v>2.0</v>
      </c>
      <c r="K183" s="1" t="s">
        <v>7473</v>
      </c>
      <c r="L183" s="1">
        <v>0.0</v>
      </c>
      <c r="M183" s="10" t="str">
        <f>IFERROR(__xludf.DUMMYFUNCTION("REGEXEXTRACT(B183, ""\d{4}"")"),"2015")</f>
        <v>2015</v>
      </c>
    </row>
    <row r="184">
      <c r="A184" s="11" t="s">
        <v>1595</v>
      </c>
      <c r="B184" s="11" t="s">
        <v>1594</v>
      </c>
      <c r="C184" s="1" t="s">
        <v>2326</v>
      </c>
      <c r="D184" s="1" t="s">
        <v>7488</v>
      </c>
      <c r="E184" s="1" t="s">
        <v>11</v>
      </c>
      <c r="F184" s="1" t="s">
        <v>2324</v>
      </c>
      <c r="G184" s="1" t="s">
        <v>2325</v>
      </c>
      <c r="H184" s="1" t="s">
        <v>1562</v>
      </c>
      <c r="I184" s="1" t="s">
        <v>2327</v>
      </c>
      <c r="J184" s="1">
        <v>2.0</v>
      </c>
      <c r="K184" s="1" t="s">
        <v>7473</v>
      </c>
      <c r="L184" s="1">
        <v>0.0</v>
      </c>
      <c r="M184" s="10" t="str">
        <f>IFERROR(__xludf.DUMMYFUNCTION("REGEXEXTRACT(B184, ""\d{4}"")"),"2014")</f>
        <v>2014</v>
      </c>
    </row>
    <row r="185">
      <c r="A185" s="11" t="s">
        <v>1597</v>
      </c>
      <c r="B185" s="11" t="s">
        <v>1596</v>
      </c>
      <c r="C185" s="1" t="s">
        <v>7811</v>
      </c>
      <c r="D185" s="1" t="s">
        <v>7488</v>
      </c>
      <c r="E185" s="1" t="s">
        <v>11</v>
      </c>
      <c r="F185" s="1" t="s">
        <v>7812</v>
      </c>
      <c r="G185" s="1" t="s">
        <v>2325</v>
      </c>
      <c r="H185" s="1" t="s">
        <v>1807</v>
      </c>
      <c r="I185" s="1" t="s">
        <v>7813</v>
      </c>
      <c r="J185" s="1">
        <v>2.0</v>
      </c>
      <c r="K185" s="1" t="s">
        <v>7473</v>
      </c>
      <c r="L185" s="1">
        <v>0.0</v>
      </c>
      <c r="M185" s="10" t="str">
        <f>IFERROR(__xludf.DUMMYFUNCTION("REGEXEXTRACT(B185, ""\d{4}"")"),"2015")</f>
        <v>2015</v>
      </c>
    </row>
    <row r="186">
      <c r="A186" s="11" t="s">
        <v>1601</v>
      </c>
      <c r="B186" s="11" t="s">
        <v>1600</v>
      </c>
      <c r="C186" s="1" t="s">
        <v>7814</v>
      </c>
      <c r="D186" s="1" t="s">
        <v>7488</v>
      </c>
      <c r="E186" s="1" t="s">
        <v>11</v>
      </c>
      <c r="F186" s="1" t="s">
        <v>7815</v>
      </c>
      <c r="G186" s="1" t="s">
        <v>7816</v>
      </c>
      <c r="H186" s="1" t="s">
        <v>3269</v>
      </c>
      <c r="I186" s="1" t="s">
        <v>7817</v>
      </c>
      <c r="J186" s="1">
        <v>2.0</v>
      </c>
      <c r="K186" s="1" t="s">
        <v>7473</v>
      </c>
      <c r="L186" s="1">
        <v>0.0</v>
      </c>
      <c r="M186" s="10" t="str">
        <f>IFERROR(__xludf.DUMMYFUNCTION("REGEXEXTRACT(B186, ""\d{4}"")"),"2015")</f>
        <v>2015</v>
      </c>
    </row>
    <row r="187">
      <c r="A187" s="11" t="s">
        <v>1603</v>
      </c>
      <c r="B187" s="11" t="s">
        <v>1602</v>
      </c>
      <c r="C187" s="1" t="s">
        <v>7818</v>
      </c>
      <c r="D187" s="1" t="s">
        <v>7488</v>
      </c>
      <c r="E187" s="1" t="s">
        <v>11</v>
      </c>
      <c r="F187" s="1" t="s">
        <v>7819</v>
      </c>
      <c r="G187" s="1" t="s">
        <v>7820</v>
      </c>
      <c r="H187" s="1" t="s">
        <v>1357</v>
      </c>
      <c r="I187" s="1" t="s">
        <v>7821</v>
      </c>
      <c r="J187" s="1">
        <v>2.0</v>
      </c>
      <c r="K187" s="1" t="s">
        <v>7473</v>
      </c>
      <c r="L187" s="1">
        <v>0.0</v>
      </c>
      <c r="M187" s="10" t="str">
        <f>IFERROR(__xludf.DUMMYFUNCTION("REGEXEXTRACT(B187, ""\d{4}"")"),"2014")</f>
        <v>2014</v>
      </c>
    </row>
    <row r="188">
      <c r="A188" s="11" t="s">
        <v>1605</v>
      </c>
      <c r="B188" s="11" t="s">
        <v>1604</v>
      </c>
      <c r="C188" s="1" t="s">
        <v>7822</v>
      </c>
      <c r="D188" s="1" t="s">
        <v>7488</v>
      </c>
      <c r="E188" s="1" t="s">
        <v>11</v>
      </c>
      <c r="F188" s="1" t="s">
        <v>7823</v>
      </c>
      <c r="G188" s="1" t="s">
        <v>7824</v>
      </c>
      <c r="H188" s="1" t="s">
        <v>7825</v>
      </c>
      <c r="I188" s="1" t="s">
        <v>7826</v>
      </c>
      <c r="J188" s="1">
        <v>2.0</v>
      </c>
      <c r="K188" s="1" t="s">
        <v>7473</v>
      </c>
      <c r="L188" s="1">
        <v>0.0</v>
      </c>
      <c r="M188" s="10" t="str">
        <f>IFERROR(__xludf.DUMMYFUNCTION("REGEXEXTRACT(B188, ""\d{4}"")"),"2014")</f>
        <v>2014</v>
      </c>
    </row>
    <row r="189">
      <c r="A189" s="11" t="s">
        <v>1613</v>
      </c>
      <c r="B189" s="11" t="s">
        <v>1612</v>
      </c>
      <c r="C189" s="1" t="s">
        <v>7827</v>
      </c>
      <c r="D189" s="1" t="s">
        <v>7488</v>
      </c>
      <c r="E189" s="1" t="s">
        <v>11</v>
      </c>
      <c r="F189" s="1" t="s">
        <v>7828</v>
      </c>
      <c r="G189" s="1" t="s">
        <v>6491</v>
      </c>
      <c r="H189" s="1" t="s">
        <v>3269</v>
      </c>
      <c r="I189" s="1" t="s">
        <v>7829</v>
      </c>
      <c r="J189" s="1">
        <v>2.0</v>
      </c>
      <c r="K189" s="1" t="s">
        <v>7473</v>
      </c>
      <c r="L189" s="1">
        <v>0.0</v>
      </c>
      <c r="M189" s="10" t="str">
        <f>IFERROR(__xludf.DUMMYFUNCTION("REGEXEXTRACT(B189, ""\d{4}"")"),"2014")</f>
        <v>2014</v>
      </c>
    </row>
    <row r="190">
      <c r="A190" s="11" t="s">
        <v>1617</v>
      </c>
      <c r="B190" s="11" t="s">
        <v>1616</v>
      </c>
      <c r="C190" s="1" t="s">
        <v>7830</v>
      </c>
      <c r="D190" s="1" t="s">
        <v>7488</v>
      </c>
      <c r="E190" s="1" t="s">
        <v>11</v>
      </c>
      <c r="F190" s="1" t="s">
        <v>7831</v>
      </c>
      <c r="G190" s="1" t="s">
        <v>7832</v>
      </c>
      <c r="H190" s="1" t="s">
        <v>1807</v>
      </c>
      <c r="I190" s="1" t="s">
        <v>7833</v>
      </c>
      <c r="J190" s="1">
        <v>2.0</v>
      </c>
      <c r="K190" s="1" t="s">
        <v>7473</v>
      </c>
      <c r="L190" s="1">
        <v>0.0</v>
      </c>
      <c r="M190" s="10" t="str">
        <f>IFERROR(__xludf.DUMMYFUNCTION("REGEXEXTRACT(B190, ""\d{4}"")"),"2014")</f>
        <v>2014</v>
      </c>
    </row>
    <row r="191">
      <c r="A191" s="11" t="s">
        <v>1627</v>
      </c>
      <c r="B191" s="11" t="s">
        <v>1626</v>
      </c>
      <c r="C191" s="1" t="s">
        <v>7834</v>
      </c>
      <c r="D191" s="1" t="s">
        <v>7488</v>
      </c>
      <c r="E191" s="1" t="s">
        <v>11</v>
      </c>
      <c r="F191" s="1" t="s">
        <v>7835</v>
      </c>
      <c r="G191" s="1" t="s">
        <v>7836</v>
      </c>
      <c r="H191" s="1" t="s">
        <v>1357</v>
      </c>
      <c r="I191" s="1" t="s">
        <v>7837</v>
      </c>
      <c r="J191" s="1">
        <v>2.0</v>
      </c>
      <c r="K191" s="1" t="s">
        <v>7473</v>
      </c>
      <c r="L191" s="1">
        <v>0.0</v>
      </c>
      <c r="M191" s="10" t="str">
        <f>IFERROR(__xludf.DUMMYFUNCTION("REGEXEXTRACT(B191, ""\d{4}"")"),"2014")</f>
        <v>2014</v>
      </c>
    </row>
    <row r="192">
      <c r="A192" s="11" t="s">
        <v>1631</v>
      </c>
      <c r="B192" s="11" t="s">
        <v>1630</v>
      </c>
      <c r="C192" s="1" t="s">
        <v>6182</v>
      </c>
      <c r="D192" s="1" t="s">
        <v>7488</v>
      </c>
      <c r="E192" s="1" t="s">
        <v>11</v>
      </c>
      <c r="F192" s="1" t="s">
        <v>6181</v>
      </c>
      <c r="G192" s="1" t="s">
        <v>1906</v>
      </c>
      <c r="H192" s="1" t="s">
        <v>1907</v>
      </c>
      <c r="I192" s="1" t="s">
        <v>6183</v>
      </c>
      <c r="J192" s="1">
        <v>2.0</v>
      </c>
      <c r="K192" s="1" t="s">
        <v>7473</v>
      </c>
      <c r="L192" s="1">
        <v>0.0</v>
      </c>
      <c r="M192" s="10" t="str">
        <f>IFERROR(__xludf.DUMMYFUNCTION("REGEXEXTRACT(B192, ""\d{4}"")"),"2015")</f>
        <v>2015</v>
      </c>
    </row>
    <row r="193">
      <c r="A193" s="11" t="s">
        <v>1633</v>
      </c>
      <c r="B193" s="11" t="s">
        <v>1632</v>
      </c>
      <c r="C193" s="1" t="s">
        <v>5638</v>
      </c>
      <c r="D193" s="1" t="s">
        <v>7488</v>
      </c>
      <c r="E193" s="1" t="s">
        <v>11</v>
      </c>
      <c r="F193" s="1" t="s">
        <v>5637</v>
      </c>
      <c r="G193" s="1" t="s">
        <v>5468</v>
      </c>
      <c r="H193" s="1" t="s">
        <v>1477</v>
      </c>
      <c r="I193" s="1" t="s">
        <v>5639</v>
      </c>
      <c r="J193" s="1">
        <v>2.0</v>
      </c>
      <c r="K193" s="1" t="s">
        <v>7473</v>
      </c>
      <c r="L193" s="1">
        <v>0.0</v>
      </c>
      <c r="M193" s="10" t="str">
        <f>IFERROR(__xludf.DUMMYFUNCTION("REGEXEXTRACT(B193, ""\d{4}"")"),"2014")</f>
        <v>2014</v>
      </c>
    </row>
    <row r="194">
      <c r="A194" s="11" t="s">
        <v>1635</v>
      </c>
      <c r="B194" s="11" t="s">
        <v>1634</v>
      </c>
      <c r="C194" s="1" t="s">
        <v>7838</v>
      </c>
      <c r="D194" s="1" t="s">
        <v>7488</v>
      </c>
      <c r="E194" s="1" t="s">
        <v>11</v>
      </c>
      <c r="F194" s="1" t="s">
        <v>7839</v>
      </c>
      <c r="G194" s="1" t="s">
        <v>7787</v>
      </c>
      <c r="H194" s="1" t="s">
        <v>1477</v>
      </c>
      <c r="I194" s="1" t="s">
        <v>7840</v>
      </c>
      <c r="J194" s="1">
        <v>2.0</v>
      </c>
      <c r="K194" s="1" t="s">
        <v>7473</v>
      </c>
      <c r="L194" s="1">
        <v>0.0</v>
      </c>
      <c r="M194" s="10" t="str">
        <f>IFERROR(__xludf.DUMMYFUNCTION("REGEXEXTRACT(B194, ""\d{4}"")"),"2014")</f>
        <v>2014</v>
      </c>
    </row>
    <row r="195">
      <c r="A195" s="11" t="s">
        <v>1637</v>
      </c>
      <c r="B195" s="11" t="s">
        <v>1636</v>
      </c>
      <c r="C195" s="1" t="s">
        <v>7841</v>
      </c>
      <c r="D195" s="1" t="s">
        <v>7488</v>
      </c>
      <c r="E195" s="1" t="s">
        <v>11</v>
      </c>
      <c r="F195" s="1" t="s">
        <v>7842</v>
      </c>
      <c r="G195" s="1" t="s">
        <v>7843</v>
      </c>
      <c r="H195" s="1" t="s">
        <v>1357</v>
      </c>
      <c r="I195" s="1" t="s">
        <v>7844</v>
      </c>
      <c r="J195" s="1">
        <v>2.0</v>
      </c>
      <c r="K195" s="1" t="s">
        <v>7473</v>
      </c>
      <c r="L195" s="1">
        <v>0.0</v>
      </c>
      <c r="M195" s="10" t="str">
        <f>IFERROR(__xludf.DUMMYFUNCTION("REGEXEXTRACT(B195, ""\d{4}"")"),"2015")</f>
        <v>2015</v>
      </c>
    </row>
    <row r="196">
      <c r="A196" s="11" t="s">
        <v>1639</v>
      </c>
      <c r="B196" s="11" t="s">
        <v>1638</v>
      </c>
      <c r="C196" s="1" t="s">
        <v>7845</v>
      </c>
      <c r="D196" s="1" t="s">
        <v>7488</v>
      </c>
      <c r="E196" s="1" t="s">
        <v>11</v>
      </c>
      <c r="F196" s="1" t="s">
        <v>7846</v>
      </c>
      <c r="G196" s="1" t="s">
        <v>7847</v>
      </c>
      <c r="H196" s="1" t="s">
        <v>1357</v>
      </c>
      <c r="I196" s="1" t="s">
        <v>7848</v>
      </c>
      <c r="J196" s="1">
        <v>2.0</v>
      </c>
      <c r="K196" s="1" t="s">
        <v>7473</v>
      </c>
      <c r="L196" s="1">
        <v>0.0</v>
      </c>
      <c r="M196" s="10" t="str">
        <f>IFERROR(__xludf.DUMMYFUNCTION("REGEXEXTRACT(B196, ""\d{4}"")"),"2015")</f>
        <v>2015</v>
      </c>
    </row>
    <row r="197">
      <c r="A197" s="11" t="s">
        <v>1645</v>
      </c>
      <c r="B197" s="11" t="s">
        <v>1644</v>
      </c>
      <c r="C197" s="1" t="s">
        <v>7849</v>
      </c>
      <c r="D197" s="1" t="s">
        <v>7488</v>
      </c>
      <c r="E197" s="1" t="s">
        <v>11</v>
      </c>
      <c r="F197" s="1" t="s">
        <v>7850</v>
      </c>
      <c r="G197" s="1" t="s">
        <v>7851</v>
      </c>
      <c r="H197" s="1" t="s">
        <v>7852</v>
      </c>
      <c r="I197" s="1" t="s">
        <v>7853</v>
      </c>
      <c r="J197" s="1">
        <v>2.0</v>
      </c>
      <c r="K197" s="1" t="s">
        <v>7473</v>
      </c>
      <c r="L197" s="1">
        <v>0.0</v>
      </c>
      <c r="M197" s="10" t="str">
        <f>IFERROR(__xludf.DUMMYFUNCTION("REGEXEXTRACT(B197, ""\d{4}"")"),"2015")</f>
        <v>2015</v>
      </c>
    </row>
    <row r="198">
      <c r="A198" s="11" t="s">
        <v>1657</v>
      </c>
      <c r="B198" s="11" t="s">
        <v>1656</v>
      </c>
      <c r="C198" s="1" t="s">
        <v>7854</v>
      </c>
      <c r="D198" s="1" t="s">
        <v>7488</v>
      </c>
      <c r="E198" s="1" t="s">
        <v>11</v>
      </c>
      <c r="F198" s="1" t="s">
        <v>7855</v>
      </c>
      <c r="G198" s="1" t="s">
        <v>7856</v>
      </c>
      <c r="H198" s="1" t="s">
        <v>56</v>
      </c>
      <c r="I198" s="1" t="s">
        <v>7857</v>
      </c>
      <c r="J198" s="1">
        <v>2.0</v>
      </c>
      <c r="K198" s="1" t="s">
        <v>7473</v>
      </c>
      <c r="L198" s="1">
        <v>0.0</v>
      </c>
      <c r="M198" s="10" t="str">
        <f>IFERROR(__xludf.DUMMYFUNCTION("REGEXEXTRACT(B198, ""\d{4}"")"),"2015")</f>
        <v>2015</v>
      </c>
    </row>
    <row r="199">
      <c r="A199" s="11" t="s">
        <v>1676</v>
      </c>
      <c r="B199" s="11" t="s">
        <v>1675</v>
      </c>
      <c r="C199" s="1" t="s">
        <v>11</v>
      </c>
      <c r="D199" s="2" t="s">
        <v>7858</v>
      </c>
      <c r="E199" s="1" t="s">
        <v>11</v>
      </c>
      <c r="F199" s="1" t="s">
        <v>7859</v>
      </c>
      <c r="G199" s="1" t="s">
        <v>7860</v>
      </c>
      <c r="H199" s="1" t="s">
        <v>11</v>
      </c>
      <c r="I199" s="1" t="s">
        <v>11</v>
      </c>
      <c r="J199" s="1">
        <v>2.0</v>
      </c>
      <c r="K199" s="9" t="s">
        <v>7578</v>
      </c>
      <c r="L199" s="1">
        <v>0.0</v>
      </c>
      <c r="M199" s="10" t="str">
        <f>IFERROR(__xludf.DUMMYFUNCTION("REGEXEXTRACT(B199, ""\d{4}"")"),"2009")</f>
        <v>2009</v>
      </c>
    </row>
    <row r="200">
      <c r="A200" s="11" t="s">
        <v>1643</v>
      </c>
      <c r="B200" s="11" t="s">
        <v>1642</v>
      </c>
      <c r="C200" s="1"/>
      <c r="D200" s="1" t="s">
        <v>7488</v>
      </c>
      <c r="E200" s="1" t="s">
        <v>11</v>
      </c>
      <c r="F200" s="1" t="s">
        <v>7861</v>
      </c>
      <c r="G200" s="1" t="s">
        <v>7862</v>
      </c>
      <c r="H200" s="1" t="s">
        <v>7863</v>
      </c>
      <c r="I200" s="1" t="s">
        <v>7864</v>
      </c>
      <c r="J200" s="1">
        <v>2.0</v>
      </c>
      <c r="K200" s="1" t="s">
        <v>7473</v>
      </c>
      <c r="L200" s="1">
        <v>0.0</v>
      </c>
      <c r="M200" s="10" t="str">
        <f>IFERROR(__xludf.DUMMYFUNCTION("REGEXEXTRACT(B200, ""\d{4}"")"),"2013")</f>
        <v>2013</v>
      </c>
    </row>
    <row r="201">
      <c r="A201" s="11" t="s">
        <v>1685</v>
      </c>
      <c r="B201" s="11" t="s">
        <v>1684</v>
      </c>
      <c r="C201" s="1" t="s">
        <v>7865</v>
      </c>
      <c r="D201" s="1" t="s">
        <v>7488</v>
      </c>
      <c r="E201" s="1" t="s">
        <v>11</v>
      </c>
      <c r="F201" s="1" t="s">
        <v>7866</v>
      </c>
      <c r="G201" s="1" t="s">
        <v>7867</v>
      </c>
      <c r="H201" s="1" t="s">
        <v>7868</v>
      </c>
      <c r="I201" s="1" t="s">
        <v>7869</v>
      </c>
      <c r="J201" s="1">
        <v>2.0</v>
      </c>
      <c r="K201" s="1" t="s">
        <v>7473</v>
      </c>
      <c r="L201" s="1">
        <v>0.0</v>
      </c>
      <c r="M201" s="10" t="str">
        <f>IFERROR(__xludf.DUMMYFUNCTION("REGEXEXTRACT(B201, ""\d{4}"")"),"2011")</f>
        <v>2011</v>
      </c>
    </row>
    <row r="202">
      <c r="A202" s="11" t="s">
        <v>1689</v>
      </c>
      <c r="B202" s="11" t="s">
        <v>1688</v>
      </c>
      <c r="C202" s="1"/>
      <c r="D202" s="1" t="s">
        <v>7488</v>
      </c>
      <c r="E202" s="1" t="s">
        <v>11</v>
      </c>
      <c r="F202" s="1" t="s">
        <v>7870</v>
      </c>
      <c r="G202" s="1" t="s">
        <v>7871</v>
      </c>
      <c r="H202" s="1" t="s">
        <v>7872</v>
      </c>
      <c r="I202" s="1" t="s">
        <v>7873</v>
      </c>
      <c r="J202" s="1">
        <v>2.0</v>
      </c>
      <c r="K202" s="1" t="s">
        <v>7473</v>
      </c>
      <c r="L202" s="1">
        <v>0.0</v>
      </c>
      <c r="M202" s="10" t="str">
        <f>IFERROR(__xludf.DUMMYFUNCTION("REGEXEXTRACT(B202, ""\d{4}"")"),"2012")</f>
        <v>2012</v>
      </c>
    </row>
    <row r="203">
      <c r="A203" s="11" t="s">
        <v>1693</v>
      </c>
      <c r="B203" s="11" t="s">
        <v>1692</v>
      </c>
      <c r="C203" s="1" t="s">
        <v>7874</v>
      </c>
      <c r="D203" s="1" t="s">
        <v>7488</v>
      </c>
      <c r="E203" s="1" t="s">
        <v>11</v>
      </c>
      <c r="F203" s="1" t="s">
        <v>7875</v>
      </c>
      <c r="G203" s="1" t="s">
        <v>7876</v>
      </c>
      <c r="H203" s="1" t="s">
        <v>291</v>
      </c>
      <c r="I203" s="1" t="s">
        <v>7877</v>
      </c>
      <c r="J203" s="1">
        <v>2.0</v>
      </c>
      <c r="K203" s="1" t="s">
        <v>7473</v>
      </c>
      <c r="L203" s="1">
        <v>0.0</v>
      </c>
      <c r="M203" s="10" t="str">
        <f>IFERROR(__xludf.DUMMYFUNCTION("REGEXEXTRACT(B203, ""\d{4}"")"),"2014")</f>
        <v>2014</v>
      </c>
    </row>
    <row r="204">
      <c r="A204" s="11" t="s">
        <v>1695</v>
      </c>
      <c r="B204" s="11" t="s">
        <v>1694</v>
      </c>
      <c r="C204" s="1" t="s">
        <v>7878</v>
      </c>
      <c r="D204" s="1" t="s">
        <v>7488</v>
      </c>
      <c r="E204" s="1" t="s">
        <v>11</v>
      </c>
      <c r="F204" s="1" t="s">
        <v>7879</v>
      </c>
      <c r="G204" s="1" t="s">
        <v>1668</v>
      </c>
      <c r="H204" s="1" t="s">
        <v>56</v>
      </c>
      <c r="I204" s="1" t="s">
        <v>7880</v>
      </c>
      <c r="J204" s="1">
        <v>2.0</v>
      </c>
      <c r="K204" s="1" t="s">
        <v>7473</v>
      </c>
      <c r="L204" s="1">
        <v>0.0</v>
      </c>
      <c r="M204" s="10" t="str">
        <f>IFERROR(__xludf.DUMMYFUNCTION("REGEXEXTRACT(B204, ""\d{4}"")"),"2015")</f>
        <v>2015</v>
      </c>
    </row>
    <row r="205">
      <c r="A205" s="11" t="s">
        <v>1704</v>
      </c>
      <c r="B205" s="11" t="s">
        <v>1703</v>
      </c>
      <c r="C205" s="1" t="s">
        <v>7881</v>
      </c>
      <c r="D205" s="1" t="s">
        <v>7488</v>
      </c>
      <c r="E205" s="1" t="s">
        <v>11</v>
      </c>
      <c r="F205" s="1" t="s">
        <v>7882</v>
      </c>
      <c r="G205" s="1" t="s">
        <v>7883</v>
      </c>
      <c r="H205" s="1" t="s">
        <v>7884</v>
      </c>
      <c r="I205" s="1" t="s">
        <v>7885</v>
      </c>
      <c r="J205" s="1">
        <v>2.0</v>
      </c>
      <c r="K205" s="1" t="s">
        <v>7473</v>
      </c>
      <c r="L205" s="1">
        <v>0.0</v>
      </c>
      <c r="M205" s="10" t="str">
        <f>IFERROR(__xludf.DUMMYFUNCTION("REGEXEXTRACT(B205, ""\d{4}"")"),"2015")</f>
        <v>2015</v>
      </c>
    </row>
    <row r="206">
      <c r="A206" s="11" t="s">
        <v>1706</v>
      </c>
      <c r="B206" s="11" t="s">
        <v>1705</v>
      </c>
      <c r="C206" s="1" t="s">
        <v>7886</v>
      </c>
      <c r="D206" s="1" t="s">
        <v>7488</v>
      </c>
      <c r="E206" s="1" t="s">
        <v>11</v>
      </c>
      <c r="F206" s="1" t="s">
        <v>7887</v>
      </c>
      <c r="G206" s="1" t="s">
        <v>3355</v>
      </c>
      <c r="H206" s="1" t="s">
        <v>1807</v>
      </c>
      <c r="I206" s="1" t="s">
        <v>7888</v>
      </c>
      <c r="J206" s="1">
        <v>2.0</v>
      </c>
      <c r="K206" s="1" t="s">
        <v>7473</v>
      </c>
      <c r="L206" s="1">
        <v>0.0</v>
      </c>
      <c r="M206" s="10" t="str">
        <f>IFERROR(__xludf.DUMMYFUNCTION("REGEXEXTRACT(B206, ""\d{4}"")"),"2015")</f>
        <v>2015</v>
      </c>
    </row>
    <row r="207">
      <c r="A207" s="11" t="s">
        <v>1718</v>
      </c>
      <c r="B207" s="11" t="s">
        <v>1717</v>
      </c>
      <c r="C207" s="1" t="s">
        <v>7889</v>
      </c>
      <c r="D207" s="1" t="s">
        <v>7488</v>
      </c>
      <c r="E207" s="1" t="s">
        <v>11</v>
      </c>
      <c r="F207" s="1" t="s">
        <v>7890</v>
      </c>
      <c r="G207" s="1" t="s">
        <v>6309</v>
      </c>
      <c r="H207" s="1" t="s">
        <v>1085</v>
      </c>
      <c r="I207" s="1" t="s">
        <v>7891</v>
      </c>
      <c r="J207" s="1">
        <v>2.0</v>
      </c>
      <c r="K207" s="1" t="s">
        <v>7473</v>
      </c>
      <c r="L207" s="1">
        <v>0.0</v>
      </c>
      <c r="M207" s="10" t="str">
        <f>IFERROR(__xludf.DUMMYFUNCTION("REGEXEXTRACT(B207, ""\d{4}"")"),"1999")</f>
        <v>1999</v>
      </c>
    </row>
    <row r="208">
      <c r="A208" s="11" t="s">
        <v>1720</v>
      </c>
      <c r="B208" s="11" t="s">
        <v>1719</v>
      </c>
      <c r="C208" s="1" t="s">
        <v>7892</v>
      </c>
      <c r="D208" s="1" t="s">
        <v>7488</v>
      </c>
      <c r="E208" s="1" t="s">
        <v>11</v>
      </c>
      <c r="F208" s="1" t="s">
        <v>7893</v>
      </c>
      <c r="G208" s="1" t="s">
        <v>4768</v>
      </c>
      <c r="H208" s="1" t="s">
        <v>1357</v>
      </c>
      <c r="I208" s="1" t="s">
        <v>7894</v>
      </c>
      <c r="J208" s="1">
        <v>2.0</v>
      </c>
      <c r="K208" s="1" t="s">
        <v>7473</v>
      </c>
      <c r="L208" s="1">
        <v>0.0</v>
      </c>
      <c r="M208" s="10" t="str">
        <f>IFERROR(__xludf.DUMMYFUNCTION("REGEXEXTRACT(B208, ""\d{4}"")"),"2014")</f>
        <v>2014</v>
      </c>
    </row>
    <row r="209">
      <c r="A209" s="11" t="s">
        <v>1727</v>
      </c>
      <c r="B209" s="11" t="s">
        <v>1726</v>
      </c>
      <c r="C209" s="1" t="s">
        <v>7895</v>
      </c>
      <c r="D209" s="1" t="s">
        <v>7488</v>
      </c>
      <c r="E209" s="1" t="s">
        <v>11</v>
      </c>
      <c r="F209" s="1" t="s">
        <v>7896</v>
      </c>
      <c r="G209" s="1" t="s">
        <v>7897</v>
      </c>
      <c r="H209" s="1" t="s">
        <v>7022</v>
      </c>
      <c r="I209" s="1" t="s">
        <v>7898</v>
      </c>
      <c r="J209" s="1">
        <v>2.0</v>
      </c>
      <c r="K209" s="1" t="s">
        <v>7473</v>
      </c>
      <c r="L209" s="1">
        <v>0.0</v>
      </c>
      <c r="M209" s="10" t="str">
        <f>IFERROR(__xludf.DUMMYFUNCTION("REGEXEXTRACT(B209, ""\d{4}"")"),"2014")</f>
        <v>2014</v>
      </c>
    </row>
    <row r="210">
      <c r="A210" s="11" t="s">
        <v>1751</v>
      </c>
      <c r="B210" s="11" t="s">
        <v>1750</v>
      </c>
      <c r="C210" s="1" t="s">
        <v>7899</v>
      </c>
      <c r="D210" s="1" t="s">
        <v>7488</v>
      </c>
      <c r="E210" s="1" t="s">
        <v>11</v>
      </c>
      <c r="F210" s="1" t="s">
        <v>7900</v>
      </c>
      <c r="G210" s="1" t="s">
        <v>7901</v>
      </c>
      <c r="H210" s="1" t="s">
        <v>1357</v>
      </c>
      <c r="I210" s="1" t="s">
        <v>7902</v>
      </c>
      <c r="J210" s="1">
        <v>2.0</v>
      </c>
      <c r="K210" s="1" t="s">
        <v>7473</v>
      </c>
      <c r="L210" s="1">
        <v>0.0</v>
      </c>
      <c r="M210" s="10" t="str">
        <f>IFERROR(__xludf.DUMMYFUNCTION("REGEXEXTRACT(B210, ""\d{4}"")"),"2015")</f>
        <v>2015</v>
      </c>
    </row>
    <row r="211">
      <c r="A211" s="11" t="s">
        <v>1753</v>
      </c>
      <c r="B211" s="11" t="s">
        <v>1752</v>
      </c>
      <c r="C211" s="1" t="s">
        <v>7903</v>
      </c>
      <c r="D211" s="1" t="s">
        <v>7488</v>
      </c>
      <c r="E211" s="1" t="s">
        <v>11</v>
      </c>
      <c r="F211" s="1" t="s">
        <v>7904</v>
      </c>
      <c r="G211" s="1" t="s">
        <v>7905</v>
      </c>
      <c r="H211" s="1" t="s">
        <v>1357</v>
      </c>
      <c r="I211" s="1" t="s">
        <v>7906</v>
      </c>
      <c r="J211" s="1">
        <v>2.0</v>
      </c>
      <c r="K211" s="1" t="s">
        <v>7473</v>
      </c>
      <c r="L211" s="1">
        <v>0.0</v>
      </c>
      <c r="M211" s="10" t="str">
        <f>IFERROR(__xludf.DUMMYFUNCTION("REGEXEXTRACT(B211, ""\d{4}"")"),"2003")</f>
        <v>2003</v>
      </c>
    </row>
    <row r="212">
      <c r="A212" s="11" t="s">
        <v>1757</v>
      </c>
      <c r="B212" s="11" t="s">
        <v>1756</v>
      </c>
      <c r="C212" s="1" t="s">
        <v>7907</v>
      </c>
      <c r="D212" s="1" t="s">
        <v>7488</v>
      </c>
      <c r="E212" s="1" t="s">
        <v>11</v>
      </c>
      <c r="F212" s="1" t="s">
        <v>7908</v>
      </c>
      <c r="G212" s="1" t="s">
        <v>7909</v>
      </c>
      <c r="H212" s="1" t="s">
        <v>7910</v>
      </c>
      <c r="I212" s="1" t="s">
        <v>7911</v>
      </c>
      <c r="J212" s="1">
        <v>2.0</v>
      </c>
      <c r="K212" s="1" t="s">
        <v>7473</v>
      </c>
      <c r="L212" s="1">
        <v>0.0</v>
      </c>
      <c r="M212" s="10" t="str">
        <f>IFERROR(__xludf.DUMMYFUNCTION("REGEXEXTRACT(B212, ""\d{4}"")"),"2013")</f>
        <v>2013</v>
      </c>
    </row>
    <row r="213">
      <c r="A213" s="11" t="s">
        <v>1781</v>
      </c>
      <c r="B213" s="11" t="s">
        <v>1780</v>
      </c>
      <c r="C213" s="1" t="s">
        <v>7912</v>
      </c>
      <c r="D213" s="1" t="s">
        <v>7488</v>
      </c>
      <c r="E213" s="1" t="s">
        <v>11</v>
      </c>
      <c r="F213" s="1" t="s">
        <v>7913</v>
      </c>
      <c r="G213" s="1" t="s">
        <v>3355</v>
      </c>
      <c r="H213" s="1" t="s">
        <v>1807</v>
      </c>
      <c r="I213" s="1" t="s">
        <v>7914</v>
      </c>
      <c r="J213" s="1">
        <v>2.0</v>
      </c>
      <c r="K213" s="1" t="s">
        <v>7473</v>
      </c>
      <c r="L213" s="1">
        <v>0.0</v>
      </c>
      <c r="M213" s="10" t="str">
        <f>IFERROR(__xludf.DUMMYFUNCTION("REGEXEXTRACT(B213, ""\d{4}"")"),"2013")</f>
        <v>2013</v>
      </c>
    </row>
    <row r="214">
      <c r="A214" s="11" t="s">
        <v>1787</v>
      </c>
      <c r="B214" s="11" t="s">
        <v>1786</v>
      </c>
      <c r="C214" s="1" t="s">
        <v>7915</v>
      </c>
      <c r="D214" s="1" t="s">
        <v>7488</v>
      </c>
      <c r="E214" s="1" t="s">
        <v>11</v>
      </c>
      <c r="F214" s="1" t="s">
        <v>7916</v>
      </c>
      <c r="G214" s="1" t="s">
        <v>7917</v>
      </c>
      <c r="H214" s="1" t="s">
        <v>7918</v>
      </c>
      <c r="I214" s="1" t="s">
        <v>7919</v>
      </c>
      <c r="J214" s="1">
        <v>2.0</v>
      </c>
      <c r="K214" s="1" t="s">
        <v>7473</v>
      </c>
      <c r="L214" s="1">
        <v>0.0</v>
      </c>
      <c r="M214" s="10" t="str">
        <f>IFERROR(__xludf.DUMMYFUNCTION("REGEXEXTRACT(B214, ""\d{4}"")"),"2012")</f>
        <v>2012</v>
      </c>
    </row>
    <row r="215">
      <c r="A215" s="11" t="s">
        <v>1811</v>
      </c>
      <c r="B215" s="11" t="s">
        <v>1810</v>
      </c>
      <c r="C215" s="1" t="s">
        <v>7920</v>
      </c>
      <c r="D215" s="1" t="s">
        <v>7488</v>
      </c>
      <c r="E215" s="1" t="s">
        <v>11</v>
      </c>
      <c r="F215" s="1" t="s">
        <v>7921</v>
      </c>
      <c r="G215" s="1" t="s">
        <v>7922</v>
      </c>
      <c r="H215" s="1" t="s">
        <v>291</v>
      </c>
      <c r="I215" s="1" t="s">
        <v>7923</v>
      </c>
      <c r="J215" s="1">
        <v>2.0</v>
      </c>
      <c r="K215" s="1" t="s">
        <v>7473</v>
      </c>
      <c r="L215" s="1">
        <v>0.0</v>
      </c>
      <c r="M215" s="10" t="str">
        <f>IFERROR(__xludf.DUMMYFUNCTION("REGEXEXTRACT(B215, ""\d{4}"")"),"2015")</f>
        <v>2015</v>
      </c>
    </row>
    <row r="216">
      <c r="A216" s="11" t="s">
        <v>1813</v>
      </c>
      <c r="B216" s="11" t="s">
        <v>1812</v>
      </c>
      <c r="C216" s="1" t="s">
        <v>7924</v>
      </c>
      <c r="D216" s="1" t="s">
        <v>7488</v>
      </c>
      <c r="E216" s="1" t="s">
        <v>11</v>
      </c>
      <c r="F216" s="1" t="s">
        <v>7925</v>
      </c>
      <c r="G216" s="1" t="s">
        <v>7926</v>
      </c>
      <c r="H216" s="1" t="s">
        <v>1357</v>
      </c>
      <c r="I216" s="1" t="s">
        <v>7927</v>
      </c>
      <c r="J216" s="1">
        <v>2.0</v>
      </c>
      <c r="K216" s="1" t="s">
        <v>7473</v>
      </c>
      <c r="L216" s="1">
        <v>0.0</v>
      </c>
      <c r="M216" s="10" t="str">
        <f>IFERROR(__xludf.DUMMYFUNCTION("REGEXEXTRACT(B216, ""\d{4}"")"),"2015")</f>
        <v>2015</v>
      </c>
    </row>
    <row r="217">
      <c r="A217" s="11" t="s">
        <v>1817</v>
      </c>
      <c r="B217" s="11" t="s">
        <v>1816</v>
      </c>
      <c r="C217" s="1"/>
      <c r="D217" s="1" t="s">
        <v>7488</v>
      </c>
      <c r="E217" s="1" t="s">
        <v>11</v>
      </c>
      <c r="F217" s="1" t="s">
        <v>7928</v>
      </c>
      <c r="G217" s="1" t="s">
        <v>7929</v>
      </c>
      <c r="H217" s="1" t="s">
        <v>390</v>
      </c>
      <c r="I217" s="1" t="s">
        <v>7930</v>
      </c>
      <c r="J217" s="1">
        <v>2.0</v>
      </c>
      <c r="K217" s="3" t="s">
        <v>7523</v>
      </c>
      <c r="L217" s="1">
        <v>0.0</v>
      </c>
      <c r="M217" s="10" t="str">
        <f>IFERROR(__xludf.DUMMYFUNCTION("REGEXEXTRACT(B217, ""\d{4}"")"),"2015")</f>
        <v>2015</v>
      </c>
    </row>
    <row r="218">
      <c r="A218" s="11" t="s">
        <v>1819</v>
      </c>
      <c r="B218" s="11" t="s">
        <v>1818</v>
      </c>
      <c r="C218" s="1" t="s">
        <v>7931</v>
      </c>
      <c r="D218" s="1" t="s">
        <v>7488</v>
      </c>
      <c r="E218" s="1" t="s">
        <v>11</v>
      </c>
      <c r="F218" s="1" t="s">
        <v>7932</v>
      </c>
      <c r="G218" s="1" t="s">
        <v>3355</v>
      </c>
      <c r="H218" s="1" t="s">
        <v>3389</v>
      </c>
      <c r="I218" s="1" t="s">
        <v>7933</v>
      </c>
      <c r="J218" s="1">
        <v>2.0</v>
      </c>
      <c r="K218" s="1" t="s">
        <v>7473</v>
      </c>
      <c r="L218" s="1">
        <v>0.0</v>
      </c>
      <c r="M218" s="10" t="str">
        <f>IFERROR(__xludf.DUMMYFUNCTION("REGEXEXTRACT(B218, ""\d{4}"")"),"2014")</f>
        <v>2014</v>
      </c>
    </row>
    <row r="219">
      <c r="A219" s="11" t="s">
        <v>1821</v>
      </c>
      <c r="B219" s="11" t="s">
        <v>1820</v>
      </c>
      <c r="C219" s="1" t="s">
        <v>7934</v>
      </c>
      <c r="D219" s="1" t="s">
        <v>7488</v>
      </c>
      <c r="E219" s="1" t="s">
        <v>11</v>
      </c>
      <c r="F219" s="1" t="s">
        <v>7935</v>
      </c>
      <c r="G219" s="1" t="s">
        <v>5406</v>
      </c>
      <c r="H219" s="1" t="s">
        <v>1541</v>
      </c>
      <c r="I219" s="1" t="s">
        <v>7936</v>
      </c>
      <c r="J219" s="1">
        <v>2.0</v>
      </c>
      <c r="K219" s="1" t="s">
        <v>7473</v>
      </c>
      <c r="L219" s="1">
        <v>0.0</v>
      </c>
      <c r="M219" s="10" t="str">
        <f>IFERROR(__xludf.DUMMYFUNCTION("REGEXEXTRACT(B219, ""\d{4}"")"),"2014")</f>
        <v>2014</v>
      </c>
    </row>
    <row r="220">
      <c r="A220" s="11" t="s">
        <v>1828</v>
      </c>
      <c r="B220" s="11" t="s">
        <v>1827</v>
      </c>
      <c r="C220" s="1" t="s">
        <v>7937</v>
      </c>
      <c r="D220" s="1" t="s">
        <v>7488</v>
      </c>
      <c r="E220" s="1" t="s">
        <v>11</v>
      </c>
      <c r="F220" s="1" t="s">
        <v>7938</v>
      </c>
      <c r="G220" s="1" t="s">
        <v>7939</v>
      </c>
      <c r="H220" s="1" t="s">
        <v>303</v>
      </c>
      <c r="I220" s="1" t="s">
        <v>7940</v>
      </c>
      <c r="J220" s="1">
        <v>2.0</v>
      </c>
      <c r="K220" s="1" t="s">
        <v>7473</v>
      </c>
      <c r="L220" s="1">
        <v>0.0</v>
      </c>
      <c r="M220" s="10" t="str">
        <f>IFERROR(__xludf.DUMMYFUNCTION("REGEXEXTRACT(B220, ""\d{4}"")"),"2014")</f>
        <v>2014</v>
      </c>
    </row>
    <row r="221">
      <c r="A221" s="11" t="s">
        <v>1832</v>
      </c>
      <c r="B221" s="11" t="s">
        <v>1831</v>
      </c>
      <c r="C221" s="1" t="s">
        <v>6510</v>
      </c>
      <c r="D221" s="1" t="s">
        <v>7488</v>
      </c>
      <c r="E221" s="1" t="s">
        <v>11</v>
      </c>
      <c r="F221" s="1" t="s">
        <v>6508</v>
      </c>
      <c r="G221" s="1" t="s">
        <v>6509</v>
      </c>
      <c r="H221" s="1" t="s">
        <v>1357</v>
      </c>
      <c r="I221" s="1" t="s">
        <v>6511</v>
      </c>
      <c r="J221" s="1">
        <v>2.0</v>
      </c>
      <c r="K221" s="1" t="s">
        <v>7473</v>
      </c>
      <c r="L221" s="1">
        <v>0.0</v>
      </c>
      <c r="M221" s="10" t="str">
        <f>IFERROR(__xludf.DUMMYFUNCTION("REGEXEXTRACT(B221, ""\d{4}"")"),"2014")</f>
        <v>2014</v>
      </c>
    </row>
    <row r="222">
      <c r="A222" s="11" t="s">
        <v>1846</v>
      </c>
      <c r="B222" s="11" t="s">
        <v>1845</v>
      </c>
      <c r="C222" s="1" t="s">
        <v>7941</v>
      </c>
      <c r="D222" s="1" t="s">
        <v>7488</v>
      </c>
      <c r="E222" s="1" t="s">
        <v>11</v>
      </c>
      <c r="F222" s="1" t="s">
        <v>7942</v>
      </c>
      <c r="G222" s="1" t="s">
        <v>1668</v>
      </c>
      <c r="H222" s="1" t="s">
        <v>2111</v>
      </c>
      <c r="I222" s="1" t="s">
        <v>7943</v>
      </c>
      <c r="J222" s="1">
        <v>2.0</v>
      </c>
      <c r="K222" s="1" t="s">
        <v>7473</v>
      </c>
      <c r="L222" s="1">
        <v>0.0</v>
      </c>
      <c r="M222" s="10" t="str">
        <f>IFERROR(__xludf.DUMMYFUNCTION("REGEXEXTRACT(B222, ""\d{4}"")"),"2014")</f>
        <v>2014</v>
      </c>
    </row>
    <row r="223">
      <c r="A223" s="11" t="s">
        <v>1866</v>
      </c>
      <c r="B223" s="11" t="s">
        <v>1865</v>
      </c>
      <c r="C223" s="1" t="s">
        <v>7944</v>
      </c>
      <c r="D223" s="1" t="s">
        <v>7488</v>
      </c>
      <c r="E223" s="1" t="s">
        <v>11</v>
      </c>
      <c r="F223" s="1" t="s">
        <v>7945</v>
      </c>
      <c r="G223" s="1" t="s">
        <v>7946</v>
      </c>
      <c r="H223" s="1" t="s">
        <v>1357</v>
      </c>
      <c r="I223" s="1" t="s">
        <v>7947</v>
      </c>
      <c r="J223" s="1">
        <v>2.0</v>
      </c>
      <c r="K223" s="1" t="s">
        <v>7473</v>
      </c>
      <c r="L223" s="1">
        <v>0.0</v>
      </c>
      <c r="M223" s="10" t="str">
        <f>IFERROR(__xludf.DUMMYFUNCTION("REGEXEXTRACT(B223, ""\d{4}"")"),"2015")</f>
        <v>2015</v>
      </c>
    </row>
    <row r="224">
      <c r="A224" s="11" t="s">
        <v>1882</v>
      </c>
      <c r="B224" s="11" t="s">
        <v>1881</v>
      </c>
      <c r="C224" s="1" t="s">
        <v>11</v>
      </c>
      <c r="D224" s="1" t="s">
        <v>7488</v>
      </c>
      <c r="E224" s="1" t="s">
        <v>11</v>
      </c>
      <c r="F224" s="1" t="s">
        <v>7948</v>
      </c>
      <c r="G224" s="1" t="s">
        <v>7949</v>
      </c>
      <c r="H224" s="1" t="s">
        <v>11</v>
      </c>
      <c r="I224" s="1" t="s">
        <v>11</v>
      </c>
      <c r="J224" s="1">
        <v>2.0</v>
      </c>
      <c r="K224" s="3" t="s">
        <v>7485</v>
      </c>
      <c r="L224" s="1">
        <v>0.0</v>
      </c>
      <c r="M224" s="10" t="str">
        <f>IFERROR(__xludf.DUMMYFUNCTION("REGEXEXTRACT(B224, ""\d{4}"")"),"2015")</f>
        <v>2015</v>
      </c>
    </row>
    <row r="225">
      <c r="A225" s="11" t="s">
        <v>1884</v>
      </c>
      <c r="B225" s="11" t="s">
        <v>1883</v>
      </c>
      <c r="C225" s="1" t="s">
        <v>11</v>
      </c>
      <c r="D225" s="1" t="s">
        <v>7488</v>
      </c>
      <c r="E225" s="1" t="s">
        <v>11</v>
      </c>
      <c r="F225" s="1" t="s">
        <v>7950</v>
      </c>
      <c r="G225" s="1" t="s">
        <v>7666</v>
      </c>
      <c r="H225" s="1" t="s">
        <v>11</v>
      </c>
      <c r="I225" s="1" t="s">
        <v>11</v>
      </c>
      <c r="J225" s="1">
        <v>2.0</v>
      </c>
      <c r="K225" s="9" t="s">
        <v>7578</v>
      </c>
      <c r="L225" s="1">
        <v>0.0</v>
      </c>
      <c r="M225" s="10" t="str">
        <f>IFERROR(__xludf.DUMMYFUNCTION("REGEXEXTRACT(B225, ""\d{4}"")"),"2015")</f>
        <v>2015</v>
      </c>
    </row>
    <row r="226">
      <c r="A226" s="11" t="s">
        <v>1894</v>
      </c>
      <c r="B226" s="11" t="s">
        <v>1893</v>
      </c>
      <c r="C226" s="1" t="s">
        <v>11</v>
      </c>
      <c r="D226" s="1" t="s">
        <v>7488</v>
      </c>
      <c r="E226" s="1" t="s">
        <v>11</v>
      </c>
      <c r="F226" s="1" t="s">
        <v>7951</v>
      </c>
      <c r="G226" s="1" t="s">
        <v>7952</v>
      </c>
      <c r="H226" s="1" t="s">
        <v>11</v>
      </c>
      <c r="I226" s="1" t="s">
        <v>11</v>
      </c>
      <c r="J226" s="1">
        <v>2.0</v>
      </c>
      <c r="K226" s="3" t="s">
        <v>7523</v>
      </c>
      <c r="L226" s="1">
        <v>0.0</v>
      </c>
      <c r="M226" s="10" t="str">
        <f>IFERROR(__xludf.DUMMYFUNCTION("REGEXEXTRACT(B226, ""\d{4}"")"),"2015")</f>
        <v>2015</v>
      </c>
    </row>
    <row r="227">
      <c r="A227" s="11" t="s">
        <v>1936</v>
      </c>
      <c r="B227" s="11" t="s">
        <v>1935</v>
      </c>
      <c r="C227" s="1" t="s">
        <v>7953</v>
      </c>
      <c r="D227" s="1" t="s">
        <v>7488</v>
      </c>
      <c r="E227" s="1" t="s">
        <v>11</v>
      </c>
      <c r="F227" s="1" t="s">
        <v>7954</v>
      </c>
      <c r="G227" s="1" t="s">
        <v>3889</v>
      </c>
      <c r="H227" s="1" t="s">
        <v>378</v>
      </c>
      <c r="I227" s="1" t="s">
        <v>7955</v>
      </c>
      <c r="J227" s="1">
        <v>2.0</v>
      </c>
      <c r="K227" s="1" t="s">
        <v>7473</v>
      </c>
      <c r="L227" s="1">
        <v>0.0</v>
      </c>
      <c r="M227" s="10" t="str">
        <f>IFERROR(__xludf.DUMMYFUNCTION("REGEXEXTRACT(B227, ""\d{4}"")"),"2014")</f>
        <v>2014</v>
      </c>
    </row>
    <row r="228">
      <c r="A228" s="11" t="s">
        <v>1976</v>
      </c>
      <c r="B228" s="11" t="s">
        <v>1975</v>
      </c>
      <c r="C228" s="1" t="s">
        <v>11</v>
      </c>
      <c r="D228" s="1" t="s">
        <v>7488</v>
      </c>
      <c r="E228" s="1" t="s">
        <v>11</v>
      </c>
      <c r="F228" s="1" t="s">
        <v>7956</v>
      </c>
      <c r="G228" s="1" t="s">
        <v>7957</v>
      </c>
      <c r="H228" s="1" t="s">
        <v>11</v>
      </c>
      <c r="I228" s="1" t="s">
        <v>11</v>
      </c>
      <c r="J228" s="1">
        <v>2.0</v>
      </c>
      <c r="K228" s="3" t="s">
        <v>7485</v>
      </c>
      <c r="L228" s="1">
        <v>0.0</v>
      </c>
      <c r="M228" s="10" t="str">
        <f>IFERROR(__xludf.DUMMYFUNCTION("REGEXEXTRACT(B228, ""\d{4}"")"),"2015")</f>
        <v>2015</v>
      </c>
    </row>
    <row r="229">
      <c r="A229" s="11" t="s">
        <v>1980</v>
      </c>
      <c r="B229" s="11" t="s">
        <v>1979</v>
      </c>
      <c r="C229" s="1" t="s">
        <v>11</v>
      </c>
      <c r="D229" s="1" t="s">
        <v>7488</v>
      </c>
      <c r="E229" s="1" t="s">
        <v>11</v>
      </c>
      <c r="F229" s="1" t="s">
        <v>7958</v>
      </c>
      <c r="G229" s="1" t="s">
        <v>7959</v>
      </c>
      <c r="H229" s="1" t="s">
        <v>11</v>
      </c>
      <c r="I229" s="1" t="s">
        <v>11</v>
      </c>
      <c r="J229" s="1">
        <v>2.0</v>
      </c>
      <c r="K229" s="3" t="s">
        <v>7485</v>
      </c>
      <c r="L229" s="1">
        <v>0.0</v>
      </c>
      <c r="M229" s="10" t="str">
        <f>IFERROR(__xludf.DUMMYFUNCTION("REGEXEXTRACT(B229, ""\d{4}"")"),"2010")</f>
        <v>2010</v>
      </c>
    </row>
    <row r="230">
      <c r="A230" s="11" t="s">
        <v>2009</v>
      </c>
      <c r="B230" s="11" t="s">
        <v>2008</v>
      </c>
      <c r="C230" s="1" t="s">
        <v>11</v>
      </c>
      <c r="D230" s="1" t="s">
        <v>7488</v>
      </c>
      <c r="E230" s="1" t="s">
        <v>11</v>
      </c>
      <c r="F230" s="1" t="s">
        <v>7960</v>
      </c>
      <c r="G230" s="1" t="s">
        <v>7516</v>
      </c>
      <c r="H230" s="1" t="s">
        <v>11</v>
      </c>
      <c r="I230" s="1" t="s">
        <v>11</v>
      </c>
      <c r="J230" s="1">
        <v>2.0</v>
      </c>
      <c r="K230" s="3" t="s">
        <v>7485</v>
      </c>
      <c r="L230" s="1">
        <v>0.0</v>
      </c>
      <c r="M230" s="10" t="str">
        <f>IFERROR(__xludf.DUMMYFUNCTION("REGEXEXTRACT(B230, ""\d{4}"")"),"2000")</f>
        <v>2000</v>
      </c>
    </row>
    <row r="231">
      <c r="A231" s="11" t="s">
        <v>2017</v>
      </c>
      <c r="B231" s="11" t="s">
        <v>2016</v>
      </c>
      <c r="C231" s="1" t="s">
        <v>7961</v>
      </c>
      <c r="D231" s="1" t="s">
        <v>7488</v>
      </c>
      <c r="E231" s="1" t="s">
        <v>11</v>
      </c>
      <c r="F231" s="1" t="s">
        <v>7962</v>
      </c>
      <c r="G231" s="1" t="s">
        <v>3134</v>
      </c>
      <c r="H231" s="1" t="s">
        <v>7963</v>
      </c>
      <c r="I231" s="1" t="s">
        <v>7964</v>
      </c>
      <c r="J231" s="1">
        <v>2.0</v>
      </c>
      <c r="K231" s="1" t="s">
        <v>7473</v>
      </c>
      <c r="L231" s="1">
        <v>0.0</v>
      </c>
      <c r="M231" s="10" t="str">
        <f>IFERROR(__xludf.DUMMYFUNCTION("REGEXEXTRACT(B231, ""\d{4}"")"),"2016")</f>
        <v>2016</v>
      </c>
    </row>
    <row r="232">
      <c r="A232" s="11" t="s">
        <v>2028</v>
      </c>
      <c r="B232" s="11" t="s">
        <v>2027</v>
      </c>
      <c r="C232" s="1" t="s">
        <v>7965</v>
      </c>
      <c r="D232" s="1" t="s">
        <v>7488</v>
      </c>
      <c r="E232" s="1" t="s">
        <v>11</v>
      </c>
      <c r="F232" s="1" t="s">
        <v>7966</v>
      </c>
      <c r="G232" s="1" t="s">
        <v>3355</v>
      </c>
      <c r="H232" s="1" t="s">
        <v>7552</v>
      </c>
      <c r="I232" s="1" t="s">
        <v>7967</v>
      </c>
      <c r="J232" s="1">
        <v>2.0</v>
      </c>
      <c r="K232" s="1" t="s">
        <v>7473</v>
      </c>
      <c r="L232" s="1">
        <v>0.0</v>
      </c>
      <c r="M232" s="10" t="str">
        <f>IFERROR(__xludf.DUMMYFUNCTION("REGEXEXTRACT(B232, ""\d{4}"")"),"2015")</f>
        <v>2015</v>
      </c>
    </row>
    <row r="233">
      <c r="A233" s="11" t="s">
        <v>2032</v>
      </c>
      <c r="B233" s="11" t="s">
        <v>2031</v>
      </c>
      <c r="C233" s="1" t="s">
        <v>6916</v>
      </c>
      <c r="D233" s="1" t="s">
        <v>7488</v>
      </c>
      <c r="E233" s="1" t="s">
        <v>11</v>
      </c>
      <c r="F233" s="1" t="s">
        <v>7968</v>
      </c>
      <c r="G233" s="1" t="s">
        <v>7969</v>
      </c>
      <c r="H233" s="1" t="s">
        <v>291</v>
      </c>
      <c r="I233" s="1" t="s">
        <v>7970</v>
      </c>
      <c r="J233" s="1">
        <v>2.0</v>
      </c>
      <c r="K233" s="1" t="s">
        <v>7473</v>
      </c>
      <c r="L233" s="1">
        <v>0.0</v>
      </c>
      <c r="M233" s="10" t="str">
        <f>IFERROR(__xludf.DUMMYFUNCTION("REGEXEXTRACT(B233, ""\d{4}"")"),"2016")</f>
        <v>2016</v>
      </c>
    </row>
    <row r="234">
      <c r="A234" s="11" t="s">
        <v>2038</v>
      </c>
      <c r="B234" s="11" t="s">
        <v>2037</v>
      </c>
      <c r="C234" s="1" t="s">
        <v>7971</v>
      </c>
      <c r="D234" s="1" t="s">
        <v>7488</v>
      </c>
      <c r="E234" s="1" t="s">
        <v>11</v>
      </c>
      <c r="F234" s="1" t="s">
        <v>7972</v>
      </c>
      <c r="G234" s="1" t="s">
        <v>7973</v>
      </c>
      <c r="H234" s="1" t="s">
        <v>1855</v>
      </c>
      <c r="I234" s="1" t="s">
        <v>7974</v>
      </c>
      <c r="J234" s="1">
        <v>2.0</v>
      </c>
      <c r="K234" s="1" t="s">
        <v>7473</v>
      </c>
      <c r="L234" s="1">
        <v>0.0</v>
      </c>
      <c r="M234" s="10" t="str">
        <f>IFERROR(__xludf.DUMMYFUNCTION("REGEXEXTRACT(B234, ""\d{4}"")"),"2017")</f>
        <v>2017</v>
      </c>
    </row>
    <row r="235">
      <c r="A235" s="11" t="s">
        <v>2058</v>
      </c>
      <c r="B235" s="11" t="s">
        <v>2057</v>
      </c>
      <c r="C235" s="1" t="s">
        <v>7975</v>
      </c>
      <c r="D235" s="1" t="s">
        <v>7488</v>
      </c>
      <c r="E235" s="1" t="s">
        <v>11</v>
      </c>
      <c r="F235" s="1" t="s">
        <v>7976</v>
      </c>
      <c r="G235" s="1" t="s">
        <v>7977</v>
      </c>
      <c r="H235" s="1" t="s">
        <v>1357</v>
      </c>
      <c r="I235" s="1" t="s">
        <v>7978</v>
      </c>
      <c r="J235" s="1">
        <v>2.0</v>
      </c>
      <c r="K235" s="1" t="s">
        <v>7473</v>
      </c>
      <c r="L235" s="1">
        <v>0.0</v>
      </c>
      <c r="M235" s="10" t="str">
        <f>IFERROR(__xludf.DUMMYFUNCTION("REGEXEXTRACT(B235, ""\d{4}"")"),"2009")</f>
        <v>2009</v>
      </c>
    </row>
    <row r="236">
      <c r="A236" s="11" t="s">
        <v>2070</v>
      </c>
      <c r="B236" s="11" t="s">
        <v>2069</v>
      </c>
      <c r="C236" s="1" t="s">
        <v>7979</v>
      </c>
      <c r="D236" s="1" t="s">
        <v>7488</v>
      </c>
      <c r="E236" s="1" t="s">
        <v>11</v>
      </c>
      <c r="F236" s="1" t="s">
        <v>7980</v>
      </c>
      <c r="G236" s="1" t="s">
        <v>6618</v>
      </c>
      <c r="H236" s="1" t="s">
        <v>7981</v>
      </c>
      <c r="I236" s="1" t="s">
        <v>7982</v>
      </c>
      <c r="J236" s="1">
        <v>2.0</v>
      </c>
      <c r="K236" s="1" t="s">
        <v>7473</v>
      </c>
      <c r="L236" s="1">
        <v>0.0</v>
      </c>
      <c r="M236" s="10" t="str">
        <f>IFERROR(__xludf.DUMMYFUNCTION("REGEXEXTRACT(B236, ""\d{4}"")"),"2016")</f>
        <v>2016</v>
      </c>
    </row>
    <row r="237">
      <c r="A237" s="11" t="s">
        <v>2076</v>
      </c>
      <c r="B237" s="11" t="s">
        <v>2075</v>
      </c>
      <c r="C237" s="1"/>
      <c r="D237" s="1" t="s">
        <v>7488</v>
      </c>
      <c r="E237" s="1" t="s">
        <v>11</v>
      </c>
      <c r="F237" s="1" t="s">
        <v>7983</v>
      </c>
      <c r="G237" s="1" t="s">
        <v>2080</v>
      </c>
      <c r="H237" s="1" t="s">
        <v>6771</v>
      </c>
      <c r="I237" s="1" t="s">
        <v>7984</v>
      </c>
      <c r="J237" s="1">
        <v>2.0</v>
      </c>
      <c r="K237" s="1" t="s">
        <v>7473</v>
      </c>
      <c r="L237" s="1">
        <v>0.0</v>
      </c>
      <c r="M237" s="10" t="str">
        <f>IFERROR(__xludf.DUMMYFUNCTION("REGEXEXTRACT(B237, ""\d{4}"")"),"1998")</f>
        <v>1998</v>
      </c>
    </row>
    <row r="238">
      <c r="A238" s="11" t="s">
        <v>2089</v>
      </c>
      <c r="B238" s="11" t="s">
        <v>2088</v>
      </c>
      <c r="C238" s="1" t="s">
        <v>11</v>
      </c>
      <c r="D238" s="1" t="s">
        <v>7488</v>
      </c>
      <c r="E238" s="1" t="s">
        <v>11</v>
      </c>
      <c r="F238" s="1" t="s">
        <v>7985</v>
      </c>
      <c r="G238" s="1" t="s">
        <v>7490</v>
      </c>
      <c r="H238" s="1" t="s">
        <v>11</v>
      </c>
      <c r="I238" s="1" t="s">
        <v>11</v>
      </c>
      <c r="J238" s="1">
        <v>2.0</v>
      </c>
      <c r="K238" s="3" t="s">
        <v>7485</v>
      </c>
      <c r="L238" s="1">
        <v>0.0</v>
      </c>
      <c r="M238" s="10" t="str">
        <f>IFERROR(__xludf.DUMMYFUNCTION("REGEXEXTRACT(B238, ""\d{4}"")"),"2016")</f>
        <v>2016</v>
      </c>
    </row>
    <row r="239">
      <c r="A239" s="11" t="s">
        <v>2098</v>
      </c>
      <c r="B239" s="11" t="s">
        <v>2097</v>
      </c>
      <c r="C239" s="1" t="s">
        <v>7986</v>
      </c>
      <c r="D239" s="1" t="s">
        <v>7488</v>
      </c>
      <c r="E239" s="1" t="s">
        <v>11</v>
      </c>
      <c r="F239" s="1" t="s">
        <v>7987</v>
      </c>
      <c r="G239" s="1" t="s">
        <v>7562</v>
      </c>
      <c r="H239" s="1" t="s">
        <v>1357</v>
      </c>
      <c r="I239" s="1" t="s">
        <v>7988</v>
      </c>
      <c r="J239" s="1">
        <v>2.0</v>
      </c>
      <c r="K239" s="1" t="s">
        <v>7473</v>
      </c>
      <c r="L239" s="1">
        <v>0.0</v>
      </c>
      <c r="M239" s="10" t="str">
        <f>IFERROR(__xludf.DUMMYFUNCTION("REGEXEXTRACT(B239, ""\d{4}"")"),"2016")</f>
        <v>2016</v>
      </c>
    </row>
    <row r="240">
      <c r="A240" s="11" t="s">
        <v>2156</v>
      </c>
      <c r="B240" s="11" t="s">
        <v>2155</v>
      </c>
      <c r="C240" s="1" t="s">
        <v>7989</v>
      </c>
      <c r="D240" s="1" t="s">
        <v>7488</v>
      </c>
      <c r="E240" s="1" t="s">
        <v>11</v>
      </c>
      <c r="F240" s="1" t="s">
        <v>7990</v>
      </c>
      <c r="G240" s="1" t="s">
        <v>6860</v>
      </c>
      <c r="H240" s="1" t="s">
        <v>1357</v>
      </c>
      <c r="I240" s="1" t="s">
        <v>7991</v>
      </c>
      <c r="J240" s="1">
        <v>2.0</v>
      </c>
      <c r="K240" s="1" t="s">
        <v>7473</v>
      </c>
      <c r="L240" s="1">
        <v>0.0</v>
      </c>
      <c r="M240" s="10" t="str">
        <f>IFERROR(__xludf.DUMMYFUNCTION("REGEXEXTRACT(B240, ""\d{4}"")"),"2016")</f>
        <v>2016</v>
      </c>
    </row>
    <row r="241">
      <c r="A241" s="11" t="s">
        <v>2192</v>
      </c>
      <c r="B241" s="11" t="s">
        <v>2191</v>
      </c>
      <c r="C241" s="1" t="s">
        <v>7992</v>
      </c>
      <c r="D241" s="1" t="s">
        <v>7488</v>
      </c>
      <c r="E241" s="1" t="s">
        <v>11</v>
      </c>
      <c r="F241" s="1" t="s">
        <v>7993</v>
      </c>
      <c r="G241" s="1" t="s">
        <v>7994</v>
      </c>
      <c r="H241" s="1" t="s">
        <v>1431</v>
      </c>
      <c r="I241" s="1" t="s">
        <v>7995</v>
      </c>
      <c r="J241" s="1">
        <v>2.0</v>
      </c>
      <c r="K241" s="1" t="s">
        <v>7473</v>
      </c>
      <c r="L241" s="1">
        <v>0.0</v>
      </c>
      <c r="M241" s="10" t="str">
        <f>IFERROR(__xludf.DUMMYFUNCTION("REGEXEXTRACT(B241, ""\d{4}"")"),"2017")</f>
        <v>2017</v>
      </c>
    </row>
    <row r="242">
      <c r="A242" s="11" t="s">
        <v>2242</v>
      </c>
      <c r="B242" s="11" t="s">
        <v>2241</v>
      </c>
      <c r="C242" s="1" t="s">
        <v>7996</v>
      </c>
      <c r="D242" s="1" t="s">
        <v>7488</v>
      </c>
      <c r="E242" s="1" t="s">
        <v>11</v>
      </c>
      <c r="F242" s="1" t="s">
        <v>7997</v>
      </c>
      <c r="G242" s="1" t="s">
        <v>7998</v>
      </c>
      <c r="H242" s="1" t="s">
        <v>1048</v>
      </c>
      <c r="I242" s="1" t="s">
        <v>7999</v>
      </c>
      <c r="J242" s="1">
        <v>2.0</v>
      </c>
      <c r="K242" s="1" t="s">
        <v>7473</v>
      </c>
      <c r="L242" s="1">
        <v>0.0</v>
      </c>
      <c r="M242" s="10" t="str">
        <f>IFERROR(__xludf.DUMMYFUNCTION("REGEXEXTRACT(B242, ""\d{4}"")"),"2017")</f>
        <v>2017</v>
      </c>
    </row>
    <row r="243">
      <c r="A243" s="11" t="s">
        <v>2246</v>
      </c>
      <c r="B243" s="11" t="s">
        <v>2245</v>
      </c>
      <c r="C243" s="1" t="s">
        <v>8000</v>
      </c>
      <c r="D243" s="1" t="s">
        <v>7488</v>
      </c>
      <c r="E243" s="1" t="s">
        <v>11</v>
      </c>
      <c r="F243" s="1" t="s">
        <v>8001</v>
      </c>
      <c r="G243" s="1" t="s">
        <v>1397</v>
      </c>
      <c r="H243" s="1" t="s">
        <v>1541</v>
      </c>
      <c r="I243" s="1" t="s">
        <v>8002</v>
      </c>
      <c r="J243" s="1">
        <v>2.0</v>
      </c>
      <c r="K243" s="1" t="s">
        <v>7473</v>
      </c>
      <c r="L243" s="1">
        <v>0.0</v>
      </c>
      <c r="M243" s="10" t="str">
        <f>IFERROR(__xludf.DUMMYFUNCTION("REGEXEXTRACT(B243, ""\d{4}"")"),"2016")</f>
        <v>2016</v>
      </c>
    </row>
    <row r="244">
      <c r="A244" s="11" t="s">
        <v>2271</v>
      </c>
      <c r="B244" s="11" t="s">
        <v>2270</v>
      </c>
      <c r="C244" s="1" t="s">
        <v>8003</v>
      </c>
      <c r="D244" s="1" t="s">
        <v>7488</v>
      </c>
      <c r="E244" s="1" t="s">
        <v>11</v>
      </c>
      <c r="F244" s="1" t="s">
        <v>8004</v>
      </c>
      <c r="G244" s="1" t="s">
        <v>8005</v>
      </c>
      <c r="H244" s="1" t="s">
        <v>8006</v>
      </c>
      <c r="I244" s="1" t="s">
        <v>8007</v>
      </c>
      <c r="J244" s="1">
        <v>2.0</v>
      </c>
      <c r="K244" s="1" t="s">
        <v>7473</v>
      </c>
      <c r="L244" s="1">
        <v>0.0</v>
      </c>
      <c r="M244" s="10" t="str">
        <f>IFERROR(__xludf.DUMMYFUNCTION("REGEXEXTRACT(B244, ""\d{4}"")"),"2016")</f>
        <v>2016</v>
      </c>
    </row>
    <row r="245">
      <c r="A245" s="11" t="s">
        <v>2289</v>
      </c>
      <c r="B245" s="11" t="s">
        <v>2288</v>
      </c>
      <c r="C245" s="1" t="s">
        <v>8008</v>
      </c>
      <c r="D245" s="1" t="s">
        <v>7488</v>
      </c>
      <c r="E245" s="1" t="s">
        <v>11</v>
      </c>
      <c r="F245" s="1" t="s">
        <v>8009</v>
      </c>
      <c r="G245" s="1" t="s">
        <v>7922</v>
      </c>
      <c r="H245" s="1" t="s">
        <v>7022</v>
      </c>
      <c r="I245" s="1" t="s">
        <v>8010</v>
      </c>
      <c r="J245" s="1">
        <v>2.0</v>
      </c>
      <c r="K245" s="1" t="s">
        <v>7473</v>
      </c>
      <c r="L245" s="1">
        <v>0.0</v>
      </c>
      <c r="M245" s="10" t="str">
        <f>IFERROR(__xludf.DUMMYFUNCTION("REGEXEXTRACT(B245, ""\d{4}"")"),"2017")</f>
        <v>2017</v>
      </c>
    </row>
    <row r="246">
      <c r="A246" s="11" t="s">
        <v>2315</v>
      </c>
      <c r="B246" s="11" t="s">
        <v>2314</v>
      </c>
      <c r="C246" s="1" t="s">
        <v>8011</v>
      </c>
      <c r="D246" s="1" t="s">
        <v>7488</v>
      </c>
      <c r="E246" s="1" t="s">
        <v>11</v>
      </c>
      <c r="F246" s="1" t="s">
        <v>8012</v>
      </c>
      <c r="G246" s="1" t="s">
        <v>8013</v>
      </c>
      <c r="H246" s="1" t="s">
        <v>291</v>
      </c>
      <c r="I246" s="1" t="s">
        <v>8014</v>
      </c>
      <c r="J246" s="1">
        <v>2.0</v>
      </c>
      <c r="K246" s="1" t="s">
        <v>7473</v>
      </c>
      <c r="L246" s="1">
        <v>0.0</v>
      </c>
      <c r="M246" s="10" t="str">
        <f>IFERROR(__xludf.DUMMYFUNCTION("REGEXEXTRACT(B246, ""\d{4}"")"),"2016")</f>
        <v>2016</v>
      </c>
    </row>
    <row r="247">
      <c r="A247" s="11" t="s">
        <v>2362</v>
      </c>
      <c r="B247" s="11" t="s">
        <v>2361</v>
      </c>
      <c r="C247" s="1" t="s">
        <v>8015</v>
      </c>
      <c r="D247" s="1" t="s">
        <v>7488</v>
      </c>
      <c r="E247" s="1" t="s">
        <v>11</v>
      </c>
      <c r="F247" s="1" t="s">
        <v>8016</v>
      </c>
      <c r="G247" s="1" t="s">
        <v>8017</v>
      </c>
      <c r="H247" s="1" t="s">
        <v>1855</v>
      </c>
      <c r="I247" s="1" t="s">
        <v>8018</v>
      </c>
      <c r="J247" s="1">
        <v>2.0</v>
      </c>
      <c r="K247" s="1" t="s">
        <v>7473</v>
      </c>
      <c r="L247" s="1">
        <v>0.0</v>
      </c>
      <c r="M247" s="10" t="str">
        <f>IFERROR(__xludf.DUMMYFUNCTION("REGEXEXTRACT(B247, ""\d{4}"")"),"2017")</f>
        <v>2017</v>
      </c>
    </row>
    <row r="248">
      <c r="A248" s="11" t="s">
        <v>2381</v>
      </c>
      <c r="B248" s="11" t="s">
        <v>2380</v>
      </c>
      <c r="C248" s="1" t="s">
        <v>7892</v>
      </c>
      <c r="D248" s="1" t="s">
        <v>7488</v>
      </c>
      <c r="E248" s="1" t="s">
        <v>11</v>
      </c>
      <c r="F248" s="1" t="s">
        <v>7893</v>
      </c>
      <c r="G248" s="1" t="s">
        <v>4768</v>
      </c>
      <c r="H248" s="1" t="s">
        <v>1357</v>
      </c>
      <c r="I248" s="1" t="s">
        <v>7894</v>
      </c>
      <c r="J248" s="1">
        <v>2.0</v>
      </c>
      <c r="K248" s="1" t="s">
        <v>7473</v>
      </c>
      <c r="L248" s="1">
        <v>0.0</v>
      </c>
      <c r="M248" s="10" t="str">
        <f>IFERROR(__xludf.DUMMYFUNCTION("REGEXEXTRACT(B248, ""\d{4}"")"),"2015")</f>
        <v>2015</v>
      </c>
    </row>
    <row r="249">
      <c r="A249" s="11" t="s">
        <v>2393</v>
      </c>
      <c r="B249" s="11" t="s">
        <v>2392</v>
      </c>
      <c r="C249" s="1" t="s">
        <v>4688</v>
      </c>
      <c r="D249" s="1" t="s">
        <v>7488</v>
      </c>
      <c r="E249" s="1" t="s">
        <v>11</v>
      </c>
      <c r="F249" s="1" t="s">
        <v>4687</v>
      </c>
      <c r="G249" s="1" t="s">
        <v>3355</v>
      </c>
      <c r="H249" s="1" t="s">
        <v>1807</v>
      </c>
      <c r="I249" s="1" t="s">
        <v>4689</v>
      </c>
      <c r="J249" s="1">
        <v>2.0</v>
      </c>
      <c r="K249" s="1" t="s">
        <v>7473</v>
      </c>
      <c r="L249" s="1">
        <v>0.0</v>
      </c>
      <c r="M249" s="10" t="str">
        <f>IFERROR(__xludf.DUMMYFUNCTION("REGEXEXTRACT(B249, ""\d{4}"")"),"2015")</f>
        <v>2015</v>
      </c>
    </row>
    <row r="250">
      <c r="A250" s="11" t="s">
        <v>2395</v>
      </c>
      <c r="B250" s="11" t="s">
        <v>2394</v>
      </c>
      <c r="C250" s="1" t="s">
        <v>8019</v>
      </c>
      <c r="D250" s="1" t="s">
        <v>7488</v>
      </c>
      <c r="E250" s="1" t="s">
        <v>11</v>
      </c>
      <c r="F250" s="1" t="s">
        <v>8020</v>
      </c>
      <c r="G250" s="1" t="s">
        <v>8021</v>
      </c>
      <c r="H250" s="1" t="s">
        <v>7603</v>
      </c>
      <c r="I250" s="1" t="s">
        <v>8022</v>
      </c>
      <c r="J250" s="1">
        <v>2.0</v>
      </c>
      <c r="K250" s="1" t="s">
        <v>7473</v>
      </c>
      <c r="L250" s="1">
        <v>0.0</v>
      </c>
      <c r="M250" s="10" t="str">
        <f>IFERROR(__xludf.DUMMYFUNCTION("REGEXEXTRACT(B250, ""\d{4}"")"),"2017")</f>
        <v>2017</v>
      </c>
    </row>
    <row r="251">
      <c r="A251" s="11" t="s">
        <v>2405</v>
      </c>
      <c r="B251" s="11" t="s">
        <v>2404</v>
      </c>
      <c r="C251" s="1" t="s">
        <v>8023</v>
      </c>
      <c r="D251" s="1" t="s">
        <v>7488</v>
      </c>
      <c r="E251" s="1" t="s">
        <v>11</v>
      </c>
      <c r="F251" s="1" t="s">
        <v>8024</v>
      </c>
      <c r="G251" s="1" t="s">
        <v>8025</v>
      </c>
      <c r="H251" s="1" t="s">
        <v>1723</v>
      </c>
      <c r="I251" s="1" t="s">
        <v>8026</v>
      </c>
      <c r="J251" s="1">
        <v>2.0</v>
      </c>
      <c r="K251" s="1" t="s">
        <v>7473</v>
      </c>
      <c r="L251" s="1">
        <v>0.0</v>
      </c>
      <c r="M251" s="10" t="str">
        <f>IFERROR(__xludf.DUMMYFUNCTION("REGEXEXTRACT(B251, ""\d{4}"")"),"2016")</f>
        <v>2016</v>
      </c>
    </row>
    <row r="252">
      <c r="A252" s="11" t="s">
        <v>2411</v>
      </c>
      <c r="B252" s="11" t="s">
        <v>2410</v>
      </c>
      <c r="C252" s="1" t="s">
        <v>8027</v>
      </c>
      <c r="D252" s="1" t="s">
        <v>7488</v>
      </c>
      <c r="E252" s="1" t="s">
        <v>11</v>
      </c>
      <c r="F252" s="1" t="s">
        <v>8028</v>
      </c>
      <c r="G252" s="1" t="s">
        <v>8029</v>
      </c>
      <c r="H252" s="1" t="s">
        <v>4751</v>
      </c>
      <c r="I252" s="1" t="s">
        <v>8030</v>
      </c>
      <c r="J252" s="1">
        <v>2.0</v>
      </c>
      <c r="K252" s="1" t="s">
        <v>7473</v>
      </c>
      <c r="L252" s="1">
        <v>0.0</v>
      </c>
      <c r="M252" s="10" t="str">
        <f>IFERROR(__xludf.DUMMYFUNCTION("REGEXEXTRACT(B252, ""\d{4}"")"),"2016")</f>
        <v>2016</v>
      </c>
    </row>
    <row r="253">
      <c r="A253" s="11" t="s">
        <v>2532</v>
      </c>
      <c r="B253" s="11" t="s">
        <v>2531</v>
      </c>
      <c r="C253" s="1" t="s">
        <v>8031</v>
      </c>
      <c r="D253" s="1" t="s">
        <v>7488</v>
      </c>
      <c r="E253" s="1" t="s">
        <v>11</v>
      </c>
      <c r="F253" s="1" t="s">
        <v>8032</v>
      </c>
      <c r="G253" s="1" t="s">
        <v>503</v>
      </c>
      <c r="H253" s="1" t="s">
        <v>1477</v>
      </c>
      <c r="I253" s="1" t="s">
        <v>8033</v>
      </c>
      <c r="J253" s="1">
        <v>2.0</v>
      </c>
      <c r="K253" s="1" t="s">
        <v>7473</v>
      </c>
      <c r="L253" s="1">
        <v>0.0</v>
      </c>
      <c r="M253" s="10" t="str">
        <f>IFERROR(__xludf.DUMMYFUNCTION("REGEXEXTRACT(B253, ""\d{4}"")"),"2014")</f>
        <v>2014</v>
      </c>
    </row>
    <row r="254">
      <c r="A254" s="11" t="s">
        <v>2545</v>
      </c>
      <c r="B254" s="11" t="s">
        <v>2544</v>
      </c>
      <c r="C254" s="1" t="s">
        <v>8034</v>
      </c>
      <c r="D254" s="1" t="s">
        <v>7488</v>
      </c>
      <c r="E254" s="1" t="s">
        <v>11</v>
      </c>
      <c r="F254" s="1" t="s">
        <v>8035</v>
      </c>
      <c r="G254" s="1" t="s">
        <v>8036</v>
      </c>
      <c r="H254" s="1" t="s">
        <v>3830</v>
      </c>
      <c r="I254" s="1" t="s">
        <v>8037</v>
      </c>
      <c r="J254" s="1">
        <v>2.0</v>
      </c>
      <c r="K254" s="1" t="s">
        <v>7473</v>
      </c>
      <c r="L254" s="1">
        <v>0.0</v>
      </c>
      <c r="M254" s="10" t="str">
        <f>IFERROR(__xludf.DUMMYFUNCTION("REGEXEXTRACT(B254, ""\d{4}"")"),"2014")</f>
        <v>2014</v>
      </c>
    </row>
    <row r="255">
      <c r="A255" s="11" t="s">
        <v>2547</v>
      </c>
      <c r="B255" s="11" t="s">
        <v>2546</v>
      </c>
      <c r="C255" s="1" t="s">
        <v>8038</v>
      </c>
      <c r="D255" s="1" t="s">
        <v>7488</v>
      </c>
      <c r="E255" s="1" t="s">
        <v>11</v>
      </c>
      <c r="F255" s="1" t="s">
        <v>8039</v>
      </c>
      <c r="G255" s="1" t="s">
        <v>1476</v>
      </c>
      <c r="H255" s="1" t="s">
        <v>7593</v>
      </c>
      <c r="I255" s="1" t="s">
        <v>8040</v>
      </c>
      <c r="J255" s="1">
        <v>2.0</v>
      </c>
      <c r="K255" s="1" t="s">
        <v>7473</v>
      </c>
      <c r="L255" s="1">
        <v>0.0</v>
      </c>
      <c r="M255" s="10" t="str">
        <f>IFERROR(__xludf.DUMMYFUNCTION("REGEXEXTRACT(B255, ""\d{4}"")"),"2014")</f>
        <v>2014</v>
      </c>
    </row>
    <row r="256">
      <c r="A256" s="11" t="s">
        <v>2559</v>
      </c>
      <c r="B256" s="11" t="s">
        <v>2558</v>
      </c>
      <c r="C256" s="1" t="s">
        <v>8041</v>
      </c>
      <c r="D256" s="1" t="s">
        <v>7488</v>
      </c>
      <c r="E256" s="1" t="s">
        <v>11</v>
      </c>
      <c r="F256" s="1" t="s">
        <v>8042</v>
      </c>
      <c r="G256" s="1" t="s">
        <v>8043</v>
      </c>
      <c r="H256" s="1" t="s">
        <v>1477</v>
      </c>
      <c r="I256" s="1" t="s">
        <v>8044</v>
      </c>
      <c r="J256" s="1">
        <v>2.0</v>
      </c>
      <c r="K256" s="1" t="s">
        <v>7473</v>
      </c>
      <c r="L256" s="1">
        <v>0.0</v>
      </c>
      <c r="M256" s="10" t="str">
        <f>IFERROR(__xludf.DUMMYFUNCTION("REGEXEXTRACT(B256, ""\d{4}"")"),"2011")</f>
        <v>2011</v>
      </c>
    </row>
    <row r="257">
      <c r="A257" s="11" t="s">
        <v>2561</v>
      </c>
      <c r="B257" s="11" t="s">
        <v>2560</v>
      </c>
      <c r="C257" s="1" t="s">
        <v>8045</v>
      </c>
      <c r="D257" s="1" t="s">
        <v>7488</v>
      </c>
      <c r="E257" s="1" t="s">
        <v>11</v>
      </c>
      <c r="F257" s="1" t="s">
        <v>8046</v>
      </c>
      <c r="G257" s="1" t="s">
        <v>8047</v>
      </c>
      <c r="H257" s="1" t="s">
        <v>1541</v>
      </c>
      <c r="I257" s="1" t="s">
        <v>8048</v>
      </c>
      <c r="J257" s="1">
        <v>2.0</v>
      </c>
      <c r="K257" s="1" t="s">
        <v>7473</v>
      </c>
      <c r="L257" s="1">
        <v>0.0</v>
      </c>
      <c r="M257" s="10" t="str">
        <f>IFERROR(__xludf.DUMMYFUNCTION("REGEXEXTRACT(B257, ""\d{4}"")"),"2015")</f>
        <v>2015</v>
      </c>
    </row>
    <row r="258">
      <c r="A258" s="11" t="s">
        <v>2583</v>
      </c>
      <c r="B258" s="11" t="s">
        <v>2582</v>
      </c>
      <c r="C258" s="16" t="s">
        <v>8049</v>
      </c>
      <c r="D258" s="2" t="s">
        <v>8050</v>
      </c>
      <c r="E258" s="1" t="s">
        <v>11</v>
      </c>
      <c r="F258" s="1" t="s">
        <v>8051</v>
      </c>
      <c r="G258" s="1" t="s">
        <v>8052</v>
      </c>
      <c r="H258" s="1" t="s">
        <v>11</v>
      </c>
      <c r="I258" s="1" t="s">
        <v>11</v>
      </c>
      <c r="J258" s="1">
        <v>2.0</v>
      </c>
      <c r="K258" s="1" t="s">
        <v>7473</v>
      </c>
      <c r="L258" s="1">
        <v>0.0</v>
      </c>
      <c r="M258" s="10" t="str">
        <f>IFERROR(__xludf.DUMMYFUNCTION("REGEXEXTRACT(B258, ""\d{4}"")"),"2015")</f>
        <v>2015</v>
      </c>
    </row>
    <row r="259">
      <c r="A259" s="11" t="s">
        <v>2606</v>
      </c>
      <c r="B259" s="11" t="s">
        <v>2605</v>
      </c>
      <c r="C259" s="1" t="s">
        <v>8053</v>
      </c>
      <c r="D259" s="1" t="s">
        <v>7488</v>
      </c>
      <c r="E259" s="1" t="s">
        <v>11</v>
      </c>
      <c r="F259" s="1" t="s">
        <v>8054</v>
      </c>
      <c r="G259" s="1" t="s">
        <v>8055</v>
      </c>
      <c r="H259" s="1" t="s">
        <v>8056</v>
      </c>
      <c r="I259" s="1" t="s">
        <v>8057</v>
      </c>
      <c r="J259" s="1">
        <v>2.0</v>
      </c>
      <c r="K259" s="1" t="s">
        <v>7473</v>
      </c>
      <c r="L259" s="1">
        <v>0.0</v>
      </c>
      <c r="M259" s="10" t="str">
        <f>IFERROR(__xludf.DUMMYFUNCTION("REGEXEXTRACT(B259, ""\d{4}"")"),"2016")</f>
        <v>2016</v>
      </c>
    </row>
    <row r="260">
      <c r="A260" s="11" t="s">
        <v>2619</v>
      </c>
      <c r="B260" s="11" t="s">
        <v>2618</v>
      </c>
      <c r="C260" s="1" t="s">
        <v>11</v>
      </c>
      <c r="D260" s="1" t="s">
        <v>7488</v>
      </c>
      <c r="E260" s="1" t="s">
        <v>11</v>
      </c>
      <c r="F260" s="1" t="s">
        <v>8058</v>
      </c>
      <c r="G260" s="1" t="s">
        <v>8059</v>
      </c>
      <c r="H260" s="1" t="s">
        <v>11</v>
      </c>
      <c r="I260" s="1" t="s">
        <v>11</v>
      </c>
      <c r="J260" s="1">
        <v>2.0</v>
      </c>
      <c r="K260" s="3" t="s">
        <v>7485</v>
      </c>
      <c r="L260" s="1">
        <v>0.0</v>
      </c>
      <c r="M260" s="10" t="str">
        <f>IFERROR(__xludf.DUMMYFUNCTION("REGEXEXTRACT(B260, ""\d{4}"")"),"2018")</f>
        <v>2018</v>
      </c>
    </row>
    <row r="261">
      <c r="A261" s="11" t="s">
        <v>2684</v>
      </c>
      <c r="B261" s="11" t="s">
        <v>2683</v>
      </c>
      <c r="C261" s="1" t="s">
        <v>8060</v>
      </c>
      <c r="D261" s="1" t="s">
        <v>7488</v>
      </c>
      <c r="E261" s="1" t="s">
        <v>11</v>
      </c>
      <c r="F261" s="1" t="s">
        <v>8061</v>
      </c>
      <c r="G261" s="1" t="s">
        <v>3451</v>
      </c>
      <c r="H261" s="1" t="s">
        <v>3269</v>
      </c>
      <c r="I261" s="1" t="s">
        <v>8062</v>
      </c>
      <c r="J261" s="1">
        <v>2.0</v>
      </c>
      <c r="K261" s="1" t="s">
        <v>7473</v>
      </c>
      <c r="L261" s="1">
        <v>0.0</v>
      </c>
      <c r="M261" s="10" t="str">
        <f>IFERROR(__xludf.DUMMYFUNCTION("REGEXEXTRACT(B261, ""\d{4}"")"),"2000")</f>
        <v>2000</v>
      </c>
    </row>
    <row r="262">
      <c r="A262" s="11" t="s">
        <v>2919</v>
      </c>
      <c r="B262" s="11" t="s">
        <v>2918</v>
      </c>
      <c r="C262" s="1" t="s">
        <v>11</v>
      </c>
      <c r="D262" s="2" t="s">
        <v>8063</v>
      </c>
      <c r="E262" s="1" t="s">
        <v>11</v>
      </c>
      <c r="F262" s="1" t="s">
        <v>8064</v>
      </c>
      <c r="G262" s="1" t="s">
        <v>7712</v>
      </c>
      <c r="H262" s="1" t="s">
        <v>11</v>
      </c>
      <c r="I262" s="1" t="s">
        <v>11</v>
      </c>
      <c r="J262" s="1">
        <v>2.0</v>
      </c>
      <c r="K262" s="3" t="s">
        <v>7485</v>
      </c>
      <c r="L262" s="1">
        <v>0.0</v>
      </c>
      <c r="M262" s="10" t="str">
        <f>IFERROR(__xludf.DUMMYFUNCTION("REGEXEXTRACT(B262, ""\d{4}"")"),"2011")</f>
        <v>2011</v>
      </c>
    </row>
    <row r="263">
      <c r="A263" s="11" t="s">
        <v>2944</v>
      </c>
      <c r="B263" s="11" t="s">
        <v>2943</v>
      </c>
      <c r="C263" s="1" t="s">
        <v>8065</v>
      </c>
      <c r="D263" s="1" t="s">
        <v>7488</v>
      </c>
      <c r="E263" s="1" t="s">
        <v>11</v>
      </c>
      <c r="F263" s="1" t="s">
        <v>8066</v>
      </c>
      <c r="G263" s="1" t="s">
        <v>8067</v>
      </c>
      <c r="H263" s="1" t="s">
        <v>291</v>
      </c>
      <c r="I263" s="1" t="s">
        <v>8068</v>
      </c>
      <c r="J263" s="1">
        <v>2.0</v>
      </c>
      <c r="K263" s="1" t="s">
        <v>7473</v>
      </c>
      <c r="L263" s="1">
        <v>0.0</v>
      </c>
      <c r="M263" s="10" t="str">
        <f>IFERROR(__xludf.DUMMYFUNCTION("REGEXEXTRACT(B263, ""\d{4}"")"),"2010")</f>
        <v>2010</v>
      </c>
    </row>
    <row r="264">
      <c r="A264" s="11" t="s">
        <v>3032</v>
      </c>
      <c r="B264" s="11" t="s">
        <v>3031</v>
      </c>
      <c r="C264" s="1" t="s">
        <v>8069</v>
      </c>
      <c r="D264" s="1" t="s">
        <v>7488</v>
      </c>
      <c r="E264" s="1" t="s">
        <v>11</v>
      </c>
      <c r="F264" s="1" t="s">
        <v>8070</v>
      </c>
      <c r="G264" s="1" t="s">
        <v>8071</v>
      </c>
      <c r="H264" s="1" t="s">
        <v>291</v>
      </c>
      <c r="I264" s="1" t="s">
        <v>8072</v>
      </c>
      <c r="J264" s="1">
        <v>2.0</v>
      </c>
      <c r="K264" s="1" t="s">
        <v>7473</v>
      </c>
      <c r="L264" s="1">
        <v>0.0</v>
      </c>
      <c r="M264" s="10" t="str">
        <f>IFERROR(__xludf.DUMMYFUNCTION("REGEXEXTRACT(B264, ""\d{4}"")"),"2009")</f>
        <v>2009</v>
      </c>
    </row>
    <row r="265">
      <c r="A265" s="11" t="s">
        <v>3119</v>
      </c>
      <c r="B265" s="11" t="s">
        <v>3118</v>
      </c>
      <c r="C265" s="1" t="s">
        <v>8073</v>
      </c>
      <c r="D265" s="1" t="s">
        <v>7488</v>
      </c>
      <c r="E265" s="1" t="s">
        <v>11</v>
      </c>
      <c r="F265" s="1" t="s">
        <v>8074</v>
      </c>
      <c r="G265" s="1" t="s">
        <v>7340</v>
      </c>
      <c r="H265" s="1" t="s">
        <v>3951</v>
      </c>
      <c r="I265" s="1" t="s">
        <v>8075</v>
      </c>
      <c r="J265" s="1">
        <v>2.0</v>
      </c>
      <c r="K265" s="1" t="s">
        <v>7473</v>
      </c>
      <c r="L265" s="1">
        <v>0.0</v>
      </c>
      <c r="M265" s="10" t="str">
        <f>IFERROR(__xludf.DUMMYFUNCTION("REGEXEXTRACT(B265, ""\d{4}"")"),"2012")</f>
        <v>2012</v>
      </c>
    </row>
    <row r="266">
      <c r="A266" s="11" t="s">
        <v>3254</v>
      </c>
      <c r="B266" s="11" t="s">
        <v>3253</v>
      </c>
      <c r="C266" s="1" t="s">
        <v>8076</v>
      </c>
      <c r="D266" s="1" t="s">
        <v>7488</v>
      </c>
      <c r="E266" s="1" t="s">
        <v>11</v>
      </c>
      <c r="F266" s="1" t="s">
        <v>8077</v>
      </c>
      <c r="G266" s="1" t="s">
        <v>8078</v>
      </c>
      <c r="H266" s="1" t="s">
        <v>6605</v>
      </c>
      <c r="I266" s="1" t="s">
        <v>8079</v>
      </c>
      <c r="J266" s="1">
        <v>2.0</v>
      </c>
      <c r="K266" s="1" t="s">
        <v>7473</v>
      </c>
      <c r="L266" s="1">
        <v>0.0</v>
      </c>
      <c r="M266" s="10" t="str">
        <f>IFERROR(__xludf.DUMMYFUNCTION("REGEXEXTRACT(B266, ""\d{4}"")"),"2010")</f>
        <v>2010</v>
      </c>
    </row>
    <row r="267">
      <c r="A267" s="11" t="s">
        <v>3334</v>
      </c>
      <c r="B267" s="11" t="s">
        <v>3333</v>
      </c>
      <c r="C267" s="1" t="s">
        <v>8080</v>
      </c>
      <c r="D267" s="1" t="s">
        <v>7488</v>
      </c>
      <c r="E267" s="1" t="s">
        <v>11</v>
      </c>
      <c r="F267" s="1" t="s">
        <v>8081</v>
      </c>
      <c r="G267" s="1" t="s">
        <v>8082</v>
      </c>
      <c r="H267" s="1" t="s">
        <v>1048</v>
      </c>
      <c r="I267" s="1" t="s">
        <v>8083</v>
      </c>
      <c r="J267" s="1">
        <v>2.0</v>
      </c>
      <c r="K267" s="1" t="s">
        <v>7473</v>
      </c>
      <c r="L267" s="1">
        <v>0.0</v>
      </c>
      <c r="M267" s="10" t="str">
        <f>IFERROR(__xludf.DUMMYFUNCTION("REGEXEXTRACT(B267, ""\d{4}"")"),"2009")</f>
        <v>2009</v>
      </c>
    </row>
    <row r="268">
      <c r="A268" s="11" t="s">
        <v>3336</v>
      </c>
      <c r="B268" s="11" t="s">
        <v>3335</v>
      </c>
      <c r="C268" s="1" t="s">
        <v>8084</v>
      </c>
      <c r="D268" s="1" t="s">
        <v>7488</v>
      </c>
      <c r="E268" s="1" t="s">
        <v>11</v>
      </c>
      <c r="F268" s="1" t="s">
        <v>8085</v>
      </c>
      <c r="G268" s="1" t="s">
        <v>8086</v>
      </c>
      <c r="H268" s="1" t="s">
        <v>291</v>
      </c>
      <c r="I268" s="1" t="s">
        <v>8087</v>
      </c>
      <c r="J268" s="1">
        <v>2.0</v>
      </c>
      <c r="K268" s="1" t="s">
        <v>7473</v>
      </c>
      <c r="L268" s="1">
        <v>0.0</v>
      </c>
      <c r="M268" s="10" t="str">
        <f>IFERROR(__xludf.DUMMYFUNCTION("REGEXEXTRACT(B268, ""\d{4}"")"),"2010")</f>
        <v>2010</v>
      </c>
    </row>
    <row r="269">
      <c r="A269" s="11" t="s">
        <v>3344</v>
      </c>
      <c r="B269" s="11" t="s">
        <v>3343</v>
      </c>
      <c r="C269" s="1" t="s">
        <v>8088</v>
      </c>
      <c r="D269" s="1" t="s">
        <v>7488</v>
      </c>
      <c r="E269" s="1" t="s">
        <v>11</v>
      </c>
      <c r="F269" s="1" t="s">
        <v>8089</v>
      </c>
      <c r="G269" s="1" t="s">
        <v>8090</v>
      </c>
      <c r="H269" s="1" t="s">
        <v>1420</v>
      </c>
      <c r="I269" s="1" t="s">
        <v>8091</v>
      </c>
      <c r="J269" s="1">
        <v>2.0</v>
      </c>
      <c r="K269" s="1" t="s">
        <v>7473</v>
      </c>
      <c r="L269" s="1">
        <v>0.0</v>
      </c>
      <c r="M269" s="10" t="str">
        <f>IFERROR(__xludf.DUMMYFUNCTION("REGEXEXTRACT(B269, ""\d{4}"")"),"2013")</f>
        <v>2013</v>
      </c>
    </row>
    <row r="270">
      <c r="A270" s="11" t="s">
        <v>3365</v>
      </c>
      <c r="B270" s="11" t="s">
        <v>3364</v>
      </c>
      <c r="C270" s="3" t="s">
        <v>8092</v>
      </c>
      <c r="D270" s="2" t="s">
        <v>8093</v>
      </c>
      <c r="E270" s="1" t="s">
        <v>11</v>
      </c>
      <c r="F270" s="1" t="s">
        <v>8094</v>
      </c>
      <c r="G270" s="1" t="s">
        <v>8095</v>
      </c>
      <c r="H270" s="1" t="s">
        <v>11</v>
      </c>
      <c r="I270" s="1" t="s">
        <v>11</v>
      </c>
      <c r="J270" s="1">
        <v>2.0</v>
      </c>
      <c r="K270" s="1" t="s">
        <v>7473</v>
      </c>
      <c r="L270" s="1">
        <v>0.0</v>
      </c>
      <c r="M270" s="10" t="str">
        <f>IFERROR(__xludf.DUMMYFUNCTION("REGEXEXTRACT(B270, ""\d{4}"")"),"2014")</f>
        <v>2014</v>
      </c>
    </row>
    <row r="271">
      <c r="A271" s="11" t="s">
        <v>3380</v>
      </c>
      <c r="B271" s="11" t="s">
        <v>3379</v>
      </c>
      <c r="C271" s="1" t="s">
        <v>8096</v>
      </c>
      <c r="D271" s="1" t="s">
        <v>7488</v>
      </c>
      <c r="E271" s="1" t="s">
        <v>11</v>
      </c>
      <c r="F271" s="1" t="s">
        <v>8097</v>
      </c>
      <c r="G271" s="1" t="s">
        <v>7922</v>
      </c>
      <c r="H271" s="1" t="s">
        <v>7918</v>
      </c>
      <c r="I271" s="1" t="s">
        <v>8098</v>
      </c>
      <c r="J271" s="1">
        <v>2.0</v>
      </c>
      <c r="K271" s="1" t="s">
        <v>7473</v>
      </c>
      <c r="L271" s="1">
        <v>0.0</v>
      </c>
      <c r="M271" s="10" t="str">
        <f>IFERROR(__xludf.DUMMYFUNCTION("REGEXEXTRACT(B271, ""\d{4}"")"),"2012")</f>
        <v>2012</v>
      </c>
    </row>
    <row r="272">
      <c r="A272" s="11" t="s">
        <v>3382</v>
      </c>
      <c r="B272" s="11" t="s">
        <v>3381</v>
      </c>
      <c r="C272" s="1" t="s">
        <v>8099</v>
      </c>
      <c r="D272" s="1" t="s">
        <v>7488</v>
      </c>
      <c r="E272" s="1" t="s">
        <v>11</v>
      </c>
      <c r="F272" s="1" t="s">
        <v>8100</v>
      </c>
      <c r="G272" s="1" t="s">
        <v>8101</v>
      </c>
      <c r="H272" s="1" t="s">
        <v>2907</v>
      </c>
      <c r="I272" s="1" t="s">
        <v>8102</v>
      </c>
      <c r="J272" s="1">
        <v>2.0</v>
      </c>
      <c r="K272" s="1" t="s">
        <v>7473</v>
      </c>
      <c r="L272" s="1">
        <v>0.0</v>
      </c>
      <c r="M272" s="10" t="str">
        <f>IFERROR(__xludf.DUMMYFUNCTION("REGEXEXTRACT(B272, ""\d{4}"")"),"2014")</f>
        <v>2014</v>
      </c>
    </row>
    <row r="273">
      <c r="A273" s="11" t="s">
        <v>3395</v>
      </c>
      <c r="B273" s="11" t="s">
        <v>3394</v>
      </c>
      <c r="C273" s="1" t="s">
        <v>8103</v>
      </c>
      <c r="D273" s="1" t="s">
        <v>7488</v>
      </c>
      <c r="E273" s="1" t="s">
        <v>11</v>
      </c>
      <c r="F273" s="1" t="s">
        <v>8104</v>
      </c>
      <c r="G273" s="1" t="s">
        <v>8105</v>
      </c>
      <c r="H273" s="1" t="s">
        <v>8106</v>
      </c>
      <c r="I273" s="1" t="s">
        <v>8107</v>
      </c>
      <c r="J273" s="1">
        <v>2.0</v>
      </c>
      <c r="K273" s="1" t="s">
        <v>7473</v>
      </c>
      <c r="L273" s="1">
        <v>0.0</v>
      </c>
      <c r="M273" s="10" t="str">
        <f>IFERROR(__xludf.DUMMYFUNCTION("REGEXEXTRACT(B273, ""\d{4}"")"),"2011")</f>
        <v>2011</v>
      </c>
    </row>
    <row r="274">
      <c r="A274" s="11" t="s">
        <v>3401</v>
      </c>
      <c r="B274" s="11" t="s">
        <v>3400</v>
      </c>
      <c r="C274" s="1" t="s">
        <v>8108</v>
      </c>
      <c r="D274" s="1" t="s">
        <v>7488</v>
      </c>
      <c r="E274" s="1" t="s">
        <v>11</v>
      </c>
      <c r="F274" s="1" t="s">
        <v>8109</v>
      </c>
      <c r="G274" s="1" t="s">
        <v>8110</v>
      </c>
      <c r="H274" s="1" t="s">
        <v>1513</v>
      </c>
      <c r="I274" s="1" t="s">
        <v>8111</v>
      </c>
      <c r="J274" s="1">
        <v>2.0</v>
      </c>
      <c r="K274" s="1" t="s">
        <v>7473</v>
      </c>
      <c r="L274" s="1">
        <v>0.0</v>
      </c>
      <c r="M274" s="10" t="str">
        <f>IFERROR(__xludf.DUMMYFUNCTION("REGEXEXTRACT(B274, ""\d{4}"")"),"2010")</f>
        <v>2010</v>
      </c>
    </row>
    <row r="275">
      <c r="A275" s="11" t="s">
        <v>3405</v>
      </c>
      <c r="B275" s="11" t="s">
        <v>3404</v>
      </c>
      <c r="C275" s="1" t="s">
        <v>8112</v>
      </c>
      <c r="D275" s="1" t="s">
        <v>7488</v>
      </c>
      <c r="E275" s="1" t="s">
        <v>11</v>
      </c>
      <c r="F275" s="1" t="s">
        <v>8113</v>
      </c>
      <c r="G275" s="1" t="s">
        <v>8114</v>
      </c>
      <c r="H275" s="1" t="s">
        <v>8115</v>
      </c>
      <c r="I275" s="1" t="s">
        <v>8116</v>
      </c>
      <c r="J275" s="1">
        <v>2.0</v>
      </c>
      <c r="K275" s="1" t="s">
        <v>7473</v>
      </c>
      <c r="L275" s="1">
        <v>0.0</v>
      </c>
      <c r="M275" s="10" t="str">
        <f>IFERROR(__xludf.DUMMYFUNCTION("REGEXEXTRACT(B275, ""\d{4}"")"),"1950")</f>
        <v>1950</v>
      </c>
    </row>
    <row r="276">
      <c r="A276" s="11" t="s">
        <v>3407</v>
      </c>
      <c r="B276" s="11" t="s">
        <v>3406</v>
      </c>
      <c r="C276" s="1" t="s">
        <v>8117</v>
      </c>
      <c r="D276" s="1" t="s">
        <v>7488</v>
      </c>
      <c r="E276" s="1" t="s">
        <v>11</v>
      </c>
      <c r="F276" s="1" t="s">
        <v>8118</v>
      </c>
      <c r="G276" s="1" t="s">
        <v>8119</v>
      </c>
      <c r="H276" s="1" t="s">
        <v>7259</v>
      </c>
      <c r="I276" s="1" t="s">
        <v>8120</v>
      </c>
      <c r="J276" s="1">
        <v>2.0</v>
      </c>
      <c r="K276" s="1" t="s">
        <v>7473</v>
      </c>
      <c r="L276" s="1">
        <v>0.0</v>
      </c>
      <c r="M276" s="10" t="str">
        <f>IFERROR(__xludf.DUMMYFUNCTION("REGEXEXTRACT(B276, ""\d{4}"")"),"1992")</f>
        <v>1992</v>
      </c>
    </row>
    <row r="277">
      <c r="A277" s="11" t="s">
        <v>3411</v>
      </c>
      <c r="B277" s="11" t="s">
        <v>3410</v>
      </c>
      <c r="C277" s="1" t="s">
        <v>8121</v>
      </c>
      <c r="D277" s="1" t="s">
        <v>7488</v>
      </c>
      <c r="E277" s="1" t="s">
        <v>11</v>
      </c>
      <c r="F277" s="1" t="s">
        <v>8122</v>
      </c>
      <c r="G277" s="1" t="s">
        <v>8123</v>
      </c>
      <c r="H277" s="1" t="s">
        <v>291</v>
      </c>
      <c r="I277" s="1" t="s">
        <v>8124</v>
      </c>
      <c r="J277" s="1">
        <v>2.0</v>
      </c>
      <c r="K277" s="1" t="s">
        <v>7473</v>
      </c>
      <c r="L277" s="1">
        <v>0.0</v>
      </c>
      <c r="M277" s="10" t="str">
        <f>IFERROR(__xludf.DUMMYFUNCTION("REGEXEXTRACT(B277, ""\d{4}"")"),"2014")</f>
        <v>2014</v>
      </c>
    </row>
    <row r="278">
      <c r="A278" s="11" t="s">
        <v>3443</v>
      </c>
      <c r="B278" s="11" t="s">
        <v>3442</v>
      </c>
      <c r="C278" s="1" t="s">
        <v>8125</v>
      </c>
      <c r="D278" s="1" t="s">
        <v>7488</v>
      </c>
      <c r="E278" s="1" t="s">
        <v>11</v>
      </c>
      <c r="F278" s="1" t="s">
        <v>8126</v>
      </c>
      <c r="G278" s="1" t="s">
        <v>8127</v>
      </c>
      <c r="H278" s="1" t="s">
        <v>291</v>
      </c>
      <c r="I278" s="1" t="s">
        <v>8128</v>
      </c>
      <c r="J278" s="1">
        <v>2.0</v>
      </c>
      <c r="K278" s="1" t="s">
        <v>7473</v>
      </c>
      <c r="L278" s="1">
        <v>0.0</v>
      </c>
      <c r="M278" s="10" t="str">
        <f>IFERROR(__xludf.DUMMYFUNCTION("REGEXEXTRACT(B278, ""\d{4}"")"),"2014")</f>
        <v>2014</v>
      </c>
    </row>
    <row r="279">
      <c r="A279" s="11" t="s">
        <v>3500</v>
      </c>
      <c r="B279" s="11" t="s">
        <v>3499</v>
      </c>
      <c r="C279" s="1" t="s">
        <v>8129</v>
      </c>
      <c r="D279" s="1" t="s">
        <v>7488</v>
      </c>
      <c r="E279" s="1" t="s">
        <v>11</v>
      </c>
      <c r="F279" s="1" t="s">
        <v>8130</v>
      </c>
      <c r="G279" s="1" t="s">
        <v>8131</v>
      </c>
      <c r="H279" s="1" t="s">
        <v>1370</v>
      </c>
      <c r="I279" s="1" t="s">
        <v>8132</v>
      </c>
      <c r="J279" s="1">
        <v>2.0</v>
      </c>
      <c r="K279" s="1" t="s">
        <v>7473</v>
      </c>
      <c r="L279" s="1">
        <v>0.0</v>
      </c>
      <c r="M279" s="10" t="str">
        <f>IFERROR(__xludf.DUMMYFUNCTION("REGEXEXTRACT(B279, ""\d{4}"")"),"2014")</f>
        <v>2014</v>
      </c>
    </row>
    <row r="280">
      <c r="A280" s="11" t="s">
        <v>3567</v>
      </c>
      <c r="B280" s="11" t="s">
        <v>1467</v>
      </c>
      <c r="C280" s="1" t="s">
        <v>8133</v>
      </c>
      <c r="D280" s="1" t="s">
        <v>7488</v>
      </c>
      <c r="E280" s="1" t="s">
        <v>11</v>
      </c>
      <c r="F280" s="1" t="s">
        <v>8134</v>
      </c>
      <c r="G280" s="1" t="s">
        <v>8135</v>
      </c>
      <c r="H280" s="1" t="s">
        <v>291</v>
      </c>
      <c r="I280" s="1" t="s">
        <v>8136</v>
      </c>
      <c r="J280" s="1">
        <v>2.0</v>
      </c>
      <c r="K280" s="1" t="s">
        <v>7473</v>
      </c>
      <c r="L280" s="1">
        <v>0.0</v>
      </c>
      <c r="M280" s="10" t="str">
        <f>IFERROR(__xludf.DUMMYFUNCTION("REGEXEXTRACT(B280, ""\d{4}"")"),"2015")</f>
        <v>2015</v>
      </c>
    </row>
    <row r="281">
      <c r="A281" s="11" t="s">
        <v>3569</v>
      </c>
      <c r="B281" s="11" t="s">
        <v>3568</v>
      </c>
      <c r="C281" s="1"/>
      <c r="D281" s="1" t="s">
        <v>7488</v>
      </c>
      <c r="E281" s="1" t="s">
        <v>11</v>
      </c>
      <c r="F281" s="1" t="s">
        <v>8137</v>
      </c>
      <c r="G281" s="1" t="s">
        <v>5692</v>
      </c>
      <c r="H281" s="1" t="s">
        <v>291</v>
      </c>
      <c r="I281" s="1" t="s">
        <v>8138</v>
      </c>
      <c r="J281" s="1">
        <v>2.0</v>
      </c>
      <c r="K281" s="1" t="s">
        <v>7473</v>
      </c>
      <c r="L281" s="1">
        <v>0.0</v>
      </c>
      <c r="M281" s="10" t="str">
        <f>IFERROR(__xludf.DUMMYFUNCTION("REGEXEXTRACT(B281, ""\d{4}"")"),"2002")</f>
        <v>2002</v>
      </c>
    </row>
    <row r="282">
      <c r="A282" s="11" t="s">
        <v>3571</v>
      </c>
      <c r="B282" s="11" t="s">
        <v>3570</v>
      </c>
      <c r="C282" s="1" t="s">
        <v>8139</v>
      </c>
      <c r="D282" s="1" t="s">
        <v>7488</v>
      </c>
      <c r="E282" s="1" t="s">
        <v>11</v>
      </c>
      <c r="F282" s="1" t="s">
        <v>8140</v>
      </c>
      <c r="G282" s="1" t="s">
        <v>8141</v>
      </c>
      <c r="H282" s="1" t="s">
        <v>5762</v>
      </c>
      <c r="I282" s="1" t="s">
        <v>8142</v>
      </c>
      <c r="J282" s="1">
        <v>2.0</v>
      </c>
      <c r="K282" s="1" t="s">
        <v>7473</v>
      </c>
      <c r="L282" s="1">
        <v>0.0</v>
      </c>
      <c r="M282" s="10" t="str">
        <f>IFERROR(__xludf.DUMMYFUNCTION("REGEXEXTRACT(B282, ""\d{4}"")"),"1991")</f>
        <v>1991</v>
      </c>
    </row>
    <row r="283">
      <c r="A283" s="11" t="s">
        <v>3687</v>
      </c>
      <c r="B283" s="11" t="s">
        <v>3686</v>
      </c>
      <c r="C283" s="1" t="s">
        <v>11</v>
      </c>
      <c r="D283" s="1" t="s">
        <v>8143</v>
      </c>
      <c r="E283" s="1" t="s">
        <v>11</v>
      </c>
      <c r="F283" s="1" t="s">
        <v>8144</v>
      </c>
      <c r="G283" s="1" t="s">
        <v>7504</v>
      </c>
      <c r="H283" s="1" t="s">
        <v>11</v>
      </c>
      <c r="I283" s="1" t="s">
        <v>11</v>
      </c>
      <c r="J283" s="1">
        <v>2.0</v>
      </c>
      <c r="K283" s="3" t="s">
        <v>7485</v>
      </c>
      <c r="L283" s="1">
        <v>0.0</v>
      </c>
      <c r="M283" s="10" t="str">
        <f>IFERROR(__xludf.DUMMYFUNCTION("REGEXEXTRACT(B283, ""\d{4}"")"),"2005")</f>
        <v>2005</v>
      </c>
    </row>
    <row r="284">
      <c r="A284" s="11" t="s">
        <v>3706</v>
      </c>
      <c r="B284" s="11" t="s">
        <v>3705</v>
      </c>
      <c r="C284" s="1" t="s">
        <v>11</v>
      </c>
      <c r="D284" s="1" t="s">
        <v>7488</v>
      </c>
      <c r="E284" s="1" t="s">
        <v>11</v>
      </c>
      <c r="F284" s="1" t="s">
        <v>8145</v>
      </c>
      <c r="G284" s="1" t="s">
        <v>7959</v>
      </c>
      <c r="H284" s="1" t="s">
        <v>11</v>
      </c>
      <c r="I284" s="1" t="s">
        <v>11</v>
      </c>
      <c r="J284" s="1">
        <v>2.0</v>
      </c>
      <c r="K284" s="3" t="s">
        <v>7485</v>
      </c>
      <c r="L284" s="1">
        <v>0.0</v>
      </c>
      <c r="M284" s="10" t="str">
        <f>IFERROR(__xludf.DUMMYFUNCTION("REGEXEXTRACT(B284, ""\d{4}"")"),"2013")</f>
        <v>2013</v>
      </c>
    </row>
    <row r="285">
      <c r="A285" s="11" t="s">
        <v>3836</v>
      </c>
      <c r="B285" s="11" t="s">
        <v>3835</v>
      </c>
      <c r="C285" s="1" t="s">
        <v>11</v>
      </c>
      <c r="D285" s="1" t="s">
        <v>7488</v>
      </c>
      <c r="E285" s="1" t="s">
        <v>11</v>
      </c>
      <c r="F285" s="1" t="s">
        <v>8146</v>
      </c>
      <c r="G285" s="1" t="s">
        <v>7488</v>
      </c>
      <c r="H285" s="1" t="s">
        <v>11</v>
      </c>
      <c r="I285" s="1" t="s">
        <v>11</v>
      </c>
      <c r="J285" s="1">
        <v>2.0</v>
      </c>
      <c r="K285" s="3" t="s">
        <v>7485</v>
      </c>
      <c r="L285" s="1">
        <v>0.0</v>
      </c>
      <c r="M285" s="10" t="str">
        <f>IFERROR(__xludf.DUMMYFUNCTION("REGEXEXTRACT(B285, ""\d{4}"")"),"1998")</f>
        <v>1998</v>
      </c>
    </row>
    <row r="286">
      <c r="A286" s="11" t="s">
        <v>3894</v>
      </c>
      <c r="B286" s="11" t="s">
        <v>3893</v>
      </c>
      <c r="C286" s="1" t="s">
        <v>8147</v>
      </c>
      <c r="D286" s="1" t="s">
        <v>7488</v>
      </c>
      <c r="E286" s="1" t="s">
        <v>11</v>
      </c>
      <c r="F286" s="1" t="s">
        <v>8148</v>
      </c>
      <c r="G286" s="1" t="s">
        <v>8149</v>
      </c>
      <c r="H286" s="1" t="s">
        <v>1357</v>
      </c>
      <c r="I286" s="1" t="s">
        <v>8150</v>
      </c>
      <c r="J286" s="1">
        <v>2.0</v>
      </c>
      <c r="K286" s="1" t="s">
        <v>7473</v>
      </c>
      <c r="L286" s="1">
        <v>0.0</v>
      </c>
      <c r="M286" s="10" t="str">
        <f>IFERROR(__xludf.DUMMYFUNCTION("REGEXEXTRACT(B286, ""\d{4}"")"),"2016")</f>
        <v>2016</v>
      </c>
    </row>
    <row r="287">
      <c r="A287" s="11" t="s">
        <v>3909</v>
      </c>
      <c r="B287" s="11" t="s">
        <v>3908</v>
      </c>
      <c r="C287" s="1" t="s">
        <v>8151</v>
      </c>
      <c r="D287" s="1" t="s">
        <v>7488</v>
      </c>
      <c r="E287" s="1" t="s">
        <v>11</v>
      </c>
      <c r="F287" s="1" t="s">
        <v>8152</v>
      </c>
      <c r="G287" s="1" t="s">
        <v>1437</v>
      </c>
      <c r="H287" s="1" t="s">
        <v>1085</v>
      </c>
      <c r="I287" s="1" t="s">
        <v>8153</v>
      </c>
      <c r="J287" s="1">
        <v>2.0</v>
      </c>
      <c r="K287" s="1" t="s">
        <v>7473</v>
      </c>
      <c r="L287" s="1">
        <v>0.0</v>
      </c>
      <c r="M287" s="10" t="str">
        <f>IFERROR(__xludf.DUMMYFUNCTION("REGEXEXTRACT(B287, ""\d{4}"")"),"2016")</f>
        <v>2016</v>
      </c>
    </row>
    <row r="288">
      <c r="A288" s="11" t="s">
        <v>3917</v>
      </c>
      <c r="B288" s="11" t="s">
        <v>3916</v>
      </c>
      <c r="C288" s="1" t="s">
        <v>8154</v>
      </c>
      <c r="D288" s="1" t="s">
        <v>7488</v>
      </c>
      <c r="E288" s="1" t="s">
        <v>11</v>
      </c>
      <c r="F288" s="1" t="s">
        <v>8155</v>
      </c>
      <c r="G288" s="1" t="s">
        <v>8156</v>
      </c>
      <c r="H288" s="1" t="s">
        <v>1420</v>
      </c>
      <c r="I288" s="1" t="s">
        <v>8157</v>
      </c>
      <c r="J288" s="1">
        <v>2.0</v>
      </c>
      <c r="K288" s="1" t="s">
        <v>7473</v>
      </c>
      <c r="L288" s="1">
        <v>0.0</v>
      </c>
      <c r="M288" s="10" t="str">
        <f>IFERROR(__xludf.DUMMYFUNCTION("REGEXEXTRACT(B288, ""\d{4}"")"),"2010")</f>
        <v>2010</v>
      </c>
    </row>
    <row r="289">
      <c r="A289" s="11" t="s">
        <v>3928</v>
      </c>
      <c r="B289" s="11" t="s">
        <v>3927</v>
      </c>
      <c r="C289" s="1" t="s">
        <v>8158</v>
      </c>
      <c r="D289" s="1" t="s">
        <v>7488</v>
      </c>
      <c r="E289" s="1" t="s">
        <v>11</v>
      </c>
      <c r="F289" s="1" t="s">
        <v>8159</v>
      </c>
      <c r="G289" s="1" t="s">
        <v>8160</v>
      </c>
      <c r="H289" s="1" t="s">
        <v>1357</v>
      </c>
      <c r="I289" s="1" t="s">
        <v>8161</v>
      </c>
      <c r="J289" s="1">
        <v>2.0</v>
      </c>
      <c r="K289" s="1" t="s">
        <v>7473</v>
      </c>
      <c r="L289" s="1">
        <v>0.0</v>
      </c>
      <c r="M289" s="10" t="str">
        <f>IFERROR(__xludf.DUMMYFUNCTION("REGEXEXTRACT(B289, ""\d{4}"")"),"2015")</f>
        <v>2015</v>
      </c>
    </row>
    <row r="290">
      <c r="A290" s="11" t="s">
        <v>4001</v>
      </c>
      <c r="B290" s="11" t="s">
        <v>4000</v>
      </c>
      <c r="C290" s="1" t="s">
        <v>8162</v>
      </c>
      <c r="D290" s="1" t="s">
        <v>7488</v>
      </c>
      <c r="E290" s="1" t="s">
        <v>11</v>
      </c>
      <c r="F290" s="1" t="s">
        <v>8163</v>
      </c>
      <c r="G290" s="1" t="s">
        <v>8164</v>
      </c>
      <c r="H290" s="1" t="s">
        <v>8165</v>
      </c>
      <c r="I290" s="1" t="s">
        <v>8166</v>
      </c>
      <c r="J290" s="1">
        <v>2.0</v>
      </c>
      <c r="K290" s="1" t="s">
        <v>7473</v>
      </c>
      <c r="L290" s="1">
        <v>0.0</v>
      </c>
      <c r="M290" s="10" t="str">
        <f>IFERROR(__xludf.DUMMYFUNCTION("REGEXEXTRACT(B290, ""\d{4}"")"),"2015")</f>
        <v>2015</v>
      </c>
    </row>
    <row r="291">
      <c r="A291" s="11" t="s">
        <v>4019</v>
      </c>
      <c r="B291" s="11" t="s">
        <v>4018</v>
      </c>
      <c r="C291" s="1" t="s">
        <v>8167</v>
      </c>
      <c r="D291" s="1" t="s">
        <v>7488</v>
      </c>
      <c r="E291" s="1" t="s">
        <v>11</v>
      </c>
      <c r="F291" s="1" t="s">
        <v>8168</v>
      </c>
      <c r="G291" s="1" t="s">
        <v>8169</v>
      </c>
      <c r="H291" s="1" t="s">
        <v>291</v>
      </c>
      <c r="I291" s="1" t="s">
        <v>8170</v>
      </c>
      <c r="J291" s="1">
        <v>2.0</v>
      </c>
      <c r="K291" s="1" t="s">
        <v>7473</v>
      </c>
      <c r="L291" s="1">
        <v>0.0</v>
      </c>
      <c r="M291" s="10" t="str">
        <f>IFERROR(__xludf.DUMMYFUNCTION("REGEXEXTRACT(B291, ""\d{4}"")"),"2014")</f>
        <v>2014</v>
      </c>
    </row>
    <row r="292">
      <c r="A292" s="11" t="s">
        <v>4124</v>
      </c>
      <c r="B292" s="11" t="s">
        <v>4123</v>
      </c>
      <c r="C292" s="17" t="s">
        <v>4126</v>
      </c>
      <c r="D292" s="2" t="s">
        <v>8171</v>
      </c>
      <c r="E292" s="1" t="s">
        <v>11</v>
      </c>
      <c r="F292" s="1" t="s">
        <v>8172</v>
      </c>
      <c r="G292" s="1" t="s">
        <v>8173</v>
      </c>
      <c r="H292" s="1" t="s">
        <v>11</v>
      </c>
      <c r="I292" s="1" t="s">
        <v>11</v>
      </c>
      <c r="J292" s="1">
        <v>2.0</v>
      </c>
      <c r="K292" s="1" t="s">
        <v>7473</v>
      </c>
      <c r="L292" s="1">
        <v>0.0</v>
      </c>
      <c r="M292" s="10" t="str">
        <f>IFERROR(__xludf.DUMMYFUNCTION("REGEXEXTRACT(B292, ""\d{4}"")"),"2015")</f>
        <v>2015</v>
      </c>
    </row>
    <row r="293">
      <c r="A293" s="11" t="s">
        <v>4277</v>
      </c>
      <c r="B293" s="11" t="s">
        <v>4276</v>
      </c>
      <c r="C293" s="1" t="s">
        <v>8174</v>
      </c>
      <c r="D293" s="1" t="s">
        <v>7488</v>
      </c>
      <c r="E293" s="1" t="s">
        <v>11</v>
      </c>
      <c r="F293" s="1" t="s">
        <v>8175</v>
      </c>
      <c r="G293" s="1" t="s">
        <v>3007</v>
      </c>
      <c r="H293" s="1" t="s">
        <v>1357</v>
      </c>
      <c r="I293" s="1" t="s">
        <v>8176</v>
      </c>
      <c r="J293" s="1">
        <v>2.0</v>
      </c>
      <c r="K293" s="1" t="s">
        <v>7473</v>
      </c>
      <c r="L293" s="1">
        <v>0.0</v>
      </c>
      <c r="M293" s="10" t="str">
        <f>IFERROR(__xludf.DUMMYFUNCTION("REGEXEXTRACT(B293, ""\d{4}"")"),"2013")</f>
        <v>2013</v>
      </c>
    </row>
    <row r="294">
      <c r="A294" s="11" t="s">
        <v>4342</v>
      </c>
      <c r="B294" s="11" t="s">
        <v>4341</v>
      </c>
      <c r="C294" s="1" t="s">
        <v>11</v>
      </c>
      <c r="D294" s="1" t="s">
        <v>7488</v>
      </c>
      <c r="E294" s="1" t="s">
        <v>11</v>
      </c>
      <c r="F294" s="1" t="s">
        <v>8177</v>
      </c>
      <c r="G294" s="1" t="s">
        <v>7488</v>
      </c>
      <c r="H294" s="1" t="s">
        <v>11</v>
      </c>
      <c r="I294" s="1" t="s">
        <v>11</v>
      </c>
      <c r="J294" s="1">
        <v>2.0</v>
      </c>
      <c r="K294" s="9" t="s">
        <v>7485</v>
      </c>
      <c r="L294" s="1">
        <v>0.0</v>
      </c>
      <c r="M294" s="10" t="str">
        <f>IFERROR(__xludf.DUMMYFUNCTION("REGEXEXTRACT(B294, ""\d{4}"")"),"2010")</f>
        <v>2010</v>
      </c>
    </row>
    <row r="295">
      <c r="A295" s="11" t="s">
        <v>4383</v>
      </c>
      <c r="B295" s="11" t="s">
        <v>4382</v>
      </c>
      <c r="C295" s="1" t="s">
        <v>11</v>
      </c>
      <c r="D295" s="1" t="s">
        <v>7488</v>
      </c>
      <c r="E295" s="1" t="s">
        <v>11</v>
      </c>
      <c r="F295" s="1" t="s">
        <v>8178</v>
      </c>
      <c r="G295" s="1" t="s">
        <v>7705</v>
      </c>
      <c r="H295" s="1" t="s">
        <v>11</v>
      </c>
      <c r="I295" s="1" t="s">
        <v>11</v>
      </c>
      <c r="J295" s="1">
        <v>2.0</v>
      </c>
      <c r="K295" s="9" t="s">
        <v>7523</v>
      </c>
      <c r="L295" s="1">
        <v>0.0</v>
      </c>
      <c r="M295" s="10" t="str">
        <f>IFERROR(__xludf.DUMMYFUNCTION("REGEXEXTRACT(B295, ""\d{4}"")"),"2014")</f>
        <v>2014</v>
      </c>
    </row>
    <row r="296">
      <c r="A296" s="11" t="s">
        <v>1838</v>
      </c>
      <c r="B296" s="11" t="s">
        <v>1837</v>
      </c>
      <c r="C296" s="1"/>
      <c r="D296" s="1" t="s">
        <v>7488</v>
      </c>
      <c r="E296" s="1" t="s">
        <v>11</v>
      </c>
      <c r="F296" s="1" t="s">
        <v>1839</v>
      </c>
      <c r="G296" s="1" t="s">
        <v>1840</v>
      </c>
      <c r="H296" s="1" t="s">
        <v>1841</v>
      </c>
      <c r="I296" s="1" t="s">
        <v>1842</v>
      </c>
      <c r="J296" s="1">
        <v>2.0</v>
      </c>
      <c r="K296" s="1" t="s">
        <v>7473</v>
      </c>
      <c r="L296" s="1">
        <v>0.0</v>
      </c>
      <c r="M296" s="10" t="str">
        <f>IFERROR(__xludf.DUMMYFUNCTION("REGEXEXTRACT(B296, ""\d{4}"")"),"2014")</f>
        <v>2014</v>
      </c>
    </row>
    <row r="297">
      <c r="A297" s="11" t="s">
        <v>2565</v>
      </c>
      <c r="B297" s="11" t="s">
        <v>2564</v>
      </c>
      <c r="C297" s="1"/>
      <c r="D297" s="1" t="s">
        <v>7488</v>
      </c>
      <c r="E297" s="1" t="s">
        <v>11</v>
      </c>
      <c r="F297" s="1" t="s">
        <v>2566</v>
      </c>
      <c r="G297" s="1" t="s">
        <v>2567</v>
      </c>
      <c r="H297" s="1" t="s">
        <v>2568</v>
      </c>
      <c r="I297" s="1" t="s">
        <v>2569</v>
      </c>
      <c r="J297" s="1">
        <v>2.0</v>
      </c>
      <c r="K297" s="1" t="s">
        <v>7473</v>
      </c>
      <c r="L297" s="1">
        <v>0.0</v>
      </c>
      <c r="M297" s="10" t="str">
        <f>IFERROR(__xludf.DUMMYFUNCTION("REGEXEXTRACT(B297, ""\d{4}"")"),"2016")</f>
        <v>2016</v>
      </c>
    </row>
    <row r="298">
      <c r="A298" s="6" t="s">
        <v>1354</v>
      </c>
      <c r="B298" s="6" t="s">
        <v>1353</v>
      </c>
      <c r="C298" s="3" t="s">
        <v>1358</v>
      </c>
      <c r="D298" s="3" t="s">
        <v>11</v>
      </c>
      <c r="E298" s="3" t="s">
        <v>11</v>
      </c>
      <c r="F298" s="3" t="s">
        <v>1355</v>
      </c>
      <c r="G298" s="3" t="s">
        <v>1356</v>
      </c>
      <c r="H298" s="3" t="s">
        <v>1357</v>
      </c>
      <c r="I298" s="3" t="s">
        <v>1359</v>
      </c>
      <c r="J298" s="3">
        <v>1.0</v>
      </c>
      <c r="K298" s="3" t="s">
        <v>7473</v>
      </c>
      <c r="L298" s="3">
        <v>0.0</v>
      </c>
      <c r="M298" s="10" t="str">
        <f>IFERROR(__xludf.DUMMYFUNCTION("REGEXEXTRACT(B298, ""\d{4}"")"),"2014")</f>
        <v>2014</v>
      </c>
    </row>
    <row r="299">
      <c r="A299" s="6" t="s">
        <v>1395</v>
      </c>
      <c r="B299" s="6" t="s">
        <v>1394</v>
      </c>
      <c r="C299" s="3" t="s">
        <v>1398</v>
      </c>
      <c r="D299" s="3" t="s">
        <v>11</v>
      </c>
      <c r="E299" s="3" t="s">
        <v>11</v>
      </c>
      <c r="F299" s="3" t="s">
        <v>1396</v>
      </c>
      <c r="G299" s="3" t="s">
        <v>1397</v>
      </c>
      <c r="H299" s="3" t="s">
        <v>1357</v>
      </c>
      <c r="I299" s="3" t="s">
        <v>1399</v>
      </c>
      <c r="J299" s="3">
        <v>1.0</v>
      </c>
      <c r="K299" s="3" t="s">
        <v>7473</v>
      </c>
      <c r="L299" s="3">
        <v>0.0</v>
      </c>
      <c r="M299" s="10" t="str">
        <f>IFERROR(__xludf.DUMMYFUNCTION("REGEXEXTRACT(B299, ""\d{4}"")"),"2016")</f>
        <v>2016</v>
      </c>
    </row>
    <row r="300">
      <c r="A300" s="6" t="s">
        <v>1417</v>
      </c>
      <c r="B300" s="6" t="s">
        <v>1416</v>
      </c>
      <c r="C300" s="3" t="s">
        <v>1421</v>
      </c>
      <c r="D300" s="3" t="s">
        <v>11</v>
      </c>
      <c r="E300" s="3" t="s">
        <v>11</v>
      </c>
      <c r="F300" s="3" t="s">
        <v>1418</v>
      </c>
      <c r="G300" s="3" t="s">
        <v>1419</v>
      </c>
      <c r="H300" s="3" t="s">
        <v>1420</v>
      </c>
      <c r="I300" s="3" t="s">
        <v>1422</v>
      </c>
      <c r="J300" s="3">
        <v>1.0</v>
      </c>
      <c r="K300" s="3" t="s">
        <v>7473</v>
      </c>
      <c r="L300" s="3">
        <v>0.0</v>
      </c>
      <c r="M300" s="10" t="str">
        <f>IFERROR(__xludf.DUMMYFUNCTION("REGEXEXTRACT(B300, ""\d{4}"")"),"2015")</f>
        <v>2015</v>
      </c>
    </row>
    <row r="301">
      <c r="A301" s="6" t="s">
        <v>1435</v>
      </c>
      <c r="B301" s="6" t="s">
        <v>1434</v>
      </c>
      <c r="C301" s="3" t="s">
        <v>1438</v>
      </c>
      <c r="D301" s="3" t="s">
        <v>11</v>
      </c>
      <c r="E301" s="3" t="s">
        <v>11</v>
      </c>
      <c r="F301" s="3" t="s">
        <v>1436</v>
      </c>
      <c r="G301" s="3" t="s">
        <v>1437</v>
      </c>
      <c r="H301" s="3" t="s">
        <v>1357</v>
      </c>
      <c r="I301" s="3" t="s">
        <v>1439</v>
      </c>
      <c r="J301" s="3">
        <v>1.0</v>
      </c>
      <c r="K301" s="3" t="s">
        <v>7473</v>
      </c>
      <c r="L301" s="3">
        <v>0.0</v>
      </c>
      <c r="M301" s="10" t="str">
        <f>IFERROR(__xludf.DUMMYFUNCTION("REGEXEXTRACT(B301, ""\d{4}"")"),"2015")</f>
        <v>2015</v>
      </c>
    </row>
    <row r="302">
      <c r="A302" s="6" t="s">
        <v>1498</v>
      </c>
      <c r="B302" s="6" t="s">
        <v>1497</v>
      </c>
      <c r="C302" s="3" t="s">
        <v>1501</v>
      </c>
      <c r="D302" s="3" t="s">
        <v>11</v>
      </c>
      <c r="E302" s="3" t="s">
        <v>11</v>
      </c>
      <c r="F302" s="3" t="s">
        <v>1499</v>
      </c>
      <c r="G302" s="3" t="s">
        <v>1500</v>
      </c>
      <c r="H302" s="3" t="s">
        <v>1357</v>
      </c>
      <c r="I302" s="3" t="s">
        <v>1502</v>
      </c>
      <c r="J302" s="3">
        <v>1.0</v>
      </c>
      <c r="K302" s="3" t="s">
        <v>7473</v>
      </c>
      <c r="L302" s="3">
        <v>0.0</v>
      </c>
      <c r="M302" s="10" t="str">
        <f>IFERROR(__xludf.DUMMYFUNCTION("REGEXEXTRACT(B302, ""\d{4}"")"),"2016")</f>
        <v>2016</v>
      </c>
    </row>
    <row r="303">
      <c r="A303" s="6" t="s">
        <v>1523</v>
      </c>
      <c r="B303" s="6" t="s">
        <v>1522</v>
      </c>
      <c r="C303" s="3" t="s">
        <v>1526</v>
      </c>
      <c r="D303" s="3" t="s">
        <v>11</v>
      </c>
      <c r="E303" s="3" t="s">
        <v>11</v>
      </c>
      <c r="F303" s="3" t="s">
        <v>1524</v>
      </c>
      <c r="G303" s="3" t="s">
        <v>1525</v>
      </c>
      <c r="H303" s="3" t="s">
        <v>1357</v>
      </c>
      <c r="I303" s="3" t="s">
        <v>1527</v>
      </c>
      <c r="J303" s="3">
        <v>1.0</v>
      </c>
      <c r="K303" s="3" t="s">
        <v>7473</v>
      </c>
      <c r="L303" s="3">
        <v>0.0</v>
      </c>
      <c r="M303" s="10" t="str">
        <f>IFERROR(__xludf.DUMMYFUNCTION("REGEXEXTRACT(B303, ""\d{4}"")"),"2013")</f>
        <v>2013</v>
      </c>
    </row>
    <row r="304">
      <c r="A304" s="6" t="s">
        <v>1559</v>
      </c>
      <c r="B304" s="6" t="s">
        <v>1558</v>
      </c>
      <c r="C304" s="3" t="s">
        <v>1563</v>
      </c>
      <c r="D304" s="3" t="s">
        <v>11</v>
      </c>
      <c r="E304" s="3" t="s">
        <v>11</v>
      </c>
      <c r="F304" s="3" t="s">
        <v>1560</v>
      </c>
      <c r="G304" s="3" t="s">
        <v>1561</v>
      </c>
      <c r="H304" s="3" t="s">
        <v>1562</v>
      </c>
      <c r="I304" s="3" t="s">
        <v>1564</v>
      </c>
      <c r="J304" s="3">
        <v>1.0</v>
      </c>
      <c r="K304" s="3" t="s">
        <v>7473</v>
      </c>
      <c r="L304" s="3">
        <v>0.0</v>
      </c>
      <c r="M304" s="10" t="str">
        <f>IFERROR(__xludf.DUMMYFUNCTION("REGEXEXTRACT(B304, ""\d{4}"")"),"2015")</f>
        <v>2015</v>
      </c>
    </row>
    <row r="305">
      <c r="A305" s="6" t="s">
        <v>1572</v>
      </c>
      <c r="B305" s="6" t="s">
        <v>1571</v>
      </c>
      <c r="C305" s="3" t="s">
        <v>1575</v>
      </c>
      <c r="D305" s="3" t="s">
        <v>11</v>
      </c>
      <c r="E305" s="3" t="s">
        <v>11</v>
      </c>
      <c r="F305" s="3" t="s">
        <v>1573</v>
      </c>
      <c r="G305" s="3" t="s">
        <v>1574</v>
      </c>
      <c r="H305" s="3" t="s">
        <v>1357</v>
      </c>
      <c r="I305" s="3" t="s">
        <v>1576</v>
      </c>
      <c r="J305" s="3">
        <v>1.0</v>
      </c>
      <c r="K305" s="3" t="s">
        <v>7473</v>
      </c>
      <c r="L305" s="3">
        <v>0.0</v>
      </c>
      <c r="M305" s="10" t="str">
        <f>IFERROR(__xludf.DUMMYFUNCTION("REGEXEXTRACT(B305, ""\d{4}"")"),"2014")</f>
        <v>2014</v>
      </c>
    </row>
    <row r="306">
      <c r="A306" s="6" t="s">
        <v>1619</v>
      </c>
      <c r="B306" s="6" t="s">
        <v>1618</v>
      </c>
      <c r="C306" s="3" t="s">
        <v>1622</v>
      </c>
      <c r="D306" s="3" t="s">
        <v>11</v>
      </c>
      <c r="E306" s="3" t="s">
        <v>11</v>
      </c>
      <c r="F306" s="3" t="s">
        <v>1620</v>
      </c>
      <c r="G306" s="3" t="s">
        <v>1621</v>
      </c>
      <c r="H306" s="3" t="s">
        <v>174</v>
      </c>
      <c r="I306" s="3" t="s">
        <v>1623</v>
      </c>
      <c r="J306" s="3">
        <v>1.0</v>
      </c>
      <c r="K306" s="3" t="s">
        <v>7473</v>
      </c>
      <c r="L306" s="3">
        <v>0.0</v>
      </c>
      <c r="M306" s="10" t="str">
        <f>IFERROR(__xludf.DUMMYFUNCTION("REGEXEXTRACT(B306, ""\d{4}"")"),"2013")</f>
        <v>2013</v>
      </c>
    </row>
    <row r="307">
      <c r="A307" s="6" t="s">
        <v>1775</v>
      </c>
      <c r="B307" s="6" t="s">
        <v>1774</v>
      </c>
      <c r="C307" s="3" t="s">
        <v>1778</v>
      </c>
      <c r="D307" s="3" t="s">
        <v>11</v>
      </c>
      <c r="E307" s="3" t="s">
        <v>11</v>
      </c>
      <c r="F307" s="3" t="s">
        <v>1776</v>
      </c>
      <c r="G307" s="3" t="s">
        <v>1777</v>
      </c>
      <c r="H307" s="3" t="s">
        <v>1048</v>
      </c>
      <c r="I307" s="3" t="s">
        <v>1779</v>
      </c>
      <c r="J307" s="3">
        <v>1.0</v>
      </c>
      <c r="K307" s="3" t="s">
        <v>7473</v>
      </c>
      <c r="L307" s="3">
        <v>0.0</v>
      </c>
      <c r="M307" s="10" t="str">
        <f>IFERROR(__xludf.DUMMYFUNCTION("REGEXEXTRACT(B307, ""\d{4}"")"),"2014")</f>
        <v>2014</v>
      </c>
    </row>
    <row r="308">
      <c r="A308" s="6" t="s">
        <v>1876</v>
      </c>
      <c r="B308" s="6" t="s">
        <v>1875</v>
      </c>
      <c r="C308" s="3" t="s">
        <v>1879</v>
      </c>
      <c r="D308" s="3" t="s">
        <v>11</v>
      </c>
      <c r="E308" s="3" t="s">
        <v>11</v>
      </c>
      <c r="F308" s="3" t="s">
        <v>1877</v>
      </c>
      <c r="G308" s="3" t="s">
        <v>1878</v>
      </c>
      <c r="H308" s="3" t="s">
        <v>1357</v>
      </c>
      <c r="I308" s="3" t="s">
        <v>1880</v>
      </c>
      <c r="J308" s="3">
        <v>1.0</v>
      </c>
      <c r="K308" s="3" t="s">
        <v>7473</v>
      </c>
      <c r="L308" s="3">
        <v>0.0</v>
      </c>
      <c r="M308" s="10" t="str">
        <f>IFERROR(__xludf.DUMMYFUNCTION("REGEXEXTRACT(B308, ""\d{4}"")"),"2014")</f>
        <v>2014</v>
      </c>
    </row>
    <row r="309">
      <c r="A309" s="6" t="s">
        <v>1904</v>
      </c>
      <c r="B309" s="6" t="s">
        <v>1903</v>
      </c>
      <c r="C309" s="3" t="s">
        <v>1908</v>
      </c>
      <c r="D309" s="3" t="s">
        <v>11</v>
      </c>
      <c r="E309" s="3" t="s">
        <v>11</v>
      </c>
      <c r="F309" s="3" t="s">
        <v>1905</v>
      </c>
      <c r="G309" s="3" t="s">
        <v>1906</v>
      </c>
      <c r="H309" s="3" t="s">
        <v>1907</v>
      </c>
      <c r="I309" s="3" t="s">
        <v>1909</v>
      </c>
      <c r="J309" s="3">
        <v>1.0</v>
      </c>
      <c r="K309" s="3" t="s">
        <v>7473</v>
      </c>
      <c r="L309" s="3">
        <v>0.0</v>
      </c>
      <c r="M309" s="10" t="str">
        <f>IFERROR(__xludf.DUMMYFUNCTION("REGEXEXTRACT(B309, ""\d{4}"")"),"2017")</f>
        <v>2017</v>
      </c>
    </row>
    <row r="310">
      <c r="A310" s="6" t="s">
        <v>1921</v>
      </c>
      <c r="B310" s="6" t="s">
        <v>1920</v>
      </c>
      <c r="C310" s="3" t="s">
        <v>1925</v>
      </c>
      <c r="D310" s="3" t="s">
        <v>11</v>
      </c>
      <c r="E310" s="3" t="s">
        <v>11</v>
      </c>
      <c r="F310" s="3" t="s">
        <v>1922</v>
      </c>
      <c r="G310" s="3" t="s">
        <v>1923</v>
      </c>
      <c r="H310" s="3" t="s">
        <v>1924</v>
      </c>
      <c r="I310" s="3" t="s">
        <v>1926</v>
      </c>
      <c r="J310" s="3">
        <v>1.0</v>
      </c>
      <c r="K310" s="3" t="s">
        <v>7473</v>
      </c>
      <c r="L310" s="3">
        <v>0.0</v>
      </c>
      <c r="M310" s="10" t="str">
        <f>IFERROR(__xludf.DUMMYFUNCTION("REGEXEXTRACT(B310, ""\d{4}"")"),"2017")</f>
        <v>2017</v>
      </c>
    </row>
    <row r="311">
      <c r="A311" s="6" t="s">
        <v>2002</v>
      </c>
      <c r="B311" s="6" t="s">
        <v>2001</v>
      </c>
      <c r="C311" s="3" t="s">
        <v>2006</v>
      </c>
      <c r="D311" s="3" t="s">
        <v>11</v>
      </c>
      <c r="E311" s="3" t="s">
        <v>11</v>
      </c>
      <c r="F311" s="3" t="s">
        <v>2003</v>
      </c>
      <c r="G311" s="3" t="s">
        <v>2004</v>
      </c>
      <c r="H311" s="3" t="s">
        <v>2005</v>
      </c>
      <c r="I311" s="3" t="s">
        <v>2007</v>
      </c>
      <c r="J311" s="3">
        <v>1.0</v>
      </c>
      <c r="K311" s="3" t="s">
        <v>7473</v>
      </c>
      <c r="L311" s="3">
        <v>0.0</v>
      </c>
      <c r="M311" s="10" t="str">
        <f>IFERROR(__xludf.DUMMYFUNCTION("REGEXEXTRACT(B311, ""\d{4}"")"),"2017")</f>
        <v>2017</v>
      </c>
    </row>
    <row r="312">
      <c r="A312" s="6" t="s">
        <v>2021</v>
      </c>
      <c r="B312" s="6" t="s">
        <v>2020</v>
      </c>
      <c r="C312" s="3" t="s">
        <v>2025</v>
      </c>
      <c r="D312" s="3" t="s">
        <v>11</v>
      </c>
      <c r="E312" s="3" t="s">
        <v>11</v>
      </c>
      <c r="F312" s="3" t="s">
        <v>2022</v>
      </c>
      <c r="G312" s="3" t="s">
        <v>2023</v>
      </c>
      <c r="H312" s="3" t="s">
        <v>2024</v>
      </c>
      <c r="I312" s="3" t="s">
        <v>2026</v>
      </c>
      <c r="J312" s="3">
        <v>1.0</v>
      </c>
      <c r="K312" s="3" t="s">
        <v>7473</v>
      </c>
      <c r="L312" s="3">
        <v>0.0</v>
      </c>
      <c r="M312" s="10" t="str">
        <f>IFERROR(__xludf.DUMMYFUNCTION("REGEXEXTRACT(B312, ""\d{4}"")"),"2017")</f>
        <v>2017</v>
      </c>
    </row>
    <row r="313">
      <c r="A313" s="6" t="s">
        <v>2060</v>
      </c>
      <c r="B313" s="6" t="s">
        <v>2059</v>
      </c>
      <c r="C313" s="3" t="s">
        <v>2063</v>
      </c>
      <c r="D313" s="3" t="s">
        <v>11</v>
      </c>
      <c r="E313" s="3" t="s">
        <v>11</v>
      </c>
      <c r="F313" s="3" t="s">
        <v>2061</v>
      </c>
      <c r="G313" s="3" t="s">
        <v>2062</v>
      </c>
      <c r="H313" s="3" t="s">
        <v>221</v>
      </c>
      <c r="I313" s="3" t="s">
        <v>2064</v>
      </c>
      <c r="J313" s="3">
        <v>1.0</v>
      </c>
      <c r="K313" s="3" t="s">
        <v>7473</v>
      </c>
      <c r="L313" s="3">
        <v>0.0</v>
      </c>
      <c r="M313" s="10" t="str">
        <f>IFERROR(__xludf.DUMMYFUNCTION("REGEXEXTRACT(B313, ""\d{4}"")"),"2016")</f>
        <v>2016</v>
      </c>
    </row>
    <row r="314">
      <c r="A314" s="6" t="s">
        <v>2108</v>
      </c>
      <c r="B314" s="6" t="s">
        <v>2107</v>
      </c>
      <c r="C314" s="3" t="s">
        <v>2112</v>
      </c>
      <c r="D314" s="3" t="s">
        <v>11</v>
      </c>
      <c r="E314" s="3" t="s">
        <v>11</v>
      </c>
      <c r="F314" s="3" t="s">
        <v>2109</v>
      </c>
      <c r="G314" s="3" t="s">
        <v>2110</v>
      </c>
      <c r="H314" s="3" t="s">
        <v>2111</v>
      </c>
      <c r="I314" s="3" t="s">
        <v>2113</v>
      </c>
      <c r="J314" s="3">
        <v>1.0</v>
      </c>
      <c r="K314" s="3" t="s">
        <v>7473</v>
      </c>
      <c r="L314" s="3">
        <v>0.0</v>
      </c>
      <c r="M314" s="10" t="str">
        <f>IFERROR(__xludf.DUMMYFUNCTION("REGEXEXTRACT(B314, ""\d{4}"")"),"2016")</f>
        <v>2016</v>
      </c>
    </row>
    <row r="315">
      <c r="A315" s="6" t="s">
        <v>2119</v>
      </c>
      <c r="B315" s="6" t="s">
        <v>2118</v>
      </c>
      <c r="C315" s="3" t="s">
        <v>2122</v>
      </c>
      <c r="D315" s="3" t="s">
        <v>11</v>
      </c>
      <c r="E315" s="3" t="s">
        <v>11</v>
      </c>
      <c r="F315" s="3" t="s">
        <v>2120</v>
      </c>
      <c r="G315" s="3" t="s">
        <v>2121</v>
      </c>
      <c r="H315" s="3" t="s">
        <v>1357</v>
      </c>
      <c r="I315" s="3" t="s">
        <v>2123</v>
      </c>
      <c r="J315" s="3">
        <v>1.0</v>
      </c>
      <c r="K315" s="3" t="s">
        <v>7473</v>
      </c>
      <c r="L315" s="3">
        <v>0.0</v>
      </c>
      <c r="M315" s="10" t="str">
        <f>IFERROR(__xludf.DUMMYFUNCTION("REGEXEXTRACT(B315, ""\d{4}"")"),"2016")</f>
        <v>2016</v>
      </c>
    </row>
    <row r="316">
      <c r="A316" s="6" t="s">
        <v>2149</v>
      </c>
      <c r="B316" s="6" t="s">
        <v>2148</v>
      </c>
      <c r="C316" s="3" t="s">
        <v>2151</v>
      </c>
      <c r="D316" s="3" t="s">
        <v>11</v>
      </c>
      <c r="E316" s="3" t="s">
        <v>11</v>
      </c>
      <c r="F316" s="3" t="s">
        <v>2150</v>
      </c>
      <c r="G316" s="3" t="s">
        <v>1878</v>
      </c>
      <c r="H316" s="3" t="s">
        <v>1807</v>
      </c>
      <c r="I316" s="3" t="s">
        <v>2152</v>
      </c>
      <c r="J316" s="3">
        <v>1.0</v>
      </c>
      <c r="K316" s="3" t="s">
        <v>7473</v>
      </c>
      <c r="L316" s="3">
        <v>0.0</v>
      </c>
      <c r="M316" s="10" t="str">
        <f>IFERROR(__xludf.DUMMYFUNCTION("REGEXEXTRACT(B316, ""\d{4}"")"),"2017")</f>
        <v>2017</v>
      </c>
    </row>
    <row r="317">
      <c r="A317" s="6" t="s">
        <v>2211</v>
      </c>
      <c r="B317" s="6" t="s">
        <v>2210</v>
      </c>
      <c r="C317" s="3" t="s">
        <v>2215</v>
      </c>
      <c r="D317" s="3" t="s">
        <v>11</v>
      </c>
      <c r="E317" s="3" t="s">
        <v>11</v>
      </c>
      <c r="F317" s="3" t="s">
        <v>2212</v>
      </c>
      <c r="G317" s="3" t="s">
        <v>2213</v>
      </c>
      <c r="H317" s="3" t="s">
        <v>2214</v>
      </c>
      <c r="I317" s="3" t="s">
        <v>2216</v>
      </c>
      <c r="J317" s="3">
        <v>1.0</v>
      </c>
      <c r="K317" s="3" t="s">
        <v>7473</v>
      </c>
      <c r="L317" s="3">
        <v>0.0</v>
      </c>
      <c r="M317" s="10" t="str">
        <f>IFERROR(__xludf.DUMMYFUNCTION("REGEXEXTRACT(B317, ""\d{4}"")"),"2003")</f>
        <v>2003</v>
      </c>
    </row>
    <row r="318">
      <c r="A318" s="6" t="s">
        <v>2232</v>
      </c>
      <c r="B318" s="6" t="s">
        <v>2231</v>
      </c>
      <c r="C318" s="3" t="s">
        <v>2235</v>
      </c>
      <c r="D318" s="3" t="s">
        <v>11</v>
      </c>
      <c r="E318" s="3" t="s">
        <v>11</v>
      </c>
      <c r="F318" s="3" t="s">
        <v>2233</v>
      </c>
      <c r="G318" s="3" t="s">
        <v>2234</v>
      </c>
      <c r="H318" s="3" t="s">
        <v>1357</v>
      </c>
      <c r="I318" s="3" t="s">
        <v>2236</v>
      </c>
      <c r="J318" s="3">
        <v>1.0</v>
      </c>
      <c r="K318" s="3" t="s">
        <v>7473</v>
      </c>
      <c r="L318" s="3">
        <v>0.0</v>
      </c>
      <c r="M318" s="10" t="str">
        <f>IFERROR(__xludf.DUMMYFUNCTION("REGEXEXTRACT(B318, ""\d{4}"")"),"2016")</f>
        <v>2016</v>
      </c>
    </row>
    <row r="319">
      <c r="A319" s="6" t="s">
        <v>2280</v>
      </c>
      <c r="B319" s="6" t="s">
        <v>2279</v>
      </c>
      <c r="C319" s="3" t="s">
        <v>2284</v>
      </c>
      <c r="D319" s="3" t="s">
        <v>11</v>
      </c>
      <c r="E319" s="3" t="s">
        <v>11</v>
      </c>
      <c r="F319" s="3" t="s">
        <v>2281</v>
      </c>
      <c r="G319" s="3" t="s">
        <v>2282</v>
      </c>
      <c r="H319" s="3" t="s">
        <v>2283</v>
      </c>
      <c r="I319" s="3" t="s">
        <v>2285</v>
      </c>
      <c r="J319" s="3">
        <v>1.0</v>
      </c>
      <c r="K319" s="3" t="s">
        <v>7473</v>
      </c>
      <c r="L319" s="3">
        <v>0.0</v>
      </c>
      <c r="M319" s="10" t="str">
        <f>IFERROR(__xludf.DUMMYFUNCTION("REGEXEXTRACT(B319, ""\d{4}"")"),"2015")</f>
        <v>2015</v>
      </c>
    </row>
    <row r="320">
      <c r="A320" s="6" t="s">
        <v>2295</v>
      </c>
      <c r="B320" s="6" t="s">
        <v>2294</v>
      </c>
      <c r="C320" s="3" t="s">
        <v>2299</v>
      </c>
      <c r="D320" s="3" t="s">
        <v>11</v>
      </c>
      <c r="E320" s="3" t="s">
        <v>11</v>
      </c>
      <c r="F320" s="3" t="s">
        <v>2296</v>
      </c>
      <c r="G320" s="3" t="s">
        <v>2297</v>
      </c>
      <c r="H320" s="3" t="s">
        <v>2298</v>
      </c>
      <c r="I320" s="3" t="s">
        <v>2300</v>
      </c>
      <c r="J320" s="3">
        <v>1.0</v>
      </c>
      <c r="K320" s="3" t="s">
        <v>7473</v>
      </c>
      <c r="L320" s="3">
        <v>0.0</v>
      </c>
      <c r="M320" s="10" t="str">
        <f>IFERROR(__xludf.DUMMYFUNCTION("REGEXEXTRACT(B320, ""\d{4}"")"),"2017")</f>
        <v>2017</v>
      </c>
    </row>
    <row r="321">
      <c r="A321" s="6" t="s">
        <v>2302</v>
      </c>
      <c r="B321" s="6" t="s">
        <v>2301</v>
      </c>
      <c r="C321" s="3" t="s">
        <v>2305</v>
      </c>
      <c r="D321" s="3" t="s">
        <v>11</v>
      </c>
      <c r="E321" s="3" t="s">
        <v>11</v>
      </c>
      <c r="F321" s="3" t="s">
        <v>2303</v>
      </c>
      <c r="G321" s="3" t="s">
        <v>2304</v>
      </c>
      <c r="H321" s="3" t="s">
        <v>2298</v>
      </c>
      <c r="I321" s="3" t="s">
        <v>2306</v>
      </c>
      <c r="J321" s="3">
        <v>1.0</v>
      </c>
      <c r="K321" s="3" t="s">
        <v>7473</v>
      </c>
      <c r="L321" s="3">
        <v>0.0</v>
      </c>
      <c r="M321" s="10" t="str">
        <f>IFERROR(__xludf.DUMMYFUNCTION("REGEXEXTRACT(B321, ""\d{4}"")"),"2016")</f>
        <v>2016</v>
      </c>
    </row>
    <row r="322">
      <c r="A322" s="6" t="s">
        <v>2308</v>
      </c>
      <c r="B322" s="6" t="s">
        <v>2307</v>
      </c>
      <c r="C322" s="3" t="s">
        <v>2312</v>
      </c>
      <c r="D322" s="3" t="s">
        <v>11</v>
      </c>
      <c r="E322" s="3" t="s">
        <v>11</v>
      </c>
      <c r="F322" s="3" t="s">
        <v>2309</v>
      </c>
      <c r="G322" s="3" t="s">
        <v>2310</v>
      </c>
      <c r="H322" s="3" t="s">
        <v>2311</v>
      </c>
      <c r="I322" s="3" t="s">
        <v>2313</v>
      </c>
      <c r="J322" s="3">
        <v>1.0</v>
      </c>
      <c r="K322" s="3" t="s">
        <v>7473</v>
      </c>
      <c r="L322" s="3">
        <v>0.0</v>
      </c>
      <c r="M322" s="10" t="str">
        <f>IFERROR(__xludf.DUMMYFUNCTION("REGEXEXTRACT(B322, ""\d{4}"")"),"2016")</f>
        <v>2016</v>
      </c>
    </row>
    <row r="323">
      <c r="A323" s="6" t="s">
        <v>2323</v>
      </c>
      <c r="B323" s="6" t="s">
        <v>2322</v>
      </c>
      <c r="C323" s="3" t="s">
        <v>2326</v>
      </c>
      <c r="D323" s="3" t="s">
        <v>11</v>
      </c>
      <c r="E323" s="3" t="s">
        <v>11</v>
      </c>
      <c r="F323" s="3" t="s">
        <v>2324</v>
      </c>
      <c r="G323" s="3" t="s">
        <v>2325</v>
      </c>
      <c r="H323" s="3" t="s">
        <v>1562</v>
      </c>
      <c r="I323" s="3" t="s">
        <v>2327</v>
      </c>
      <c r="J323" s="3">
        <v>1.0</v>
      </c>
      <c r="K323" s="3" t="s">
        <v>7473</v>
      </c>
      <c r="L323" s="3">
        <v>0.0</v>
      </c>
      <c r="M323" s="10" t="str">
        <f>IFERROR(__xludf.DUMMYFUNCTION("REGEXEXTRACT(B323, ""\d{4}"")"),"2011")</f>
        <v>2011</v>
      </c>
    </row>
    <row r="324">
      <c r="A324" s="6" t="s">
        <v>2331</v>
      </c>
      <c r="B324" s="6" t="s">
        <v>2330</v>
      </c>
      <c r="C324" s="3" t="s">
        <v>2333</v>
      </c>
      <c r="D324" s="3" t="s">
        <v>11</v>
      </c>
      <c r="E324" s="3" t="s">
        <v>11</v>
      </c>
      <c r="F324" s="3" t="s">
        <v>2332</v>
      </c>
      <c r="G324" s="3" t="s">
        <v>1378</v>
      </c>
      <c r="H324" s="3" t="s">
        <v>1513</v>
      </c>
      <c r="I324" s="3" t="s">
        <v>2334</v>
      </c>
      <c r="J324" s="3">
        <v>1.0</v>
      </c>
      <c r="K324" s="3" t="s">
        <v>7473</v>
      </c>
      <c r="L324" s="3">
        <v>0.0</v>
      </c>
      <c r="M324" s="10" t="str">
        <f>IFERROR(__xludf.DUMMYFUNCTION("REGEXEXTRACT(B324, ""\d{4}"")"),"2015")</f>
        <v>2015</v>
      </c>
    </row>
    <row r="325">
      <c r="A325" s="6" t="s">
        <v>2510</v>
      </c>
      <c r="B325" s="6" t="s">
        <v>2509</v>
      </c>
      <c r="C325" s="3" t="s">
        <v>2512</v>
      </c>
      <c r="D325" s="3" t="s">
        <v>11</v>
      </c>
      <c r="E325" s="3" t="s">
        <v>11</v>
      </c>
      <c r="F325" s="3" t="s">
        <v>2511</v>
      </c>
      <c r="G325" s="3" t="s">
        <v>2046</v>
      </c>
      <c r="H325" s="3" t="s">
        <v>2024</v>
      </c>
      <c r="I325" s="3" t="s">
        <v>2513</v>
      </c>
      <c r="J325" s="3">
        <v>1.0</v>
      </c>
      <c r="K325" s="3" t="s">
        <v>7473</v>
      </c>
      <c r="L325" s="3">
        <v>0.0</v>
      </c>
      <c r="M325" s="10" t="str">
        <f>IFERROR(__xludf.DUMMYFUNCTION("REGEXEXTRACT(B325, ""\d{4}"")"),"2013")</f>
        <v>2013</v>
      </c>
    </row>
    <row r="326">
      <c r="A326" s="6" t="s">
        <v>2595</v>
      </c>
      <c r="B326" s="6" t="s">
        <v>2594</v>
      </c>
      <c r="C326" s="3" t="s">
        <v>2599</v>
      </c>
      <c r="D326" s="3" t="s">
        <v>11</v>
      </c>
      <c r="E326" s="3" t="s">
        <v>11</v>
      </c>
      <c r="F326" s="3" t="s">
        <v>2596</v>
      </c>
      <c r="G326" s="3" t="s">
        <v>2597</v>
      </c>
      <c r="H326" s="3" t="s">
        <v>2598</v>
      </c>
      <c r="I326" s="3" t="s">
        <v>2600</v>
      </c>
      <c r="J326" s="3">
        <v>1.0</v>
      </c>
      <c r="K326" s="3" t="s">
        <v>7473</v>
      </c>
      <c r="L326" s="3">
        <v>0.0</v>
      </c>
      <c r="M326" s="10" t="str">
        <f>IFERROR(__xludf.DUMMYFUNCTION("REGEXEXTRACT(B326, ""\d{4}"")"),"2016")</f>
        <v>2016</v>
      </c>
    </row>
    <row r="327">
      <c r="A327" s="6" t="s">
        <v>2676</v>
      </c>
      <c r="B327" s="6" t="s">
        <v>2675</v>
      </c>
      <c r="C327" s="3" t="s">
        <v>2679</v>
      </c>
      <c r="D327" s="3" t="s">
        <v>11</v>
      </c>
      <c r="E327" s="3" t="s">
        <v>11</v>
      </c>
      <c r="F327" s="3" t="s">
        <v>2677</v>
      </c>
      <c r="G327" s="3" t="s">
        <v>2678</v>
      </c>
      <c r="H327" s="3" t="s">
        <v>1085</v>
      </c>
      <c r="I327" s="3" t="s">
        <v>2680</v>
      </c>
      <c r="J327" s="3">
        <v>1.0</v>
      </c>
      <c r="K327" s="3" t="s">
        <v>7473</v>
      </c>
      <c r="L327" s="3">
        <v>0.0</v>
      </c>
      <c r="M327" s="10" t="str">
        <f>IFERROR(__xludf.DUMMYFUNCTION("REGEXEXTRACT(B327, ""\d{4}"")"),"2018")</f>
        <v>2018</v>
      </c>
    </row>
    <row r="328">
      <c r="A328" s="6" t="s">
        <v>2723</v>
      </c>
      <c r="B328" s="6" t="s">
        <v>2722</v>
      </c>
      <c r="C328" s="3" t="s">
        <v>2727</v>
      </c>
      <c r="D328" s="3" t="s">
        <v>11</v>
      </c>
      <c r="E328" s="3" t="s">
        <v>11</v>
      </c>
      <c r="F328" s="3" t="s">
        <v>2724</v>
      </c>
      <c r="G328" s="3" t="s">
        <v>2725</v>
      </c>
      <c r="H328" s="3" t="s">
        <v>2726</v>
      </c>
      <c r="I328" s="3" t="s">
        <v>2728</v>
      </c>
      <c r="J328" s="3">
        <v>1.0</v>
      </c>
      <c r="K328" s="3" t="s">
        <v>7473</v>
      </c>
      <c r="L328" s="3">
        <v>0.0</v>
      </c>
      <c r="M328" s="10" t="str">
        <f>IFERROR(__xludf.DUMMYFUNCTION("REGEXEXTRACT(B328, ""\d{4}"")"),"2018")</f>
        <v>2018</v>
      </c>
    </row>
    <row r="329">
      <c r="A329" s="6" t="s">
        <v>2757</v>
      </c>
      <c r="B329" s="6" t="s">
        <v>2756</v>
      </c>
      <c r="C329" s="3" t="s">
        <v>2760</v>
      </c>
      <c r="D329" s="3" t="s">
        <v>11</v>
      </c>
      <c r="E329" s="3" t="s">
        <v>11</v>
      </c>
      <c r="F329" s="3" t="s">
        <v>2758</v>
      </c>
      <c r="G329" s="3" t="s">
        <v>2759</v>
      </c>
      <c r="H329" s="3" t="s">
        <v>1085</v>
      </c>
      <c r="I329" s="3" t="s">
        <v>2761</v>
      </c>
      <c r="J329" s="3">
        <v>1.0</v>
      </c>
      <c r="K329" s="3" t="s">
        <v>7473</v>
      </c>
      <c r="L329" s="3">
        <v>0.0</v>
      </c>
      <c r="M329" s="10" t="str">
        <f>IFERROR(__xludf.DUMMYFUNCTION("REGEXEXTRACT(B329, ""\d{4}"")"),"2017")</f>
        <v>2017</v>
      </c>
    </row>
    <row r="330">
      <c r="A330" s="6" t="s">
        <v>2849</v>
      </c>
      <c r="B330" s="6" t="s">
        <v>2848</v>
      </c>
      <c r="C330" s="3" t="s">
        <v>2852</v>
      </c>
      <c r="D330" s="3" t="s">
        <v>11</v>
      </c>
      <c r="E330" s="3" t="s">
        <v>11</v>
      </c>
      <c r="F330" s="3" t="s">
        <v>2850</v>
      </c>
      <c r="G330" s="3" t="s">
        <v>2851</v>
      </c>
      <c r="H330" s="3" t="s">
        <v>291</v>
      </c>
      <c r="I330" s="3" t="s">
        <v>2853</v>
      </c>
      <c r="J330" s="3">
        <v>1.0</v>
      </c>
      <c r="K330" s="3" t="s">
        <v>7473</v>
      </c>
      <c r="L330" s="3">
        <v>0.0</v>
      </c>
      <c r="M330" s="10" t="str">
        <f>IFERROR(__xludf.DUMMYFUNCTION("REGEXEXTRACT(B330, ""\d{4}"")"),"2015")</f>
        <v>2015</v>
      </c>
    </row>
    <row r="331">
      <c r="A331" s="6" t="s">
        <v>2867</v>
      </c>
      <c r="B331" s="6" t="s">
        <v>2866</v>
      </c>
      <c r="C331" s="3" t="s">
        <v>2870</v>
      </c>
      <c r="D331" s="3" t="s">
        <v>11</v>
      </c>
      <c r="E331" s="3" t="s">
        <v>11</v>
      </c>
      <c r="F331" s="3" t="s">
        <v>2868</v>
      </c>
      <c r="G331" s="3" t="s">
        <v>2869</v>
      </c>
      <c r="H331" s="3" t="s">
        <v>1541</v>
      </c>
      <c r="I331" s="3" t="s">
        <v>2871</v>
      </c>
      <c r="J331" s="3">
        <v>1.0</v>
      </c>
      <c r="K331" s="3" t="s">
        <v>7473</v>
      </c>
      <c r="L331" s="3">
        <v>0.0</v>
      </c>
      <c r="M331" s="10" t="str">
        <f>IFERROR(__xludf.DUMMYFUNCTION("REGEXEXTRACT(B331, ""\d{4}"")"),"2015")</f>
        <v>2015</v>
      </c>
    </row>
    <row r="332">
      <c r="A332" s="6" t="s">
        <v>2913</v>
      </c>
      <c r="B332" s="6" t="s">
        <v>2912</v>
      </c>
      <c r="C332" s="3" t="s">
        <v>2916</v>
      </c>
      <c r="D332" s="3" t="s">
        <v>11</v>
      </c>
      <c r="E332" s="3" t="s">
        <v>11</v>
      </c>
      <c r="F332" s="3" t="s">
        <v>2914</v>
      </c>
      <c r="G332" s="3" t="s">
        <v>2915</v>
      </c>
      <c r="H332" s="3" t="s">
        <v>1357</v>
      </c>
      <c r="I332" s="3" t="s">
        <v>2917</v>
      </c>
      <c r="J332" s="3">
        <v>1.0</v>
      </c>
      <c r="K332" s="3" t="s">
        <v>7473</v>
      </c>
      <c r="L332" s="3">
        <v>0.0</v>
      </c>
      <c r="M332" s="10" t="str">
        <f>IFERROR(__xludf.DUMMYFUNCTION("REGEXEXTRACT(B332, ""\d{4}"")"),"2016")</f>
        <v>2016</v>
      </c>
    </row>
    <row r="333">
      <c r="A333" s="6" t="s">
        <v>2921</v>
      </c>
      <c r="B333" s="6" t="s">
        <v>2920</v>
      </c>
      <c r="C333" s="3" t="s">
        <v>2924</v>
      </c>
      <c r="D333" s="3" t="s">
        <v>11</v>
      </c>
      <c r="E333" s="3" t="s">
        <v>11</v>
      </c>
      <c r="F333" s="3" t="s">
        <v>2922</v>
      </c>
      <c r="G333" s="3" t="s">
        <v>2923</v>
      </c>
      <c r="H333" s="3" t="s">
        <v>291</v>
      </c>
      <c r="I333" s="3" t="s">
        <v>2925</v>
      </c>
      <c r="J333" s="3">
        <v>1.0</v>
      </c>
      <c r="K333" s="3" t="s">
        <v>7473</v>
      </c>
      <c r="L333" s="3">
        <v>0.0</v>
      </c>
      <c r="M333" s="10" t="str">
        <f>IFERROR(__xludf.DUMMYFUNCTION("REGEXEXTRACT(B333, ""\d{4}"")"),"2014")</f>
        <v>2014</v>
      </c>
    </row>
    <row r="334">
      <c r="A334" s="6" t="s">
        <v>2934</v>
      </c>
      <c r="B334" s="6" t="s">
        <v>2866</v>
      </c>
      <c r="C334" s="3" t="s">
        <v>2870</v>
      </c>
      <c r="D334" s="3" t="s">
        <v>11</v>
      </c>
      <c r="E334" s="3" t="s">
        <v>11</v>
      </c>
      <c r="F334" s="3" t="s">
        <v>2868</v>
      </c>
      <c r="G334" s="3" t="s">
        <v>2869</v>
      </c>
      <c r="H334" s="3" t="s">
        <v>1541</v>
      </c>
      <c r="I334" s="3" t="s">
        <v>2871</v>
      </c>
      <c r="J334" s="3">
        <v>1.0</v>
      </c>
      <c r="K334" s="3" t="s">
        <v>7473</v>
      </c>
      <c r="L334" s="3">
        <v>0.0</v>
      </c>
      <c r="M334" s="10" t="str">
        <f>IFERROR(__xludf.DUMMYFUNCTION("REGEXEXTRACT(B334, ""\d{4}"")"),"2015")</f>
        <v>2015</v>
      </c>
    </row>
    <row r="335">
      <c r="A335" s="6" t="s">
        <v>2954</v>
      </c>
      <c r="B335" s="6" t="s">
        <v>8179</v>
      </c>
      <c r="C335" s="3" t="s">
        <v>2957</v>
      </c>
      <c r="D335" s="3" t="s">
        <v>11</v>
      </c>
      <c r="E335" s="3" t="s">
        <v>11</v>
      </c>
      <c r="F335" s="3" t="s">
        <v>2955</v>
      </c>
      <c r="G335" s="3" t="s">
        <v>2956</v>
      </c>
      <c r="H335" s="3" t="s">
        <v>291</v>
      </c>
      <c r="I335" s="3" t="s">
        <v>2958</v>
      </c>
      <c r="J335" s="3">
        <v>1.0</v>
      </c>
      <c r="K335" s="3" t="s">
        <v>7473</v>
      </c>
      <c r="L335" s="3">
        <v>0.0</v>
      </c>
      <c r="M335" s="10" t="str">
        <f>IFERROR(__xludf.DUMMYFUNCTION("REGEXEXTRACT(B335, ""\d{4}"")"),"2014")</f>
        <v>2014</v>
      </c>
    </row>
    <row r="336">
      <c r="A336" s="6" t="s">
        <v>2968</v>
      </c>
      <c r="B336" s="6" t="s">
        <v>2967</v>
      </c>
      <c r="C336" s="3" t="s">
        <v>2971</v>
      </c>
      <c r="D336" s="3" t="s">
        <v>11</v>
      </c>
      <c r="E336" s="3" t="s">
        <v>11</v>
      </c>
      <c r="F336" s="3" t="s">
        <v>2969</v>
      </c>
      <c r="G336" s="3" t="s">
        <v>2970</v>
      </c>
      <c r="H336" s="3" t="s">
        <v>1587</v>
      </c>
      <c r="I336" s="3" t="s">
        <v>2972</v>
      </c>
      <c r="J336" s="3">
        <v>1.0</v>
      </c>
      <c r="K336" s="3" t="s">
        <v>7473</v>
      </c>
      <c r="L336" s="3">
        <v>0.0</v>
      </c>
      <c r="M336" s="10" t="str">
        <f>IFERROR(__xludf.DUMMYFUNCTION("REGEXEXTRACT(B336, ""\d{4}"")"),"2008")</f>
        <v>2008</v>
      </c>
    </row>
    <row r="337">
      <c r="A337" s="6" t="s">
        <v>2998</v>
      </c>
      <c r="B337" s="6" t="s">
        <v>2997</v>
      </c>
      <c r="C337" s="3" t="s">
        <v>3002</v>
      </c>
      <c r="D337" s="3" t="s">
        <v>11</v>
      </c>
      <c r="E337" s="3" t="s">
        <v>11</v>
      </c>
      <c r="F337" s="3" t="s">
        <v>2999</v>
      </c>
      <c r="G337" s="3" t="s">
        <v>3000</v>
      </c>
      <c r="H337" s="3" t="s">
        <v>3001</v>
      </c>
      <c r="I337" s="3" t="s">
        <v>3003</v>
      </c>
      <c r="J337" s="3">
        <v>1.0</v>
      </c>
      <c r="K337" s="3" t="s">
        <v>7473</v>
      </c>
      <c r="L337" s="3">
        <v>0.0</v>
      </c>
      <c r="M337" s="10" t="str">
        <f>IFERROR(__xludf.DUMMYFUNCTION("REGEXEXTRACT(B337, ""\d{4}"")"),"2008")</f>
        <v>2008</v>
      </c>
    </row>
    <row r="338">
      <c r="A338" s="6" t="s">
        <v>3026</v>
      </c>
      <c r="B338" s="6" t="s">
        <v>3025</v>
      </c>
      <c r="C338" s="3" t="s">
        <v>3029</v>
      </c>
      <c r="D338" s="3" t="s">
        <v>11</v>
      </c>
      <c r="E338" s="3" t="s">
        <v>11</v>
      </c>
      <c r="F338" s="3" t="s">
        <v>3027</v>
      </c>
      <c r="G338" s="3" t="s">
        <v>3028</v>
      </c>
      <c r="H338" s="3" t="s">
        <v>1357</v>
      </c>
      <c r="I338" s="3" t="s">
        <v>3030</v>
      </c>
      <c r="J338" s="3">
        <v>1.0</v>
      </c>
      <c r="K338" s="3" t="s">
        <v>7473</v>
      </c>
      <c r="L338" s="3">
        <v>0.0</v>
      </c>
      <c r="M338" s="10" t="str">
        <f>IFERROR(__xludf.DUMMYFUNCTION("REGEXEXTRACT(B338, ""\d{4}"")"),"2013")</f>
        <v>2013</v>
      </c>
    </row>
    <row r="339">
      <c r="A339" s="6" t="s">
        <v>3060</v>
      </c>
      <c r="B339" s="6" t="s">
        <v>3059</v>
      </c>
      <c r="C339" s="3" t="s">
        <v>3064</v>
      </c>
      <c r="D339" s="3" t="s">
        <v>11</v>
      </c>
      <c r="E339" s="3" t="s">
        <v>11</v>
      </c>
      <c r="F339" s="3" t="s">
        <v>3061</v>
      </c>
      <c r="G339" s="3" t="s">
        <v>3062</v>
      </c>
      <c r="H339" s="3" t="s">
        <v>3063</v>
      </c>
      <c r="I339" s="3" t="s">
        <v>3065</v>
      </c>
      <c r="J339" s="3">
        <v>1.0</v>
      </c>
      <c r="K339" s="3" t="s">
        <v>7473</v>
      </c>
      <c r="L339" s="3">
        <v>0.0</v>
      </c>
      <c r="M339" s="10" t="str">
        <f>IFERROR(__xludf.DUMMYFUNCTION("REGEXEXTRACT(B339, ""\d{4}"")"),"2010")</f>
        <v>2010</v>
      </c>
    </row>
    <row r="340">
      <c r="A340" s="6" t="s">
        <v>3077</v>
      </c>
      <c r="B340" s="6" t="s">
        <v>3076</v>
      </c>
      <c r="C340" s="3" t="s">
        <v>3080</v>
      </c>
      <c r="D340" s="3" t="s">
        <v>11</v>
      </c>
      <c r="E340" s="3" t="s">
        <v>11</v>
      </c>
      <c r="F340" s="3" t="s">
        <v>3078</v>
      </c>
      <c r="G340" s="3" t="s">
        <v>3079</v>
      </c>
      <c r="H340" s="3" t="s">
        <v>1541</v>
      </c>
      <c r="I340" s="3" t="s">
        <v>3081</v>
      </c>
      <c r="J340" s="3">
        <v>1.0</v>
      </c>
      <c r="K340" s="3" t="s">
        <v>7473</v>
      </c>
      <c r="L340" s="3">
        <v>0.0</v>
      </c>
      <c r="M340" s="10" t="str">
        <f>IFERROR(__xludf.DUMMYFUNCTION("REGEXEXTRACT(B340, ""\d{4}"")"),"2010")</f>
        <v>2010</v>
      </c>
    </row>
    <row r="341">
      <c r="A341" s="6" t="s">
        <v>3089</v>
      </c>
      <c r="B341" s="6" t="s">
        <v>3088</v>
      </c>
      <c r="C341" s="3" t="s">
        <v>3092</v>
      </c>
      <c r="D341" s="3" t="s">
        <v>11</v>
      </c>
      <c r="E341" s="3" t="s">
        <v>11</v>
      </c>
      <c r="F341" s="3" t="s">
        <v>3090</v>
      </c>
      <c r="G341" s="3" t="s">
        <v>3091</v>
      </c>
      <c r="H341" s="3" t="s">
        <v>3063</v>
      </c>
      <c r="I341" s="3" t="s">
        <v>3093</v>
      </c>
      <c r="J341" s="3">
        <v>1.0</v>
      </c>
      <c r="K341" s="3" t="s">
        <v>7473</v>
      </c>
      <c r="L341" s="3">
        <v>0.0</v>
      </c>
      <c r="M341" s="10" t="str">
        <f>IFERROR(__xludf.DUMMYFUNCTION("REGEXEXTRACT(B341, ""\d{4}"")"),"2011")</f>
        <v>2011</v>
      </c>
    </row>
    <row r="342">
      <c r="A342" s="6" t="s">
        <v>3132</v>
      </c>
      <c r="B342" s="6" t="s">
        <v>3131</v>
      </c>
      <c r="C342" s="3" t="s">
        <v>3136</v>
      </c>
      <c r="D342" s="3" t="s">
        <v>11</v>
      </c>
      <c r="E342" s="3" t="s">
        <v>11</v>
      </c>
      <c r="F342" s="3" t="s">
        <v>3133</v>
      </c>
      <c r="G342" s="3" t="s">
        <v>3134</v>
      </c>
      <c r="H342" s="3" t="s">
        <v>3135</v>
      </c>
      <c r="I342" s="3" t="s">
        <v>3137</v>
      </c>
      <c r="J342" s="3">
        <v>1.0</v>
      </c>
      <c r="K342" s="3" t="s">
        <v>7473</v>
      </c>
      <c r="L342" s="3">
        <v>0.0</v>
      </c>
      <c r="M342" s="10" t="str">
        <f>IFERROR(__xludf.DUMMYFUNCTION("REGEXEXTRACT(B342, ""\d{4}"")"),"2009")</f>
        <v>2009</v>
      </c>
    </row>
    <row r="343">
      <c r="A343" s="6" t="s">
        <v>3151</v>
      </c>
      <c r="B343" s="6" t="s">
        <v>3150</v>
      </c>
      <c r="C343" s="3" t="s">
        <v>3154</v>
      </c>
      <c r="D343" s="3" t="s">
        <v>11</v>
      </c>
      <c r="E343" s="3" t="s">
        <v>11</v>
      </c>
      <c r="F343" s="3" t="s">
        <v>3152</v>
      </c>
      <c r="G343" s="3" t="s">
        <v>3153</v>
      </c>
      <c r="H343" s="3" t="s">
        <v>2024</v>
      </c>
      <c r="I343" s="3" t="s">
        <v>3155</v>
      </c>
      <c r="J343" s="3">
        <v>1.0</v>
      </c>
      <c r="K343" s="3" t="s">
        <v>7473</v>
      </c>
      <c r="L343" s="3">
        <v>0.0</v>
      </c>
      <c r="M343" s="10" t="str">
        <f>IFERROR(__xludf.DUMMYFUNCTION("REGEXEXTRACT(B343, ""\d{4}"")"),"2000")</f>
        <v>2000</v>
      </c>
    </row>
    <row r="344">
      <c r="A344" s="6" t="s">
        <v>3183</v>
      </c>
      <c r="B344" s="6" t="s">
        <v>3182</v>
      </c>
      <c r="C344" s="3" t="s">
        <v>3186</v>
      </c>
      <c r="D344" s="3" t="s">
        <v>11</v>
      </c>
      <c r="E344" s="3" t="s">
        <v>11</v>
      </c>
      <c r="F344" s="3" t="s">
        <v>3184</v>
      </c>
      <c r="G344" s="3" t="s">
        <v>3185</v>
      </c>
      <c r="H344" s="3" t="s">
        <v>1541</v>
      </c>
      <c r="I344" s="3" t="s">
        <v>3187</v>
      </c>
      <c r="J344" s="3">
        <v>1.0</v>
      </c>
      <c r="K344" s="3" t="s">
        <v>7473</v>
      </c>
      <c r="L344" s="3">
        <v>0.0</v>
      </c>
      <c r="M344" s="10" t="str">
        <f>IFERROR(__xludf.DUMMYFUNCTION("REGEXEXTRACT(B344, ""\d{4}"")"),"2014")</f>
        <v>2014</v>
      </c>
    </row>
    <row r="345">
      <c r="A345" s="6" t="s">
        <v>3199</v>
      </c>
      <c r="B345" s="6" t="s">
        <v>3198</v>
      </c>
      <c r="C345" s="3" t="s">
        <v>3202</v>
      </c>
      <c r="D345" s="3" t="s">
        <v>11</v>
      </c>
      <c r="E345" s="3" t="s">
        <v>11</v>
      </c>
      <c r="F345" s="3" t="s">
        <v>3200</v>
      </c>
      <c r="G345" s="3" t="s">
        <v>3201</v>
      </c>
      <c r="H345" s="3" t="s">
        <v>1513</v>
      </c>
      <c r="I345" s="3" t="s">
        <v>3203</v>
      </c>
      <c r="J345" s="3">
        <v>1.0</v>
      </c>
      <c r="K345" s="3" t="s">
        <v>7473</v>
      </c>
      <c r="L345" s="3">
        <v>0.0</v>
      </c>
      <c r="M345" s="10" t="str">
        <f>IFERROR(__xludf.DUMMYFUNCTION("REGEXEXTRACT(B345, ""\d{4}"")"),"2013")</f>
        <v>2013</v>
      </c>
    </row>
    <row r="346">
      <c r="A346" s="6" t="s">
        <v>3207</v>
      </c>
      <c r="B346" s="6" t="s">
        <v>3206</v>
      </c>
      <c r="C346" s="3" t="s">
        <v>3211</v>
      </c>
      <c r="D346" s="3" t="s">
        <v>11</v>
      </c>
      <c r="E346" s="3" t="s">
        <v>11</v>
      </c>
      <c r="F346" s="3" t="s">
        <v>3208</v>
      </c>
      <c r="G346" s="3" t="s">
        <v>3209</v>
      </c>
      <c r="H346" s="3" t="s">
        <v>3210</v>
      </c>
      <c r="I346" s="3" t="s">
        <v>3212</v>
      </c>
      <c r="J346" s="3">
        <v>1.0</v>
      </c>
      <c r="K346" s="3" t="s">
        <v>7473</v>
      </c>
      <c r="L346" s="3">
        <v>0.0</v>
      </c>
      <c r="M346" s="10" t="str">
        <f>IFERROR(__xludf.DUMMYFUNCTION("REGEXEXTRACT(B346, ""\d{4}"")"),"2006")</f>
        <v>2006</v>
      </c>
    </row>
    <row r="347">
      <c r="A347" s="6" t="s">
        <v>3266</v>
      </c>
      <c r="B347" s="6" t="s">
        <v>3265</v>
      </c>
      <c r="C347" s="3" t="s">
        <v>3270</v>
      </c>
      <c r="D347" s="3" t="s">
        <v>11</v>
      </c>
      <c r="E347" s="3" t="s">
        <v>11</v>
      </c>
      <c r="F347" s="3" t="s">
        <v>3267</v>
      </c>
      <c r="G347" s="3" t="s">
        <v>3268</v>
      </c>
      <c r="H347" s="3" t="s">
        <v>3269</v>
      </c>
      <c r="I347" s="3" t="s">
        <v>3271</v>
      </c>
      <c r="J347" s="3">
        <v>1.0</v>
      </c>
      <c r="K347" s="3" t="s">
        <v>7473</v>
      </c>
      <c r="L347" s="3">
        <v>0.0</v>
      </c>
      <c r="M347" s="10" t="str">
        <f>IFERROR(__xludf.DUMMYFUNCTION("REGEXEXTRACT(B347, ""\d{4}"")"),"2007")</f>
        <v>2007</v>
      </c>
    </row>
    <row r="348">
      <c r="A348" s="6" t="s">
        <v>3292</v>
      </c>
      <c r="B348" s="6" t="s">
        <v>3291</v>
      </c>
      <c r="C348" s="3" t="s">
        <v>3295</v>
      </c>
      <c r="D348" s="3" t="s">
        <v>11</v>
      </c>
      <c r="E348" s="3" t="s">
        <v>11</v>
      </c>
      <c r="F348" s="3" t="s">
        <v>3293</v>
      </c>
      <c r="G348" s="3" t="s">
        <v>3294</v>
      </c>
      <c r="H348" s="3" t="s">
        <v>1534</v>
      </c>
      <c r="I348" s="3" t="s">
        <v>3296</v>
      </c>
      <c r="J348" s="3">
        <v>1.0</v>
      </c>
      <c r="K348" s="3" t="s">
        <v>7473</v>
      </c>
      <c r="L348" s="3">
        <v>0.0</v>
      </c>
      <c r="M348" s="10" t="str">
        <f>IFERROR(__xludf.DUMMYFUNCTION("REGEXEXTRACT(B348, ""\d{4}"")"),"2013")</f>
        <v>2013</v>
      </c>
    </row>
    <row r="349">
      <c r="A349" s="6" t="s">
        <v>3312</v>
      </c>
      <c r="B349" s="6" t="s">
        <v>3311</v>
      </c>
      <c r="C349" s="3" t="s">
        <v>3315</v>
      </c>
      <c r="D349" s="3" t="s">
        <v>11</v>
      </c>
      <c r="E349" s="3" t="s">
        <v>11</v>
      </c>
      <c r="F349" s="3" t="s">
        <v>3313</v>
      </c>
      <c r="G349" s="3" t="s">
        <v>3314</v>
      </c>
      <c r="H349" s="3" t="s">
        <v>1541</v>
      </c>
      <c r="I349" s="3" t="s">
        <v>3316</v>
      </c>
      <c r="J349" s="3">
        <v>1.0</v>
      </c>
      <c r="K349" s="3" t="s">
        <v>7473</v>
      </c>
      <c r="L349" s="3">
        <v>0.0</v>
      </c>
      <c r="M349" s="10" t="str">
        <f>IFERROR(__xludf.DUMMYFUNCTION("REGEXEXTRACT(B349, ""\d{4}"")"),"2010")</f>
        <v>2010</v>
      </c>
    </row>
    <row r="350">
      <c r="A350" s="6" t="s">
        <v>3369</v>
      </c>
      <c r="B350" s="6" t="s">
        <v>3368</v>
      </c>
      <c r="C350" s="3" t="s">
        <v>3373</v>
      </c>
      <c r="D350" s="3" t="s">
        <v>11</v>
      </c>
      <c r="E350" s="3" t="s">
        <v>11</v>
      </c>
      <c r="F350" s="3" t="s">
        <v>3370</v>
      </c>
      <c r="G350" s="3" t="s">
        <v>3371</v>
      </c>
      <c r="H350" s="3" t="s">
        <v>3372</v>
      </c>
      <c r="I350" s="3" t="s">
        <v>3374</v>
      </c>
      <c r="J350" s="3">
        <v>1.0</v>
      </c>
      <c r="K350" s="3" t="s">
        <v>7473</v>
      </c>
      <c r="L350" s="3">
        <v>0.0</v>
      </c>
      <c r="M350" s="10" t="str">
        <f>IFERROR(__xludf.DUMMYFUNCTION("REGEXEXTRACT(B350, ""\d{4}"")"),"2009")</f>
        <v>2009</v>
      </c>
    </row>
    <row r="351">
      <c r="A351" s="6" t="s">
        <v>3386</v>
      </c>
      <c r="B351" s="6" t="s">
        <v>3385</v>
      </c>
      <c r="C351" s="3" t="s">
        <v>3390</v>
      </c>
      <c r="D351" s="3" t="s">
        <v>11</v>
      </c>
      <c r="E351" s="3" t="s">
        <v>11</v>
      </c>
      <c r="F351" s="3" t="s">
        <v>3387</v>
      </c>
      <c r="G351" s="3" t="s">
        <v>3388</v>
      </c>
      <c r="H351" s="3" t="s">
        <v>3389</v>
      </c>
      <c r="I351" s="3" t="s">
        <v>3391</v>
      </c>
      <c r="J351" s="3">
        <v>1.0</v>
      </c>
      <c r="K351" s="3" t="s">
        <v>7473</v>
      </c>
      <c r="L351" s="3">
        <v>0.0</v>
      </c>
      <c r="M351" s="10" t="str">
        <f>IFERROR(__xludf.DUMMYFUNCTION("REGEXEXTRACT(B351, ""\d{4}"")"),"2015")</f>
        <v>2015</v>
      </c>
    </row>
    <row r="352">
      <c r="A352" s="6" t="s">
        <v>3419</v>
      </c>
      <c r="B352" s="6" t="s">
        <v>3418</v>
      </c>
      <c r="C352" s="3" t="s">
        <v>3423</v>
      </c>
      <c r="D352" s="3" t="s">
        <v>11</v>
      </c>
      <c r="E352" s="3" t="s">
        <v>11</v>
      </c>
      <c r="F352" s="3" t="s">
        <v>3420</v>
      </c>
      <c r="G352" s="3" t="s">
        <v>3421</v>
      </c>
      <c r="H352" s="3" t="s">
        <v>3422</v>
      </c>
      <c r="I352" s="3" t="s">
        <v>3424</v>
      </c>
      <c r="J352" s="3">
        <v>1.0</v>
      </c>
      <c r="K352" s="3" t="s">
        <v>7473</v>
      </c>
      <c r="L352" s="3">
        <v>0.0</v>
      </c>
      <c r="M352" s="10" t="str">
        <f>IFERROR(__xludf.DUMMYFUNCTION("REGEXEXTRACT(B352, ""\d{4}"")"),"2014")</f>
        <v>2014</v>
      </c>
    </row>
    <row r="353">
      <c r="A353" s="6" t="s">
        <v>3429</v>
      </c>
      <c r="B353" s="6" t="s">
        <v>1353</v>
      </c>
      <c r="C353" s="3" t="s">
        <v>1358</v>
      </c>
      <c r="D353" s="3" t="s">
        <v>11</v>
      </c>
      <c r="E353" s="3" t="s">
        <v>11</v>
      </c>
      <c r="F353" s="3" t="s">
        <v>1355</v>
      </c>
      <c r="G353" s="3" t="s">
        <v>1356</v>
      </c>
      <c r="H353" s="3" t="s">
        <v>1357</v>
      </c>
      <c r="I353" s="3" t="s">
        <v>1359</v>
      </c>
      <c r="J353" s="3">
        <v>1.0</v>
      </c>
      <c r="K353" s="3" t="s">
        <v>7473</v>
      </c>
      <c r="L353" s="3">
        <v>0.0</v>
      </c>
      <c r="M353" s="10" t="str">
        <f>IFERROR(__xludf.DUMMYFUNCTION("REGEXEXTRACT(B353, ""\d{4}"")"),"2014")</f>
        <v>2014</v>
      </c>
    </row>
    <row r="354">
      <c r="A354" s="6" t="s">
        <v>3449</v>
      </c>
      <c r="B354" s="6" t="s">
        <v>3448</v>
      </c>
      <c r="C354" s="3" t="s">
        <v>3452</v>
      </c>
      <c r="D354" s="3" t="s">
        <v>11</v>
      </c>
      <c r="E354" s="3" t="s">
        <v>11</v>
      </c>
      <c r="F354" s="3" t="s">
        <v>3450</v>
      </c>
      <c r="G354" s="3" t="s">
        <v>3451</v>
      </c>
      <c r="H354" s="3" t="s">
        <v>1357</v>
      </c>
      <c r="I354" s="3" t="s">
        <v>3453</v>
      </c>
      <c r="J354" s="3">
        <v>1.0</v>
      </c>
      <c r="K354" s="3" t="s">
        <v>7473</v>
      </c>
      <c r="L354" s="3">
        <v>0.0</v>
      </c>
      <c r="M354" s="10" t="str">
        <f>IFERROR(__xludf.DUMMYFUNCTION("REGEXEXTRACT(B354, ""\d{4}"")"),"2015")</f>
        <v>2015</v>
      </c>
    </row>
    <row r="355">
      <c r="A355" s="6" t="s">
        <v>3471</v>
      </c>
      <c r="B355" s="6" t="s">
        <v>3470</v>
      </c>
      <c r="C355" s="3" t="s">
        <v>3473</v>
      </c>
      <c r="D355" s="3" t="s">
        <v>11</v>
      </c>
      <c r="E355" s="3" t="s">
        <v>11</v>
      </c>
      <c r="F355" s="3" t="s">
        <v>3472</v>
      </c>
      <c r="G355" s="3" t="s">
        <v>1574</v>
      </c>
      <c r="H355" s="3" t="s">
        <v>3063</v>
      </c>
      <c r="I355" s="3" t="s">
        <v>3474</v>
      </c>
      <c r="J355" s="3">
        <v>1.0</v>
      </c>
      <c r="K355" s="3" t="s">
        <v>7473</v>
      </c>
      <c r="L355" s="3">
        <v>0.0</v>
      </c>
      <c r="M355" s="10" t="str">
        <f>IFERROR(__xludf.DUMMYFUNCTION("REGEXEXTRACT(B355, ""\d{4}"")"),"2014")</f>
        <v>2014</v>
      </c>
    </row>
    <row r="356">
      <c r="A356" s="6" t="s">
        <v>3476</v>
      </c>
      <c r="B356" s="6" t="s">
        <v>3475</v>
      </c>
      <c r="C356" s="3" t="s">
        <v>3479</v>
      </c>
      <c r="D356" s="3" t="s">
        <v>11</v>
      </c>
      <c r="E356" s="3" t="s">
        <v>11</v>
      </c>
      <c r="F356" s="3" t="s">
        <v>3477</v>
      </c>
      <c r="G356" s="3" t="s">
        <v>3478</v>
      </c>
      <c r="H356" s="3" t="s">
        <v>1541</v>
      </c>
      <c r="I356" s="3" t="s">
        <v>3480</v>
      </c>
      <c r="J356" s="3">
        <v>1.0</v>
      </c>
      <c r="K356" s="3" t="s">
        <v>7473</v>
      </c>
      <c r="L356" s="3">
        <v>0.0</v>
      </c>
      <c r="M356" s="10" t="str">
        <f>IFERROR(__xludf.DUMMYFUNCTION("REGEXEXTRACT(B356, ""\d{4}"")"),"2012")</f>
        <v>2012</v>
      </c>
    </row>
    <row r="357">
      <c r="A357" s="6" t="s">
        <v>3482</v>
      </c>
      <c r="B357" s="6" t="s">
        <v>3481</v>
      </c>
      <c r="C357" s="3" t="s">
        <v>3485</v>
      </c>
      <c r="D357" s="3" t="s">
        <v>11</v>
      </c>
      <c r="E357" s="3" t="s">
        <v>11</v>
      </c>
      <c r="F357" s="3" t="s">
        <v>3483</v>
      </c>
      <c r="G357" s="3" t="s">
        <v>1574</v>
      </c>
      <c r="H357" s="3" t="s">
        <v>3484</v>
      </c>
      <c r="I357" s="3" t="s">
        <v>3486</v>
      </c>
      <c r="J357" s="3">
        <v>1.0</v>
      </c>
      <c r="K357" s="3" t="s">
        <v>7473</v>
      </c>
      <c r="L357" s="3">
        <v>0.0</v>
      </c>
      <c r="M357" s="10" t="str">
        <f>IFERROR(__xludf.DUMMYFUNCTION("REGEXEXTRACT(B357, ""\d{4}"")"),"2015")</f>
        <v>2015</v>
      </c>
    </row>
    <row r="358">
      <c r="A358" s="6" t="s">
        <v>3492</v>
      </c>
      <c r="B358" s="6" t="s">
        <v>3491</v>
      </c>
      <c r="C358" s="3" t="s">
        <v>3494</v>
      </c>
      <c r="D358" s="3" t="s">
        <v>11</v>
      </c>
      <c r="E358" s="3" t="s">
        <v>11</v>
      </c>
      <c r="F358" s="3" t="s">
        <v>3493</v>
      </c>
      <c r="G358" s="3" t="s">
        <v>2180</v>
      </c>
      <c r="H358" s="3" t="s">
        <v>1541</v>
      </c>
      <c r="I358" s="3" t="s">
        <v>3495</v>
      </c>
      <c r="J358" s="3">
        <v>1.0</v>
      </c>
      <c r="K358" s="3" t="s">
        <v>7473</v>
      </c>
      <c r="L358" s="3">
        <v>0.0</v>
      </c>
      <c r="M358" s="10" t="str">
        <f>IFERROR(__xludf.DUMMYFUNCTION("REGEXEXTRACT(B358, ""\d{4}"")"),"2012")</f>
        <v>2012</v>
      </c>
    </row>
    <row r="359">
      <c r="A359" s="6" t="s">
        <v>3581</v>
      </c>
      <c r="B359" s="6" t="s">
        <v>3580</v>
      </c>
      <c r="C359" s="3" t="s">
        <v>3585</v>
      </c>
      <c r="D359" s="3" t="s">
        <v>11</v>
      </c>
      <c r="E359" s="3" t="s">
        <v>11</v>
      </c>
      <c r="F359" s="3" t="s">
        <v>3582</v>
      </c>
      <c r="G359" s="3" t="s">
        <v>3583</v>
      </c>
      <c r="H359" s="3" t="s">
        <v>3584</v>
      </c>
      <c r="I359" s="3" t="s">
        <v>3586</v>
      </c>
      <c r="J359" s="3">
        <v>1.0</v>
      </c>
      <c r="K359" s="3" t="s">
        <v>7473</v>
      </c>
      <c r="L359" s="3">
        <v>0.0</v>
      </c>
      <c r="M359" s="10" t="str">
        <f>IFERROR(__xludf.DUMMYFUNCTION("REGEXEXTRACT(B359, ""\d{4}"")"),"2011")</f>
        <v>2011</v>
      </c>
    </row>
    <row r="360">
      <c r="A360" s="6" t="s">
        <v>3588</v>
      </c>
      <c r="B360" s="6" t="s">
        <v>3587</v>
      </c>
      <c r="C360" s="3" t="s">
        <v>3591</v>
      </c>
      <c r="D360" s="3" t="s">
        <v>11</v>
      </c>
      <c r="E360" s="3" t="s">
        <v>11</v>
      </c>
      <c r="F360" s="3" t="s">
        <v>3589</v>
      </c>
      <c r="G360" s="3" t="s">
        <v>3590</v>
      </c>
      <c r="H360" s="3" t="s">
        <v>291</v>
      </c>
      <c r="I360" s="3" t="s">
        <v>3592</v>
      </c>
      <c r="J360" s="3">
        <v>1.0</v>
      </c>
      <c r="K360" s="3" t="s">
        <v>7473</v>
      </c>
      <c r="L360" s="3">
        <v>0.0</v>
      </c>
      <c r="M360" s="10" t="str">
        <f>IFERROR(__xludf.DUMMYFUNCTION("REGEXEXTRACT(B360, ""\d{4}"")"),"2006")</f>
        <v>2006</v>
      </c>
    </row>
    <row r="361">
      <c r="A361" s="6" t="s">
        <v>3624</v>
      </c>
      <c r="B361" s="6" t="s">
        <v>3623</v>
      </c>
      <c r="C361" s="3" t="s">
        <v>3627</v>
      </c>
      <c r="D361" s="3" t="s">
        <v>11</v>
      </c>
      <c r="E361" s="3" t="s">
        <v>11</v>
      </c>
      <c r="F361" s="3" t="s">
        <v>3625</v>
      </c>
      <c r="G361" s="3" t="s">
        <v>3626</v>
      </c>
      <c r="H361" s="3" t="s">
        <v>291</v>
      </c>
      <c r="I361" s="3" t="s">
        <v>3628</v>
      </c>
      <c r="J361" s="3">
        <v>1.0</v>
      </c>
      <c r="K361" s="3" t="s">
        <v>7473</v>
      </c>
      <c r="L361" s="3">
        <v>0.0</v>
      </c>
      <c r="M361" s="10" t="str">
        <f>IFERROR(__xludf.DUMMYFUNCTION("REGEXEXTRACT(B361, ""\d{4}"")"),"2012")</f>
        <v>2012</v>
      </c>
    </row>
    <row r="362">
      <c r="A362" s="6" t="s">
        <v>3630</v>
      </c>
      <c r="B362" s="6" t="s">
        <v>3629</v>
      </c>
      <c r="C362" s="3" t="s">
        <v>3633</v>
      </c>
      <c r="D362" s="3" t="s">
        <v>11</v>
      </c>
      <c r="E362" s="3" t="s">
        <v>11</v>
      </c>
      <c r="F362" s="3" t="s">
        <v>3631</v>
      </c>
      <c r="G362" s="3" t="s">
        <v>3632</v>
      </c>
      <c r="H362" s="3" t="s">
        <v>3584</v>
      </c>
      <c r="I362" s="3" t="s">
        <v>3634</v>
      </c>
      <c r="J362" s="3">
        <v>1.0</v>
      </c>
      <c r="K362" s="3" t="s">
        <v>7473</v>
      </c>
      <c r="L362" s="3">
        <v>0.0</v>
      </c>
      <c r="M362" s="10" t="str">
        <f>IFERROR(__xludf.DUMMYFUNCTION("REGEXEXTRACT(B362, ""\d{4}"")"),"2013")</f>
        <v>2013</v>
      </c>
    </row>
    <row r="363">
      <c r="A363" s="6" t="s">
        <v>3736</v>
      </c>
      <c r="B363" s="6" t="s">
        <v>3735</v>
      </c>
      <c r="C363" s="3" t="s">
        <v>3739</v>
      </c>
      <c r="D363" s="3" t="s">
        <v>11</v>
      </c>
      <c r="E363" s="3" t="s">
        <v>11</v>
      </c>
      <c r="F363" s="3" t="s">
        <v>3737</v>
      </c>
      <c r="G363" s="3" t="s">
        <v>3738</v>
      </c>
      <c r="H363" s="3" t="s">
        <v>2776</v>
      </c>
      <c r="I363" s="3" t="s">
        <v>3740</v>
      </c>
      <c r="J363" s="3">
        <v>1.0</v>
      </c>
      <c r="K363" s="3" t="s">
        <v>7473</v>
      </c>
      <c r="L363" s="3">
        <v>0.0</v>
      </c>
      <c r="M363" s="10" t="str">
        <f>IFERROR(__xludf.DUMMYFUNCTION("REGEXEXTRACT(B363, ""\d{4}"")"),"2018")</f>
        <v>2018</v>
      </c>
    </row>
    <row r="364">
      <c r="A364" s="6" t="s">
        <v>3877</v>
      </c>
      <c r="B364" s="6" t="s">
        <v>3876</v>
      </c>
      <c r="C364" s="3" t="s">
        <v>3880</v>
      </c>
      <c r="D364" s="3" t="s">
        <v>11</v>
      </c>
      <c r="E364" s="3" t="s">
        <v>11</v>
      </c>
      <c r="F364" s="3" t="s">
        <v>3878</v>
      </c>
      <c r="G364" s="3" t="s">
        <v>3879</v>
      </c>
      <c r="H364" s="3" t="s">
        <v>1357</v>
      </c>
      <c r="I364" s="3" t="s">
        <v>3881</v>
      </c>
      <c r="J364" s="3">
        <v>1.0</v>
      </c>
      <c r="K364" s="3" t="s">
        <v>7473</v>
      </c>
      <c r="L364" s="3">
        <v>0.0</v>
      </c>
      <c r="M364" s="10" t="str">
        <f>IFERROR(__xludf.DUMMYFUNCTION("REGEXEXTRACT(B364, ""\d{4}"")"),"2016")</f>
        <v>2016</v>
      </c>
    </row>
    <row r="365">
      <c r="A365" s="6" t="s">
        <v>3919</v>
      </c>
      <c r="B365" s="6" t="s">
        <v>3918</v>
      </c>
      <c r="C365" s="3" t="s">
        <v>3923</v>
      </c>
      <c r="D365" s="3" t="s">
        <v>11</v>
      </c>
      <c r="E365" s="3" t="s">
        <v>11</v>
      </c>
      <c r="F365" s="3" t="s">
        <v>3920</v>
      </c>
      <c r="G365" s="3" t="s">
        <v>3921</v>
      </c>
      <c r="H365" s="3" t="s">
        <v>3922</v>
      </c>
      <c r="I365" s="3" t="s">
        <v>3924</v>
      </c>
      <c r="J365" s="3">
        <v>1.0</v>
      </c>
      <c r="K365" s="3" t="s">
        <v>7473</v>
      </c>
      <c r="L365" s="3">
        <v>0.0</v>
      </c>
      <c r="M365" s="10" t="str">
        <f>IFERROR(__xludf.DUMMYFUNCTION("REGEXEXTRACT(B365, ""\d{4}"")"),"2015")</f>
        <v>2015</v>
      </c>
    </row>
    <row r="366">
      <c r="A366" s="6" t="s">
        <v>3964</v>
      </c>
      <c r="B366" s="6" t="s">
        <v>3963</v>
      </c>
      <c r="C366" s="3" t="s">
        <v>3967</v>
      </c>
      <c r="D366" s="3" t="s">
        <v>11</v>
      </c>
      <c r="E366" s="3" t="s">
        <v>11</v>
      </c>
      <c r="F366" s="3" t="s">
        <v>3965</v>
      </c>
      <c r="G366" s="3" t="s">
        <v>3966</v>
      </c>
      <c r="H366" s="3" t="s">
        <v>1477</v>
      </c>
      <c r="I366" s="3" t="s">
        <v>3968</v>
      </c>
      <c r="J366" s="3">
        <v>1.0</v>
      </c>
      <c r="K366" s="3" t="s">
        <v>7473</v>
      </c>
      <c r="L366" s="3">
        <v>0.0</v>
      </c>
      <c r="M366" s="10" t="str">
        <f>IFERROR(__xludf.DUMMYFUNCTION("REGEXEXTRACT(B366, ""\d{4}"")"),"2016")</f>
        <v>2016</v>
      </c>
    </row>
    <row r="367">
      <c r="A367" s="6" t="s">
        <v>3977</v>
      </c>
      <c r="B367" s="6" t="s">
        <v>3976</v>
      </c>
      <c r="C367" s="3" t="s">
        <v>3981</v>
      </c>
      <c r="D367" s="3" t="s">
        <v>11</v>
      </c>
      <c r="E367" s="3" t="s">
        <v>11</v>
      </c>
      <c r="F367" s="3" t="s">
        <v>3978</v>
      </c>
      <c r="G367" s="3" t="s">
        <v>3979</v>
      </c>
      <c r="H367" s="3" t="s">
        <v>3980</v>
      </c>
      <c r="I367" s="3" t="s">
        <v>3982</v>
      </c>
      <c r="J367" s="3">
        <v>1.0</v>
      </c>
      <c r="K367" s="3" t="s">
        <v>7473</v>
      </c>
      <c r="L367" s="3">
        <v>0.0</v>
      </c>
      <c r="M367" s="10" t="str">
        <f>IFERROR(__xludf.DUMMYFUNCTION("REGEXEXTRACT(B367, ""\d{4}"")"),"2017")</f>
        <v>2017</v>
      </c>
    </row>
    <row r="368">
      <c r="A368" s="6" t="s">
        <v>4009</v>
      </c>
      <c r="B368" s="6" t="s">
        <v>4008</v>
      </c>
      <c r="C368" s="3" t="s">
        <v>4012</v>
      </c>
      <c r="D368" s="3" t="s">
        <v>11</v>
      </c>
      <c r="E368" s="3" t="s">
        <v>11</v>
      </c>
      <c r="F368" s="3" t="s">
        <v>4010</v>
      </c>
      <c r="G368" s="3" t="s">
        <v>4011</v>
      </c>
      <c r="H368" s="3" t="s">
        <v>1357</v>
      </c>
      <c r="I368" s="3" t="s">
        <v>4013</v>
      </c>
      <c r="J368" s="3">
        <v>1.0</v>
      </c>
      <c r="K368" s="3" t="s">
        <v>7473</v>
      </c>
      <c r="L368" s="3">
        <v>0.0</v>
      </c>
      <c r="M368" s="10" t="str">
        <f>IFERROR(__xludf.DUMMYFUNCTION("REGEXEXTRACT(B368, ""\d{4}"")"),"2017")</f>
        <v>2017</v>
      </c>
    </row>
    <row r="369">
      <c r="A369" s="6" t="s">
        <v>4050</v>
      </c>
      <c r="B369" s="6" t="s">
        <v>4049</v>
      </c>
      <c r="C369" s="3" t="s">
        <v>4054</v>
      </c>
      <c r="D369" s="3" t="s">
        <v>11</v>
      </c>
      <c r="E369" s="3" t="s">
        <v>11</v>
      </c>
      <c r="F369" s="3" t="s">
        <v>4051</v>
      </c>
      <c r="G369" s="3" t="s">
        <v>4052</v>
      </c>
      <c r="H369" s="3" t="s">
        <v>4053</v>
      </c>
      <c r="I369" s="3" t="s">
        <v>4055</v>
      </c>
      <c r="J369" s="3">
        <v>1.0</v>
      </c>
      <c r="K369" s="3" t="s">
        <v>7473</v>
      </c>
      <c r="L369" s="3">
        <v>0.0</v>
      </c>
      <c r="M369" s="10" t="str">
        <f>IFERROR(__xludf.DUMMYFUNCTION("REGEXEXTRACT(B369, ""\d{4}"")"),"2016")</f>
        <v>2016</v>
      </c>
    </row>
    <row r="370">
      <c r="A370" s="6" t="s">
        <v>4058</v>
      </c>
      <c r="B370" s="6" t="s">
        <v>1875</v>
      </c>
      <c r="C370" s="3" t="s">
        <v>1879</v>
      </c>
      <c r="D370" s="3" t="s">
        <v>11</v>
      </c>
      <c r="E370" s="3" t="s">
        <v>11</v>
      </c>
      <c r="F370" s="3" t="s">
        <v>1877</v>
      </c>
      <c r="G370" s="3" t="s">
        <v>1878</v>
      </c>
      <c r="H370" s="3" t="s">
        <v>1357</v>
      </c>
      <c r="I370" s="3" t="s">
        <v>1880</v>
      </c>
      <c r="J370" s="3">
        <v>1.0</v>
      </c>
      <c r="K370" s="3" t="s">
        <v>7473</v>
      </c>
      <c r="L370" s="3">
        <v>0.0</v>
      </c>
      <c r="M370" s="10" t="str">
        <f>IFERROR(__xludf.DUMMYFUNCTION("REGEXEXTRACT(B370, ""\d{4}"")"),"2014")</f>
        <v>2014</v>
      </c>
    </row>
    <row r="371">
      <c r="A371" s="6" t="s">
        <v>4065</v>
      </c>
      <c r="B371" s="6" t="s">
        <v>4064</v>
      </c>
      <c r="C371" s="3" t="s">
        <v>4068</v>
      </c>
      <c r="D371" s="3" t="s">
        <v>11</v>
      </c>
      <c r="E371" s="3" t="s">
        <v>11</v>
      </c>
      <c r="F371" s="3" t="s">
        <v>4066</v>
      </c>
      <c r="G371" s="3" t="s">
        <v>4067</v>
      </c>
      <c r="H371" s="3" t="s">
        <v>2276</v>
      </c>
      <c r="I371" s="3" t="s">
        <v>4069</v>
      </c>
      <c r="J371" s="3">
        <v>1.0</v>
      </c>
      <c r="K371" s="3" t="s">
        <v>7473</v>
      </c>
      <c r="L371" s="3">
        <v>0.0</v>
      </c>
      <c r="M371" s="10" t="str">
        <f>IFERROR(__xludf.DUMMYFUNCTION("REGEXEXTRACT(B371, ""\d{4}"")"),"2016")</f>
        <v>2016</v>
      </c>
    </row>
    <row r="372">
      <c r="A372" s="6" t="s">
        <v>4197</v>
      </c>
      <c r="B372" s="6" t="s">
        <v>4196</v>
      </c>
      <c r="C372" s="3" t="s">
        <v>4199</v>
      </c>
      <c r="D372" s="3" t="s">
        <v>11</v>
      </c>
      <c r="E372" s="3" t="s">
        <v>11</v>
      </c>
      <c r="F372" s="3" t="s">
        <v>4198</v>
      </c>
      <c r="G372" s="3" t="s">
        <v>3626</v>
      </c>
      <c r="H372" s="3" t="s">
        <v>221</v>
      </c>
      <c r="I372" s="3" t="s">
        <v>4200</v>
      </c>
      <c r="J372" s="3">
        <v>1.0</v>
      </c>
      <c r="K372" s="3" t="s">
        <v>7473</v>
      </c>
      <c r="L372" s="3">
        <v>0.0</v>
      </c>
      <c r="M372" s="10" t="str">
        <f>IFERROR(__xludf.DUMMYFUNCTION("REGEXEXTRACT(B372, ""\d{4}"")"),"2014")</f>
        <v>2014</v>
      </c>
    </row>
    <row r="373">
      <c r="A373" s="6" t="s">
        <v>4257</v>
      </c>
      <c r="B373" s="6" t="s">
        <v>4256</v>
      </c>
      <c r="C373" s="3" t="s">
        <v>4260</v>
      </c>
      <c r="D373" s="3" t="s">
        <v>11</v>
      </c>
      <c r="E373" s="3" t="s">
        <v>11</v>
      </c>
      <c r="F373" s="3" t="s">
        <v>4258</v>
      </c>
      <c r="G373" s="3" t="s">
        <v>4259</v>
      </c>
      <c r="H373" s="3" t="s">
        <v>1357</v>
      </c>
      <c r="I373" s="3" t="s">
        <v>4261</v>
      </c>
      <c r="J373" s="3">
        <v>1.0</v>
      </c>
      <c r="K373" s="3" t="s">
        <v>7473</v>
      </c>
      <c r="L373" s="3">
        <v>0.0</v>
      </c>
      <c r="M373" s="10" t="str">
        <f>IFERROR(__xludf.DUMMYFUNCTION("REGEXEXTRACT(B373, ""\d{4}"")"),"2004")</f>
        <v>2004</v>
      </c>
    </row>
    <row r="374">
      <c r="A374" s="6" t="s">
        <v>4358</v>
      </c>
      <c r="B374" s="6" t="s">
        <v>4357</v>
      </c>
      <c r="C374" s="3" t="s">
        <v>4361</v>
      </c>
      <c r="D374" s="3" t="s">
        <v>11</v>
      </c>
      <c r="E374" s="3" t="s">
        <v>11</v>
      </c>
      <c r="F374" s="3" t="s">
        <v>4359</v>
      </c>
      <c r="G374" s="3" t="s">
        <v>4360</v>
      </c>
      <c r="H374" s="3" t="s">
        <v>1541</v>
      </c>
      <c r="I374" s="3" t="s">
        <v>4362</v>
      </c>
      <c r="J374" s="3">
        <v>1.0</v>
      </c>
      <c r="K374" s="3" t="s">
        <v>7473</v>
      </c>
      <c r="L374" s="3">
        <v>0.0</v>
      </c>
      <c r="M374" s="10" t="str">
        <f>IFERROR(__xludf.DUMMYFUNCTION("REGEXEXTRACT(B374, ""\d{4}"")"),"2012")</f>
        <v>2012</v>
      </c>
    </row>
    <row r="375">
      <c r="A375" s="6" t="s">
        <v>4426</v>
      </c>
      <c r="B375" s="6" t="s">
        <v>4425</v>
      </c>
      <c r="C375" s="3" t="s">
        <v>4429</v>
      </c>
      <c r="D375" s="3" t="s">
        <v>11</v>
      </c>
      <c r="E375" s="3" t="s">
        <v>11</v>
      </c>
      <c r="F375" s="3" t="s">
        <v>4427</v>
      </c>
      <c r="G375" s="3" t="s">
        <v>4428</v>
      </c>
      <c r="H375" s="3" t="s">
        <v>3830</v>
      </c>
      <c r="I375" s="3" t="s">
        <v>4430</v>
      </c>
      <c r="J375" s="3">
        <v>1.0</v>
      </c>
      <c r="K375" s="3" t="s">
        <v>7473</v>
      </c>
      <c r="L375" s="3">
        <v>0.0</v>
      </c>
      <c r="M375" s="10" t="str">
        <f>IFERROR(__xludf.DUMMYFUNCTION("REGEXEXTRACT(B375, ""\d{4}"")"),"2014")</f>
        <v>2014</v>
      </c>
    </row>
    <row r="376">
      <c r="A376" s="6" t="s">
        <v>4456</v>
      </c>
      <c r="B376" s="6" t="s">
        <v>4455</v>
      </c>
      <c r="C376" s="3" t="s">
        <v>4459</v>
      </c>
      <c r="D376" s="3" t="s">
        <v>11</v>
      </c>
      <c r="E376" s="3" t="s">
        <v>11</v>
      </c>
      <c r="F376" s="3" t="s">
        <v>4457</v>
      </c>
      <c r="G376" s="3" t="s">
        <v>4458</v>
      </c>
      <c r="H376" s="3" t="s">
        <v>378</v>
      </c>
      <c r="I376" s="3" t="s">
        <v>4460</v>
      </c>
      <c r="J376" s="3">
        <v>1.0</v>
      </c>
      <c r="K376" s="3" t="s">
        <v>7473</v>
      </c>
      <c r="L376" s="3">
        <v>0.0</v>
      </c>
      <c r="M376" s="10" t="str">
        <f>IFERROR(__xludf.DUMMYFUNCTION("REGEXEXTRACT(B376, ""\d{4}"")"),"2015")</f>
        <v>2015</v>
      </c>
    </row>
    <row r="377">
      <c r="A377" s="6" t="s">
        <v>4464</v>
      </c>
      <c r="B377" s="6" t="s">
        <v>4463</v>
      </c>
      <c r="C377" s="3" t="s">
        <v>4468</v>
      </c>
      <c r="D377" s="3" t="s">
        <v>11</v>
      </c>
      <c r="E377" s="3" t="s">
        <v>11</v>
      </c>
      <c r="F377" s="3" t="s">
        <v>4465</v>
      </c>
      <c r="G377" s="3" t="s">
        <v>4466</v>
      </c>
      <c r="H377" s="3" t="s">
        <v>4467</v>
      </c>
      <c r="I377" s="3" t="s">
        <v>4469</v>
      </c>
      <c r="J377" s="3">
        <v>1.0</v>
      </c>
      <c r="K377" s="3" t="s">
        <v>7473</v>
      </c>
      <c r="L377" s="3">
        <v>0.0</v>
      </c>
      <c r="M377" s="10" t="str">
        <f>IFERROR(__xludf.DUMMYFUNCTION("REGEXEXTRACT(B377, ""\d{4}"")"),"2013")</f>
        <v>2013</v>
      </c>
    </row>
    <row r="378">
      <c r="A378" s="6" t="s">
        <v>4527</v>
      </c>
      <c r="B378" s="6" t="s">
        <v>4526</v>
      </c>
      <c r="C378" s="3" t="s">
        <v>4530</v>
      </c>
      <c r="D378" s="3" t="s">
        <v>11</v>
      </c>
      <c r="E378" s="3" t="s">
        <v>11</v>
      </c>
      <c r="F378" s="3" t="s">
        <v>4528</v>
      </c>
      <c r="G378" s="3" t="s">
        <v>4529</v>
      </c>
      <c r="H378" s="3" t="s">
        <v>291</v>
      </c>
      <c r="I378" s="3" t="s">
        <v>4531</v>
      </c>
      <c r="J378" s="3">
        <v>1.0</v>
      </c>
      <c r="K378" s="3" t="s">
        <v>7473</v>
      </c>
      <c r="L378" s="3">
        <v>0.0</v>
      </c>
      <c r="M378" s="10" t="str">
        <f>IFERROR(__xludf.DUMMYFUNCTION("REGEXEXTRACT(B378, ""\d{4}"")"),"2013")</f>
        <v>2013</v>
      </c>
    </row>
    <row r="379">
      <c r="A379" s="6" t="s">
        <v>4570</v>
      </c>
      <c r="B379" s="6" t="s">
        <v>4569</v>
      </c>
      <c r="C379" s="3" t="s">
        <v>4574</v>
      </c>
      <c r="D379" s="3" t="s">
        <v>11</v>
      </c>
      <c r="E379" s="3" t="s">
        <v>11</v>
      </c>
      <c r="F379" s="3" t="s">
        <v>4571</v>
      </c>
      <c r="G379" s="3" t="s">
        <v>4572</v>
      </c>
      <c r="H379" s="3" t="s">
        <v>4573</v>
      </c>
      <c r="I379" s="3" t="s">
        <v>4575</v>
      </c>
      <c r="J379" s="3">
        <v>1.0</v>
      </c>
      <c r="K379" s="3" t="s">
        <v>7473</v>
      </c>
      <c r="L379" s="3">
        <v>0.0</v>
      </c>
      <c r="M379" s="10" t="str">
        <f>IFERROR(__xludf.DUMMYFUNCTION("REGEXEXTRACT(B379, ""\d{4}"")"),"2008")</f>
        <v>2008</v>
      </c>
    </row>
    <row r="380">
      <c r="A380" s="6" t="s">
        <v>4577</v>
      </c>
      <c r="B380" s="6" t="s">
        <v>4576</v>
      </c>
      <c r="C380" s="3" t="s">
        <v>4580</v>
      </c>
      <c r="D380" s="3" t="s">
        <v>11</v>
      </c>
      <c r="E380" s="3" t="s">
        <v>11</v>
      </c>
      <c r="F380" s="3" t="s">
        <v>4578</v>
      </c>
      <c r="G380" s="3" t="s">
        <v>4579</v>
      </c>
      <c r="H380" s="3" t="s">
        <v>2726</v>
      </c>
      <c r="I380" s="3" t="s">
        <v>4581</v>
      </c>
      <c r="J380" s="3">
        <v>1.0</v>
      </c>
      <c r="K380" s="3" t="s">
        <v>7473</v>
      </c>
      <c r="L380" s="3">
        <v>0.0</v>
      </c>
      <c r="M380" s="10" t="str">
        <f>IFERROR(__xludf.DUMMYFUNCTION("REGEXEXTRACT(B380, ""\d{4}"")"),"2007")</f>
        <v>2007</v>
      </c>
    </row>
    <row r="381">
      <c r="A381" s="6" t="s">
        <v>4620</v>
      </c>
      <c r="B381" s="6" t="s">
        <v>4619</v>
      </c>
      <c r="C381" s="3" t="s">
        <v>4624</v>
      </c>
      <c r="D381" s="3" t="s">
        <v>11</v>
      </c>
      <c r="E381" s="3" t="s">
        <v>11</v>
      </c>
      <c r="F381" s="3" t="s">
        <v>4621</v>
      </c>
      <c r="G381" s="3" t="s">
        <v>4622</v>
      </c>
      <c r="H381" s="3" t="s">
        <v>4623</v>
      </c>
      <c r="I381" s="3" t="s">
        <v>4625</v>
      </c>
      <c r="J381" s="3">
        <v>1.0</v>
      </c>
      <c r="K381" s="3" t="s">
        <v>7473</v>
      </c>
      <c r="L381" s="3">
        <v>0.0</v>
      </c>
      <c r="M381" s="10" t="str">
        <f>IFERROR(__xludf.DUMMYFUNCTION("REGEXEXTRACT(B381, ""\d{4}"")"),"2011")</f>
        <v>2011</v>
      </c>
    </row>
    <row r="382">
      <c r="A382" s="6" t="s">
        <v>4675</v>
      </c>
      <c r="B382" s="6" t="s">
        <v>4674</v>
      </c>
      <c r="C382" s="3" t="s">
        <v>4679</v>
      </c>
      <c r="D382" s="3" t="s">
        <v>11</v>
      </c>
      <c r="E382" s="3" t="s">
        <v>11</v>
      </c>
      <c r="F382" s="3" t="s">
        <v>4676</v>
      </c>
      <c r="G382" s="3" t="s">
        <v>4677</v>
      </c>
      <c r="H382" s="3" t="s">
        <v>4678</v>
      </c>
      <c r="I382" s="3" t="s">
        <v>4680</v>
      </c>
      <c r="J382" s="3">
        <v>1.0</v>
      </c>
      <c r="K382" s="3" t="s">
        <v>7473</v>
      </c>
      <c r="L382" s="3">
        <v>0.0</v>
      </c>
      <c r="M382" s="10" t="str">
        <f>IFERROR(__xludf.DUMMYFUNCTION("REGEXEXTRACT(B382, ""\d{4}"")"),"2008")</f>
        <v>2008</v>
      </c>
    </row>
    <row r="383">
      <c r="A383" s="6" t="s">
        <v>4686</v>
      </c>
      <c r="B383" s="6" t="s">
        <v>4685</v>
      </c>
      <c r="C383" s="3" t="s">
        <v>4688</v>
      </c>
      <c r="D383" s="3" t="s">
        <v>11</v>
      </c>
      <c r="E383" s="3" t="s">
        <v>11</v>
      </c>
      <c r="F383" s="3" t="s">
        <v>4687</v>
      </c>
      <c r="G383" s="3" t="s">
        <v>3355</v>
      </c>
      <c r="H383" s="3" t="s">
        <v>1807</v>
      </c>
      <c r="I383" s="3" t="s">
        <v>4689</v>
      </c>
      <c r="J383" s="3">
        <v>1.0</v>
      </c>
      <c r="K383" s="3" t="s">
        <v>7473</v>
      </c>
      <c r="L383" s="3">
        <v>0.0</v>
      </c>
      <c r="M383" s="10" t="str">
        <f>IFERROR(__xludf.DUMMYFUNCTION("REGEXEXTRACT(B383, ""\d{4}"")"),"2015")</f>
        <v>2015</v>
      </c>
    </row>
    <row r="384">
      <c r="A384" s="6" t="s">
        <v>4711</v>
      </c>
      <c r="B384" s="6" t="s">
        <v>4710</v>
      </c>
      <c r="C384" s="3" t="s">
        <v>4715</v>
      </c>
      <c r="D384" s="3" t="s">
        <v>11</v>
      </c>
      <c r="E384" s="3" t="s">
        <v>11</v>
      </c>
      <c r="F384" s="3" t="s">
        <v>4712</v>
      </c>
      <c r="G384" s="3" t="s">
        <v>4713</v>
      </c>
      <c r="H384" s="3" t="s">
        <v>4714</v>
      </c>
      <c r="I384" s="3" t="s">
        <v>4716</v>
      </c>
      <c r="J384" s="3">
        <v>1.0</v>
      </c>
      <c r="K384" s="3" t="s">
        <v>7473</v>
      </c>
      <c r="L384" s="3">
        <v>0.0</v>
      </c>
      <c r="M384" s="10" t="str">
        <f>IFERROR(__xludf.DUMMYFUNCTION("REGEXEXTRACT(B384, ""\d{4}"")"),"2010")</f>
        <v>2010</v>
      </c>
    </row>
    <row r="385">
      <c r="A385" s="6" t="s">
        <v>4728</v>
      </c>
      <c r="B385" s="6" t="s">
        <v>4727</v>
      </c>
      <c r="C385" s="3" t="s">
        <v>4731</v>
      </c>
      <c r="D385" s="3" t="s">
        <v>11</v>
      </c>
      <c r="E385" s="3" t="s">
        <v>11</v>
      </c>
      <c r="F385" s="3" t="s">
        <v>4729</v>
      </c>
      <c r="G385" s="3" t="s">
        <v>4730</v>
      </c>
      <c r="H385" s="3" t="s">
        <v>1541</v>
      </c>
      <c r="I385" s="3" t="s">
        <v>4732</v>
      </c>
      <c r="J385" s="3">
        <v>1.0</v>
      </c>
      <c r="K385" s="3" t="s">
        <v>7473</v>
      </c>
      <c r="L385" s="3">
        <v>0.0</v>
      </c>
      <c r="M385" s="10" t="str">
        <f>IFERROR(__xludf.DUMMYFUNCTION("REGEXEXTRACT(B385, ""\d{4}"")"),"2011")</f>
        <v>2011</v>
      </c>
    </row>
    <row r="386">
      <c r="A386" s="6" t="s">
        <v>4755</v>
      </c>
      <c r="B386" s="6" t="s">
        <v>4754</v>
      </c>
      <c r="C386" s="3" t="s">
        <v>4759</v>
      </c>
      <c r="D386" s="3" t="s">
        <v>11</v>
      </c>
      <c r="E386" s="3" t="s">
        <v>11</v>
      </c>
      <c r="F386" s="3" t="s">
        <v>4756</v>
      </c>
      <c r="G386" s="3" t="s">
        <v>4757</v>
      </c>
      <c r="H386" s="3" t="s">
        <v>4758</v>
      </c>
      <c r="I386" s="3" t="s">
        <v>4760</v>
      </c>
      <c r="J386" s="3">
        <v>1.0</v>
      </c>
      <c r="K386" s="3" t="s">
        <v>7473</v>
      </c>
      <c r="L386" s="3">
        <v>0.0</v>
      </c>
      <c r="M386" s="10" t="str">
        <f>IFERROR(__xludf.DUMMYFUNCTION("REGEXEXTRACT(B386, ""\d{4}"")"),"2012")</f>
        <v>2012</v>
      </c>
    </row>
    <row r="387">
      <c r="A387" s="6" t="s">
        <v>4766</v>
      </c>
      <c r="B387" s="6" t="s">
        <v>4765</v>
      </c>
      <c r="C387" s="3" t="s">
        <v>4769</v>
      </c>
      <c r="D387" s="3" t="s">
        <v>11</v>
      </c>
      <c r="E387" s="3" t="s">
        <v>11</v>
      </c>
      <c r="F387" s="3" t="s">
        <v>4767</v>
      </c>
      <c r="G387" s="3" t="s">
        <v>4768</v>
      </c>
      <c r="H387" s="3" t="s">
        <v>1357</v>
      </c>
      <c r="I387" s="3" t="s">
        <v>4770</v>
      </c>
      <c r="J387" s="3">
        <v>1.0</v>
      </c>
      <c r="K387" s="3" t="s">
        <v>7473</v>
      </c>
      <c r="L387" s="3">
        <v>0.0</v>
      </c>
      <c r="M387" s="10" t="str">
        <f>IFERROR(__xludf.DUMMYFUNCTION("REGEXEXTRACT(B387, ""\d{4}"")"),"1999")</f>
        <v>1999</v>
      </c>
    </row>
    <row r="388">
      <c r="A388" s="6" t="s">
        <v>4795</v>
      </c>
      <c r="B388" s="6" t="s">
        <v>4794</v>
      </c>
      <c r="C388" s="3" t="s">
        <v>4799</v>
      </c>
      <c r="D388" s="3" t="s">
        <v>11</v>
      </c>
      <c r="E388" s="3" t="s">
        <v>11</v>
      </c>
      <c r="F388" s="3" t="s">
        <v>4796</v>
      </c>
      <c r="G388" s="3" t="s">
        <v>4797</v>
      </c>
      <c r="H388" s="3" t="s">
        <v>4798</v>
      </c>
      <c r="I388" s="3" t="s">
        <v>4800</v>
      </c>
      <c r="J388" s="3">
        <v>1.0</v>
      </c>
      <c r="K388" s="3" t="s">
        <v>7473</v>
      </c>
      <c r="L388" s="3">
        <v>0.0</v>
      </c>
      <c r="M388" s="10" t="str">
        <f>IFERROR(__xludf.DUMMYFUNCTION("REGEXEXTRACT(B388, ""\d{4}"")"),"2013")</f>
        <v>2013</v>
      </c>
    </row>
    <row r="389">
      <c r="A389" s="6" t="s">
        <v>4806</v>
      </c>
      <c r="B389" s="6" t="s">
        <v>4805</v>
      </c>
      <c r="C389" s="3" t="s">
        <v>4809</v>
      </c>
      <c r="D389" s="3" t="s">
        <v>11</v>
      </c>
      <c r="E389" s="3" t="s">
        <v>11</v>
      </c>
      <c r="F389" s="3" t="s">
        <v>4807</v>
      </c>
      <c r="G389" s="3" t="s">
        <v>4808</v>
      </c>
      <c r="H389" s="3" t="s">
        <v>291</v>
      </c>
      <c r="I389" s="3" t="s">
        <v>4810</v>
      </c>
      <c r="J389" s="3">
        <v>1.0</v>
      </c>
      <c r="K389" s="3" t="s">
        <v>7473</v>
      </c>
      <c r="L389" s="3">
        <v>0.0</v>
      </c>
      <c r="M389" s="10" t="str">
        <f>IFERROR(__xludf.DUMMYFUNCTION("REGEXEXTRACT(B389, ""\d{4}"")"),"2008")</f>
        <v>2008</v>
      </c>
    </row>
    <row r="390">
      <c r="A390" s="6" t="s">
        <v>4812</v>
      </c>
      <c r="B390" s="6" t="s">
        <v>4811</v>
      </c>
      <c r="C390" s="3" t="s">
        <v>4816</v>
      </c>
      <c r="D390" s="3" t="s">
        <v>11</v>
      </c>
      <c r="E390" s="3" t="s">
        <v>11</v>
      </c>
      <c r="F390" s="3" t="s">
        <v>4813</v>
      </c>
      <c r="G390" s="3" t="s">
        <v>4814</v>
      </c>
      <c r="H390" s="3" t="s">
        <v>4815</v>
      </c>
      <c r="I390" s="3" t="s">
        <v>4817</v>
      </c>
      <c r="J390" s="3">
        <v>1.0</v>
      </c>
      <c r="K390" s="3" t="s">
        <v>7473</v>
      </c>
      <c r="L390" s="3">
        <v>0.0</v>
      </c>
      <c r="M390" s="10" t="str">
        <f>IFERROR(__xludf.DUMMYFUNCTION("REGEXEXTRACT(B390, ""\d{4}"")"),"2010")</f>
        <v>2010</v>
      </c>
    </row>
    <row r="391">
      <c r="A391" s="6" t="s">
        <v>4841</v>
      </c>
      <c r="B391" s="6" t="s">
        <v>4840</v>
      </c>
      <c r="C391" s="3" t="s">
        <v>4845</v>
      </c>
      <c r="D391" s="3" t="s">
        <v>11</v>
      </c>
      <c r="E391" s="3" t="s">
        <v>11</v>
      </c>
      <c r="F391" s="3" t="s">
        <v>4842</v>
      </c>
      <c r="G391" s="3" t="s">
        <v>4843</v>
      </c>
      <c r="H391" s="3" t="s">
        <v>4844</v>
      </c>
      <c r="I391" s="3" t="s">
        <v>4846</v>
      </c>
      <c r="J391" s="3">
        <v>1.0</v>
      </c>
      <c r="K391" s="3" t="s">
        <v>7473</v>
      </c>
      <c r="L391" s="3">
        <v>0.0</v>
      </c>
      <c r="M391" s="10" t="str">
        <f>IFERROR(__xludf.DUMMYFUNCTION("REGEXEXTRACT(B391, ""\d{4}"")"),"2003")</f>
        <v>2003</v>
      </c>
    </row>
    <row r="392">
      <c r="A392" s="6" t="s">
        <v>4856</v>
      </c>
      <c r="B392" s="6" t="s">
        <v>4855</v>
      </c>
      <c r="C392" s="3" t="s">
        <v>4859</v>
      </c>
      <c r="D392" s="3" t="s">
        <v>11</v>
      </c>
      <c r="E392" s="3" t="s">
        <v>11</v>
      </c>
      <c r="F392" s="3" t="s">
        <v>4857</v>
      </c>
      <c r="G392" s="3" t="s">
        <v>4858</v>
      </c>
      <c r="H392" s="3" t="s">
        <v>1357</v>
      </c>
      <c r="I392" s="3" t="s">
        <v>4860</v>
      </c>
      <c r="J392" s="3">
        <v>1.0</v>
      </c>
      <c r="K392" s="3" t="s">
        <v>7473</v>
      </c>
      <c r="L392" s="3">
        <v>0.0</v>
      </c>
      <c r="M392" s="10" t="str">
        <f>IFERROR(__xludf.DUMMYFUNCTION("REGEXEXTRACT(B392, ""\d{4}"")"),"2011")</f>
        <v>2011</v>
      </c>
    </row>
    <row r="393">
      <c r="A393" s="6" t="s">
        <v>4886</v>
      </c>
      <c r="B393" s="6" t="s">
        <v>4885</v>
      </c>
      <c r="C393" s="3" t="s">
        <v>4890</v>
      </c>
      <c r="D393" s="3" t="s">
        <v>11</v>
      </c>
      <c r="E393" s="3" t="s">
        <v>11</v>
      </c>
      <c r="F393" s="3" t="s">
        <v>4887</v>
      </c>
      <c r="G393" s="3" t="s">
        <v>4888</v>
      </c>
      <c r="H393" s="3" t="s">
        <v>4889</v>
      </c>
      <c r="I393" s="3" t="s">
        <v>4891</v>
      </c>
      <c r="J393" s="3">
        <v>1.0</v>
      </c>
      <c r="K393" s="3" t="s">
        <v>7473</v>
      </c>
      <c r="L393" s="3">
        <v>0.0</v>
      </c>
      <c r="M393" s="10" t="str">
        <f>IFERROR(__xludf.DUMMYFUNCTION("REGEXEXTRACT(B393, ""\d{4}"")"),"2015")</f>
        <v>2015</v>
      </c>
    </row>
    <row r="394">
      <c r="A394" s="6" t="s">
        <v>4920</v>
      </c>
      <c r="B394" s="6" t="s">
        <v>4919</v>
      </c>
      <c r="C394" s="3" t="s">
        <v>4924</v>
      </c>
      <c r="D394" s="3" t="s">
        <v>11</v>
      </c>
      <c r="E394" s="3" t="s">
        <v>11</v>
      </c>
      <c r="F394" s="3" t="s">
        <v>4921</v>
      </c>
      <c r="G394" s="3" t="s">
        <v>4922</v>
      </c>
      <c r="H394" s="3" t="s">
        <v>4923</v>
      </c>
      <c r="I394" s="3" t="s">
        <v>4925</v>
      </c>
      <c r="J394" s="3">
        <v>1.0</v>
      </c>
      <c r="K394" s="3" t="s">
        <v>7473</v>
      </c>
      <c r="L394" s="3">
        <v>0.0</v>
      </c>
      <c r="M394" s="10" t="str">
        <f>IFERROR(__xludf.DUMMYFUNCTION("REGEXEXTRACT(B394, ""\d{4}"")"),"2006")</f>
        <v>2006</v>
      </c>
    </row>
    <row r="395">
      <c r="A395" s="6" t="s">
        <v>4960</v>
      </c>
      <c r="B395" s="6" t="s">
        <v>4959</v>
      </c>
      <c r="C395" s="3" t="s">
        <v>4963</v>
      </c>
      <c r="D395" s="3" t="s">
        <v>11</v>
      </c>
      <c r="E395" s="3" t="s">
        <v>11</v>
      </c>
      <c r="F395" s="3" t="s">
        <v>4961</v>
      </c>
      <c r="G395" s="3" t="s">
        <v>4962</v>
      </c>
      <c r="H395" s="3" t="s">
        <v>197</v>
      </c>
      <c r="I395" s="3" t="s">
        <v>4964</v>
      </c>
      <c r="J395" s="3">
        <v>1.0</v>
      </c>
      <c r="K395" s="3" t="s">
        <v>7473</v>
      </c>
      <c r="L395" s="3">
        <v>0.0</v>
      </c>
      <c r="M395" s="10" t="str">
        <f>IFERROR(__xludf.DUMMYFUNCTION("REGEXEXTRACT(B395, ""\d{4}"")"),"2003")</f>
        <v>2003</v>
      </c>
    </row>
    <row r="396">
      <c r="A396" s="6" t="s">
        <v>4974</v>
      </c>
      <c r="B396" s="6" t="s">
        <v>4973</v>
      </c>
      <c r="C396" s="3" t="s">
        <v>4978</v>
      </c>
      <c r="D396" s="3" t="s">
        <v>11</v>
      </c>
      <c r="E396" s="3" t="s">
        <v>11</v>
      </c>
      <c r="F396" s="3" t="s">
        <v>4975</v>
      </c>
      <c r="G396" s="3" t="s">
        <v>4976</v>
      </c>
      <c r="H396" s="3" t="s">
        <v>4977</v>
      </c>
      <c r="I396" s="3" t="s">
        <v>4979</v>
      </c>
      <c r="J396" s="3">
        <v>1.0</v>
      </c>
      <c r="K396" s="3" t="s">
        <v>7473</v>
      </c>
      <c r="L396" s="3">
        <v>0.0</v>
      </c>
      <c r="M396" s="10" t="str">
        <f>IFERROR(__xludf.DUMMYFUNCTION("REGEXEXTRACT(B396, ""\d{4}"")"),"2015")</f>
        <v>2015</v>
      </c>
    </row>
    <row r="397">
      <c r="A397" s="6" t="s">
        <v>4981</v>
      </c>
      <c r="B397" s="6" t="s">
        <v>4980</v>
      </c>
      <c r="C397" s="3" t="s">
        <v>4985</v>
      </c>
      <c r="D397" s="3" t="s">
        <v>11</v>
      </c>
      <c r="E397" s="3" t="s">
        <v>11</v>
      </c>
      <c r="F397" s="3" t="s">
        <v>4982</v>
      </c>
      <c r="G397" s="3" t="s">
        <v>4983</v>
      </c>
      <c r="H397" s="3" t="s">
        <v>4984</v>
      </c>
      <c r="I397" s="3" t="s">
        <v>4986</v>
      </c>
      <c r="J397" s="3">
        <v>1.0</v>
      </c>
      <c r="K397" s="3" t="s">
        <v>7473</v>
      </c>
      <c r="L397" s="3">
        <v>0.0</v>
      </c>
      <c r="M397" s="10" t="str">
        <f>IFERROR(__xludf.DUMMYFUNCTION("REGEXEXTRACT(B397, ""\d{4}"")"),"2016")</f>
        <v>2016</v>
      </c>
    </row>
    <row r="398">
      <c r="A398" s="6" t="s">
        <v>4990</v>
      </c>
      <c r="B398" s="6" t="s">
        <v>4989</v>
      </c>
      <c r="C398" s="3" t="s">
        <v>4993</v>
      </c>
      <c r="D398" s="3" t="s">
        <v>11</v>
      </c>
      <c r="E398" s="3" t="s">
        <v>11</v>
      </c>
      <c r="F398" s="3" t="s">
        <v>4991</v>
      </c>
      <c r="G398" s="3" t="s">
        <v>4992</v>
      </c>
      <c r="H398" s="3" t="s">
        <v>3922</v>
      </c>
      <c r="I398" s="3" t="s">
        <v>4994</v>
      </c>
      <c r="J398" s="3">
        <v>1.0</v>
      </c>
      <c r="K398" s="3" t="s">
        <v>7473</v>
      </c>
      <c r="L398" s="3">
        <v>0.0</v>
      </c>
      <c r="M398" s="10" t="str">
        <f>IFERROR(__xludf.DUMMYFUNCTION("REGEXEXTRACT(B398, ""\d{4}"")"),"2011")</f>
        <v>2011</v>
      </c>
    </row>
    <row r="399">
      <c r="A399" s="6" t="s">
        <v>5013</v>
      </c>
      <c r="B399" s="6" t="s">
        <v>5012</v>
      </c>
      <c r="C399" s="3" t="s">
        <v>5017</v>
      </c>
      <c r="D399" s="3" t="s">
        <v>11</v>
      </c>
      <c r="E399" s="3" t="s">
        <v>11</v>
      </c>
      <c r="F399" s="3" t="s">
        <v>5014</v>
      </c>
      <c r="G399" s="3" t="s">
        <v>5015</v>
      </c>
      <c r="H399" s="3" t="s">
        <v>5016</v>
      </c>
      <c r="I399" s="3" t="s">
        <v>5018</v>
      </c>
      <c r="J399" s="3">
        <v>1.0</v>
      </c>
      <c r="K399" s="3" t="s">
        <v>7473</v>
      </c>
      <c r="L399" s="3">
        <v>0.0</v>
      </c>
      <c r="M399" s="10" t="str">
        <f>IFERROR(__xludf.DUMMYFUNCTION("REGEXEXTRACT(B399, ""\d{4}"")"),"2011")</f>
        <v>2011</v>
      </c>
    </row>
    <row r="400">
      <c r="A400" s="6" t="s">
        <v>5034</v>
      </c>
      <c r="B400" s="6" t="s">
        <v>5033</v>
      </c>
      <c r="C400" s="3" t="s">
        <v>5038</v>
      </c>
      <c r="D400" s="3" t="s">
        <v>11</v>
      </c>
      <c r="E400" s="3" t="s">
        <v>11</v>
      </c>
      <c r="F400" s="3" t="s">
        <v>5035</v>
      </c>
      <c r="G400" s="3" t="s">
        <v>5036</v>
      </c>
      <c r="H400" s="3" t="s">
        <v>5037</v>
      </c>
      <c r="I400" s="3" t="s">
        <v>5039</v>
      </c>
      <c r="J400" s="3">
        <v>1.0</v>
      </c>
      <c r="K400" s="3" t="s">
        <v>7473</v>
      </c>
      <c r="L400" s="3">
        <v>0.0</v>
      </c>
      <c r="M400" s="10" t="str">
        <f>IFERROR(__xludf.DUMMYFUNCTION("REGEXEXTRACT(B400, ""\d{4}"")"),"2013")</f>
        <v>2013</v>
      </c>
    </row>
    <row r="401">
      <c r="A401" s="6" t="s">
        <v>5059</v>
      </c>
      <c r="B401" s="6" t="s">
        <v>5058</v>
      </c>
      <c r="C401" s="3" t="s">
        <v>5063</v>
      </c>
      <c r="D401" s="3" t="s">
        <v>11</v>
      </c>
      <c r="E401" s="3" t="s">
        <v>11</v>
      </c>
      <c r="F401" s="3" t="s">
        <v>5060</v>
      </c>
      <c r="G401" s="3" t="s">
        <v>5061</v>
      </c>
      <c r="H401" s="3" t="s">
        <v>5062</v>
      </c>
      <c r="I401" s="3" t="s">
        <v>5064</v>
      </c>
      <c r="J401" s="3">
        <v>1.0</v>
      </c>
      <c r="K401" s="3" t="s">
        <v>7473</v>
      </c>
      <c r="L401" s="3">
        <v>0.0</v>
      </c>
      <c r="M401" s="10" t="str">
        <f>IFERROR(__xludf.DUMMYFUNCTION("REGEXEXTRACT(B401, ""\d{4}"")"),"2013")</f>
        <v>2013</v>
      </c>
    </row>
    <row r="402">
      <c r="A402" s="6" t="s">
        <v>5082</v>
      </c>
      <c r="B402" s="6" t="s">
        <v>5081</v>
      </c>
      <c r="C402" s="3" t="s">
        <v>5086</v>
      </c>
      <c r="D402" s="3" t="s">
        <v>11</v>
      </c>
      <c r="E402" s="3" t="s">
        <v>11</v>
      </c>
      <c r="F402" s="3" t="s">
        <v>5083</v>
      </c>
      <c r="G402" s="3" t="s">
        <v>5084</v>
      </c>
      <c r="H402" s="3" t="s">
        <v>5085</v>
      </c>
      <c r="I402" s="3" t="s">
        <v>5087</v>
      </c>
      <c r="J402" s="3">
        <v>1.0</v>
      </c>
      <c r="K402" s="3" t="s">
        <v>7473</v>
      </c>
      <c r="L402" s="3">
        <v>0.0</v>
      </c>
      <c r="M402" s="10" t="str">
        <f>IFERROR(__xludf.DUMMYFUNCTION("REGEXEXTRACT(B402, ""\d{4}"")"),"2009")</f>
        <v>2009</v>
      </c>
    </row>
    <row r="403">
      <c r="A403" s="6" t="s">
        <v>5113</v>
      </c>
      <c r="B403" s="6" t="s">
        <v>5112</v>
      </c>
      <c r="C403" s="3" t="s">
        <v>5116</v>
      </c>
      <c r="D403" s="3" t="s">
        <v>11</v>
      </c>
      <c r="E403" s="3" t="s">
        <v>11</v>
      </c>
      <c r="F403" s="3" t="s">
        <v>5114</v>
      </c>
      <c r="G403" s="3" t="s">
        <v>5115</v>
      </c>
      <c r="H403" s="3" t="s">
        <v>1357</v>
      </c>
      <c r="I403" s="3" t="s">
        <v>5117</v>
      </c>
      <c r="J403" s="3">
        <v>1.0</v>
      </c>
      <c r="K403" s="3" t="s">
        <v>7473</v>
      </c>
      <c r="L403" s="3">
        <v>0.0</v>
      </c>
      <c r="M403" s="10" t="str">
        <f>IFERROR(__xludf.DUMMYFUNCTION("REGEXEXTRACT(B403, ""\d{4}"")"),"2013")</f>
        <v>2013</v>
      </c>
    </row>
    <row r="404">
      <c r="A404" s="6" t="s">
        <v>5143</v>
      </c>
      <c r="B404" s="6" t="s">
        <v>5142</v>
      </c>
      <c r="C404" s="3" t="s">
        <v>5147</v>
      </c>
      <c r="D404" s="3" t="s">
        <v>11</v>
      </c>
      <c r="E404" s="3" t="s">
        <v>11</v>
      </c>
      <c r="F404" s="3" t="s">
        <v>5144</v>
      </c>
      <c r="G404" s="3" t="s">
        <v>5145</v>
      </c>
      <c r="H404" s="3" t="s">
        <v>5146</v>
      </c>
      <c r="I404" s="3" t="s">
        <v>5148</v>
      </c>
      <c r="J404" s="3">
        <v>1.0</v>
      </c>
      <c r="K404" s="3" t="s">
        <v>7473</v>
      </c>
      <c r="L404" s="3">
        <v>0.0</v>
      </c>
      <c r="M404" s="10" t="str">
        <f>IFERROR(__xludf.DUMMYFUNCTION("REGEXEXTRACT(B404, ""\d{4}"")"),"2007")</f>
        <v>2007</v>
      </c>
    </row>
    <row r="405">
      <c r="A405" s="6" t="s">
        <v>5162</v>
      </c>
      <c r="B405" s="6" t="s">
        <v>5161</v>
      </c>
      <c r="C405" s="3" t="s">
        <v>5166</v>
      </c>
      <c r="D405" s="3" t="s">
        <v>11</v>
      </c>
      <c r="E405" s="3" t="s">
        <v>11</v>
      </c>
      <c r="F405" s="3" t="s">
        <v>5163</v>
      </c>
      <c r="G405" s="3" t="s">
        <v>5164</v>
      </c>
      <c r="H405" s="3" t="s">
        <v>5165</v>
      </c>
      <c r="I405" s="3" t="s">
        <v>5167</v>
      </c>
      <c r="J405" s="3">
        <v>1.0</v>
      </c>
      <c r="K405" s="3" t="s">
        <v>7473</v>
      </c>
      <c r="L405" s="3">
        <v>0.0</v>
      </c>
      <c r="M405" s="10" t="str">
        <f>IFERROR(__xludf.DUMMYFUNCTION("REGEXEXTRACT(B405, ""\d{4}"")"),"2014")</f>
        <v>2014</v>
      </c>
    </row>
    <row r="406">
      <c r="A406" s="6" t="s">
        <v>5181</v>
      </c>
      <c r="B406" s="6" t="s">
        <v>5180</v>
      </c>
      <c r="C406" s="3" t="s">
        <v>5184</v>
      </c>
      <c r="D406" s="3" t="s">
        <v>11</v>
      </c>
      <c r="E406" s="3" t="s">
        <v>11</v>
      </c>
      <c r="F406" s="3" t="s">
        <v>5182</v>
      </c>
      <c r="G406" s="3" t="s">
        <v>5183</v>
      </c>
      <c r="H406" s="3" t="s">
        <v>291</v>
      </c>
      <c r="I406" s="3" t="s">
        <v>5185</v>
      </c>
      <c r="J406" s="3">
        <v>1.0</v>
      </c>
      <c r="K406" s="3" t="s">
        <v>7473</v>
      </c>
      <c r="L406" s="3">
        <v>0.0</v>
      </c>
      <c r="M406" s="10" t="str">
        <f>IFERROR(__xludf.DUMMYFUNCTION("REGEXEXTRACT(B406, ""\d{4}"")"),"2016")</f>
        <v>2016</v>
      </c>
    </row>
    <row r="407">
      <c r="A407" s="6" t="s">
        <v>5187</v>
      </c>
      <c r="B407" s="6" t="s">
        <v>5186</v>
      </c>
      <c r="C407" s="3" t="s">
        <v>5190</v>
      </c>
      <c r="D407" s="3" t="s">
        <v>11</v>
      </c>
      <c r="E407" s="3" t="s">
        <v>11</v>
      </c>
      <c r="F407" s="3" t="s">
        <v>5188</v>
      </c>
      <c r="G407" s="3" t="s">
        <v>5189</v>
      </c>
      <c r="H407" s="3" t="s">
        <v>1541</v>
      </c>
      <c r="I407" s="3" t="s">
        <v>5191</v>
      </c>
      <c r="J407" s="3">
        <v>1.0</v>
      </c>
      <c r="K407" s="3" t="s">
        <v>7473</v>
      </c>
      <c r="L407" s="3">
        <v>0.0</v>
      </c>
      <c r="M407" s="10" t="str">
        <f>IFERROR(__xludf.DUMMYFUNCTION("REGEXEXTRACT(B407, ""\d{4}"")"),"2014")</f>
        <v>2014</v>
      </c>
    </row>
    <row r="408">
      <c r="A408" s="6" t="s">
        <v>5220</v>
      </c>
      <c r="B408" s="6" t="s">
        <v>5219</v>
      </c>
      <c r="C408" s="3" t="s">
        <v>5223</v>
      </c>
      <c r="D408" s="3" t="s">
        <v>11</v>
      </c>
      <c r="E408" s="3" t="s">
        <v>11</v>
      </c>
      <c r="F408" s="3" t="s">
        <v>5221</v>
      </c>
      <c r="G408" s="3" t="s">
        <v>5222</v>
      </c>
      <c r="H408" s="3" t="s">
        <v>1357</v>
      </c>
      <c r="I408" s="3" t="s">
        <v>5224</v>
      </c>
      <c r="J408" s="3">
        <v>1.0</v>
      </c>
      <c r="K408" s="3" t="s">
        <v>7473</v>
      </c>
      <c r="L408" s="3">
        <v>0.0</v>
      </c>
      <c r="M408" s="10" t="str">
        <f>IFERROR(__xludf.DUMMYFUNCTION("REGEXEXTRACT(B408, ""\d{4}"")"),"2002")</f>
        <v>2002</v>
      </c>
    </row>
    <row r="409">
      <c r="A409" s="6" t="s">
        <v>5226</v>
      </c>
      <c r="B409" s="6" t="s">
        <v>5225</v>
      </c>
      <c r="C409" s="3" t="s">
        <v>5230</v>
      </c>
      <c r="D409" s="3" t="s">
        <v>11</v>
      </c>
      <c r="E409" s="3" t="s">
        <v>11</v>
      </c>
      <c r="F409" s="3" t="s">
        <v>5227</v>
      </c>
      <c r="G409" s="3" t="s">
        <v>5228</v>
      </c>
      <c r="H409" s="3" t="s">
        <v>5229</v>
      </c>
      <c r="I409" s="3" t="s">
        <v>5231</v>
      </c>
      <c r="J409" s="3">
        <v>1.0</v>
      </c>
      <c r="K409" s="3" t="s">
        <v>7473</v>
      </c>
      <c r="L409" s="3">
        <v>0.0</v>
      </c>
      <c r="M409" s="10" t="str">
        <f>IFERROR(__xludf.DUMMYFUNCTION("REGEXEXTRACT(B409, ""\d{4}"")"),"2010")</f>
        <v>2010</v>
      </c>
    </row>
    <row r="410">
      <c r="A410" s="6" t="s">
        <v>5239</v>
      </c>
      <c r="B410" s="6" t="s">
        <v>5238</v>
      </c>
      <c r="C410" s="3" t="s">
        <v>5242</v>
      </c>
      <c r="D410" s="3" t="s">
        <v>11</v>
      </c>
      <c r="E410" s="3" t="s">
        <v>11</v>
      </c>
      <c r="F410" s="3" t="s">
        <v>5240</v>
      </c>
      <c r="G410" s="3" t="s">
        <v>5241</v>
      </c>
      <c r="H410" s="3" t="s">
        <v>5146</v>
      </c>
      <c r="I410" s="3" t="s">
        <v>5243</v>
      </c>
      <c r="J410" s="3">
        <v>1.0</v>
      </c>
      <c r="K410" s="3" t="s">
        <v>7473</v>
      </c>
      <c r="L410" s="3">
        <v>0.0</v>
      </c>
      <c r="M410" s="10" t="str">
        <f>IFERROR(__xludf.DUMMYFUNCTION("REGEXEXTRACT(B410, ""\d{4}"")"),"2011")</f>
        <v>2011</v>
      </c>
    </row>
    <row r="411">
      <c r="A411" s="6" t="s">
        <v>5247</v>
      </c>
      <c r="B411" s="6" t="s">
        <v>5246</v>
      </c>
      <c r="C411" s="3" t="s">
        <v>5251</v>
      </c>
      <c r="D411" s="3" t="s">
        <v>11</v>
      </c>
      <c r="E411" s="3" t="s">
        <v>11</v>
      </c>
      <c r="F411" s="3" t="s">
        <v>5248</v>
      </c>
      <c r="G411" s="3" t="s">
        <v>5249</v>
      </c>
      <c r="H411" s="3" t="s">
        <v>5250</v>
      </c>
      <c r="I411" s="3" t="s">
        <v>5252</v>
      </c>
      <c r="J411" s="3">
        <v>1.0</v>
      </c>
      <c r="K411" s="3" t="s">
        <v>7473</v>
      </c>
      <c r="L411" s="3">
        <v>0.0</v>
      </c>
      <c r="M411" s="10" t="str">
        <f>IFERROR(__xludf.DUMMYFUNCTION("REGEXEXTRACT(B411, ""\d{4}"")"),"2012")</f>
        <v>2012</v>
      </c>
    </row>
    <row r="412">
      <c r="A412" s="6" t="s">
        <v>5258</v>
      </c>
      <c r="B412" s="6" t="s">
        <v>5257</v>
      </c>
      <c r="C412" s="3" t="s">
        <v>5262</v>
      </c>
      <c r="D412" s="3" t="s">
        <v>11</v>
      </c>
      <c r="E412" s="3" t="s">
        <v>11</v>
      </c>
      <c r="F412" s="3" t="s">
        <v>5259</v>
      </c>
      <c r="G412" s="3" t="s">
        <v>5260</v>
      </c>
      <c r="H412" s="3" t="s">
        <v>5261</v>
      </c>
      <c r="I412" s="3" t="s">
        <v>5263</v>
      </c>
      <c r="J412" s="3">
        <v>1.0</v>
      </c>
      <c r="K412" s="3" t="s">
        <v>7473</v>
      </c>
      <c r="L412" s="3">
        <v>0.0</v>
      </c>
      <c r="M412" s="10" t="str">
        <f>IFERROR(__xludf.DUMMYFUNCTION("REGEXEXTRACT(B412, ""\d{4}"")"),"2015")</f>
        <v>2015</v>
      </c>
    </row>
    <row r="413">
      <c r="A413" s="6" t="s">
        <v>5317</v>
      </c>
      <c r="B413" s="6" t="s">
        <v>5316</v>
      </c>
      <c r="C413" s="3" t="s">
        <v>5320</v>
      </c>
      <c r="D413" s="3" t="s">
        <v>11</v>
      </c>
      <c r="E413" s="3" t="s">
        <v>11</v>
      </c>
      <c r="F413" s="3" t="s">
        <v>5318</v>
      </c>
      <c r="G413" s="3" t="s">
        <v>5319</v>
      </c>
      <c r="H413" s="3" t="s">
        <v>1357</v>
      </c>
      <c r="I413" s="3" t="s">
        <v>5321</v>
      </c>
      <c r="J413" s="3">
        <v>1.0</v>
      </c>
      <c r="K413" s="3" t="s">
        <v>7473</v>
      </c>
      <c r="L413" s="3">
        <v>0.0</v>
      </c>
      <c r="M413" s="10" t="str">
        <f>IFERROR(__xludf.DUMMYFUNCTION("REGEXEXTRACT(B413, ""\d{4}"")"),"2015")</f>
        <v>2015</v>
      </c>
    </row>
    <row r="414">
      <c r="A414" s="6" t="s">
        <v>5333</v>
      </c>
      <c r="B414" s="6" t="s">
        <v>5332</v>
      </c>
      <c r="C414" s="3" t="s">
        <v>5336</v>
      </c>
      <c r="D414" s="3" t="s">
        <v>11</v>
      </c>
      <c r="E414" s="3" t="s">
        <v>11</v>
      </c>
      <c r="F414" s="3" t="s">
        <v>5334</v>
      </c>
      <c r="G414" s="3" t="s">
        <v>5335</v>
      </c>
      <c r="H414" s="3" t="s">
        <v>1477</v>
      </c>
      <c r="I414" s="3" t="s">
        <v>5337</v>
      </c>
      <c r="J414" s="3">
        <v>1.0</v>
      </c>
      <c r="K414" s="3" t="s">
        <v>7473</v>
      </c>
      <c r="L414" s="3">
        <v>0.0</v>
      </c>
      <c r="M414" s="10" t="str">
        <f>IFERROR(__xludf.DUMMYFUNCTION("REGEXEXTRACT(B414, ""\d{4}"")"),"2015")</f>
        <v>2015</v>
      </c>
    </row>
    <row r="415">
      <c r="A415" s="6" t="s">
        <v>5362</v>
      </c>
      <c r="B415" s="6" t="s">
        <v>5361</v>
      </c>
      <c r="C415" s="3" t="s">
        <v>5365</v>
      </c>
      <c r="D415" s="3" t="s">
        <v>11</v>
      </c>
      <c r="E415" s="3" t="s">
        <v>11</v>
      </c>
      <c r="F415" s="3" t="s">
        <v>5363</v>
      </c>
      <c r="G415" s="3" t="s">
        <v>5364</v>
      </c>
      <c r="H415" s="3" t="s">
        <v>1431</v>
      </c>
      <c r="I415" s="3" t="s">
        <v>5366</v>
      </c>
      <c r="J415" s="3">
        <v>1.0</v>
      </c>
      <c r="K415" s="3" t="s">
        <v>7473</v>
      </c>
      <c r="L415" s="3">
        <v>0.0</v>
      </c>
      <c r="M415" s="10" t="str">
        <f>IFERROR(__xludf.DUMMYFUNCTION("REGEXEXTRACT(B415, ""\d{4}"")"),"2013")</f>
        <v>2013</v>
      </c>
    </row>
    <row r="416">
      <c r="A416" s="6" t="s">
        <v>5384</v>
      </c>
      <c r="B416" s="6" t="s">
        <v>5383</v>
      </c>
      <c r="C416" s="3" t="s">
        <v>5387</v>
      </c>
      <c r="D416" s="3" t="s">
        <v>11</v>
      </c>
      <c r="E416" s="3" t="s">
        <v>11</v>
      </c>
      <c r="F416" s="3" t="s">
        <v>5385</v>
      </c>
      <c r="G416" s="3" t="s">
        <v>5386</v>
      </c>
      <c r="H416" s="3" t="s">
        <v>291</v>
      </c>
      <c r="I416" s="3" t="s">
        <v>5388</v>
      </c>
      <c r="J416" s="3">
        <v>1.0</v>
      </c>
      <c r="K416" s="3" t="s">
        <v>7473</v>
      </c>
      <c r="L416" s="3">
        <v>0.0</v>
      </c>
      <c r="M416" s="10" t="str">
        <f>IFERROR(__xludf.DUMMYFUNCTION("REGEXEXTRACT(B416, ""\d{4}"")"),"2014")</f>
        <v>2014</v>
      </c>
    </row>
    <row r="417">
      <c r="A417" s="6" t="s">
        <v>5466</v>
      </c>
      <c r="B417" s="6" t="s">
        <v>5465</v>
      </c>
      <c r="C417" s="3" t="s">
        <v>5469</v>
      </c>
      <c r="D417" s="3" t="s">
        <v>11</v>
      </c>
      <c r="E417" s="3" t="s">
        <v>11</v>
      </c>
      <c r="F417" s="3" t="s">
        <v>5467</v>
      </c>
      <c r="G417" s="3" t="s">
        <v>5468</v>
      </c>
      <c r="H417" s="3" t="s">
        <v>291</v>
      </c>
      <c r="I417" s="3" t="s">
        <v>5470</v>
      </c>
      <c r="J417" s="3">
        <v>1.0</v>
      </c>
      <c r="K417" s="3" t="s">
        <v>7473</v>
      </c>
      <c r="L417" s="3">
        <v>0.0</v>
      </c>
      <c r="M417" s="10" t="str">
        <f>IFERROR(__xludf.DUMMYFUNCTION("REGEXEXTRACT(B417, ""\d{4}"")"),"2015")</f>
        <v>2015</v>
      </c>
    </row>
    <row r="418">
      <c r="A418" s="6" t="s">
        <v>5556</v>
      </c>
      <c r="B418" s="6" t="s">
        <v>5555</v>
      </c>
      <c r="C418" s="3" t="s">
        <v>5560</v>
      </c>
      <c r="D418" s="3" t="s">
        <v>11</v>
      </c>
      <c r="E418" s="3" t="s">
        <v>11</v>
      </c>
      <c r="F418" s="3" t="s">
        <v>5557</v>
      </c>
      <c r="G418" s="3" t="s">
        <v>5558</v>
      </c>
      <c r="H418" s="3" t="s">
        <v>5559</v>
      </c>
      <c r="I418" s="3" t="s">
        <v>5561</v>
      </c>
      <c r="J418" s="3">
        <v>1.0</v>
      </c>
      <c r="K418" s="3" t="s">
        <v>7473</v>
      </c>
      <c r="L418" s="3">
        <v>0.0</v>
      </c>
      <c r="M418" s="10" t="str">
        <f>IFERROR(__xludf.DUMMYFUNCTION("REGEXEXTRACT(B418, ""\d{4}"")"),"2015")</f>
        <v>2015</v>
      </c>
    </row>
    <row r="419">
      <c r="A419" s="6" t="s">
        <v>5636</v>
      </c>
      <c r="B419" s="6" t="s">
        <v>5635</v>
      </c>
      <c r="C419" s="3" t="s">
        <v>5638</v>
      </c>
      <c r="D419" s="3" t="s">
        <v>11</v>
      </c>
      <c r="E419" s="3" t="s">
        <v>11</v>
      </c>
      <c r="F419" s="3" t="s">
        <v>5637</v>
      </c>
      <c r="G419" s="3" t="s">
        <v>5468</v>
      </c>
      <c r="H419" s="3" t="s">
        <v>1477</v>
      </c>
      <c r="I419" s="3" t="s">
        <v>5639</v>
      </c>
      <c r="J419" s="3">
        <v>1.0</v>
      </c>
      <c r="K419" s="3" t="s">
        <v>7473</v>
      </c>
      <c r="L419" s="3">
        <v>0.0</v>
      </c>
      <c r="M419" s="10" t="str">
        <f>IFERROR(__xludf.DUMMYFUNCTION("REGEXEXTRACT(B419, ""\d{4}"")"),"2014")</f>
        <v>2014</v>
      </c>
    </row>
    <row r="420">
      <c r="A420" s="6" t="s">
        <v>5680</v>
      </c>
      <c r="B420" s="6" t="s">
        <v>5679</v>
      </c>
      <c r="C420" s="3" t="s">
        <v>5683</v>
      </c>
      <c r="D420" s="3" t="s">
        <v>11</v>
      </c>
      <c r="E420" s="3" t="s">
        <v>11</v>
      </c>
      <c r="F420" s="3" t="s">
        <v>5681</v>
      </c>
      <c r="G420" s="3" t="s">
        <v>5682</v>
      </c>
      <c r="H420" s="3" t="s">
        <v>291</v>
      </c>
      <c r="I420" s="3" t="s">
        <v>5684</v>
      </c>
      <c r="J420" s="3">
        <v>1.0</v>
      </c>
      <c r="K420" s="3" t="s">
        <v>7473</v>
      </c>
      <c r="L420" s="3">
        <v>0.0</v>
      </c>
      <c r="M420" s="10" t="str">
        <f>IFERROR(__xludf.DUMMYFUNCTION("REGEXEXTRACT(B420, ""\d{4}"")"),"2000")</f>
        <v>2000</v>
      </c>
    </row>
    <row r="421">
      <c r="A421" s="6" t="s">
        <v>5690</v>
      </c>
      <c r="B421" s="6" t="s">
        <v>5689</v>
      </c>
      <c r="C421" s="3" t="s">
        <v>5693</v>
      </c>
      <c r="D421" s="3" t="s">
        <v>11</v>
      </c>
      <c r="E421" s="3" t="s">
        <v>11</v>
      </c>
      <c r="F421" s="3" t="s">
        <v>5691</v>
      </c>
      <c r="G421" s="3" t="s">
        <v>5692</v>
      </c>
      <c r="H421" s="3" t="s">
        <v>1357</v>
      </c>
      <c r="I421" s="3" t="s">
        <v>5694</v>
      </c>
      <c r="J421" s="3">
        <v>1.0</v>
      </c>
      <c r="K421" s="3" t="s">
        <v>7473</v>
      </c>
      <c r="L421" s="3">
        <v>0.0</v>
      </c>
      <c r="M421" s="10" t="str">
        <f>IFERROR(__xludf.DUMMYFUNCTION("REGEXEXTRACT(B421, ""\d{4}"")"),"2003")</f>
        <v>2003</v>
      </c>
    </row>
    <row r="422">
      <c r="A422" s="6" t="s">
        <v>5753</v>
      </c>
      <c r="B422" s="6" t="s">
        <v>5752</v>
      </c>
      <c r="C422" s="3" t="s">
        <v>5756</v>
      </c>
      <c r="D422" s="3" t="s">
        <v>11</v>
      </c>
      <c r="E422" s="3" t="s">
        <v>11</v>
      </c>
      <c r="F422" s="3" t="s">
        <v>5754</v>
      </c>
      <c r="G422" s="3" t="s">
        <v>5755</v>
      </c>
      <c r="H422" s="3" t="s">
        <v>4844</v>
      </c>
      <c r="I422" s="3" t="s">
        <v>5757</v>
      </c>
      <c r="J422" s="3">
        <v>1.0</v>
      </c>
      <c r="K422" s="3" t="s">
        <v>7473</v>
      </c>
      <c r="L422" s="3">
        <v>0.0</v>
      </c>
      <c r="M422" s="10" t="str">
        <f>IFERROR(__xludf.DUMMYFUNCTION("REGEXEXTRACT(B422, ""\d{4}"")"),"2013")</f>
        <v>2013</v>
      </c>
    </row>
    <row r="423">
      <c r="A423" s="6" t="s">
        <v>5759</v>
      </c>
      <c r="B423" s="6" t="s">
        <v>5758</v>
      </c>
      <c r="C423" s="3" t="s">
        <v>5763</v>
      </c>
      <c r="D423" s="3" t="s">
        <v>11</v>
      </c>
      <c r="E423" s="3" t="s">
        <v>11</v>
      </c>
      <c r="F423" s="3" t="s">
        <v>5760</v>
      </c>
      <c r="G423" s="3" t="s">
        <v>5761</v>
      </c>
      <c r="H423" s="3" t="s">
        <v>5762</v>
      </c>
      <c r="I423" s="3" t="s">
        <v>5764</v>
      </c>
      <c r="J423" s="3">
        <v>1.0</v>
      </c>
      <c r="K423" s="3" t="s">
        <v>7473</v>
      </c>
      <c r="L423" s="3">
        <v>0.0</v>
      </c>
      <c r="M423" s="10" t="str">
        <f>IFERROR(__xludf.DUMMYFUNCTION("REGEXEXTRACT(B423, ""\d{4}"")"),"1991")</f>
        <v>1991</v>
      </c>
    </row>
    <row r="424">
      <c r="A424" s="6" t="s">
        <v>5772</v>
      </c>
      <c r="B424" s="6" t="s">
        <v>5771</v>
      </c>
      <c r="C424" s="3" t="s">
        <v>5776</v>
      </c>
      <c r="D424" s="3" t="s">
        <v>11</v>
      </c>
      <c r="E424" s="3" t="s">
        <v>11</v>
      </c>
      <c r="F424" s="3" t="s">
        <v>5773</v>
      </c>
      <c r="G424" s="3" t="s">
        <v>5774</v>
      </c>
      <c r="H424" s="3" t="s">
        <v>5775</v>
      </c>
      <c r="I424" s="3" t="s">
        <v>5777</v>
      </c>
      <c r="J424" s="3">
        <v>1.0</v>
      </c>
      <c r="K424" s="3" t="s">
        <v>7473</v>
      </c>
      <c r="L424" s="3">
        <v>0.0</v>
      </c>
      <c r="M424" s="10" t="str">
        <f>IFERROR(__xludf.DUMMYFUNCTION("REGEXEXTRACT(B424, ""\d{4}"")"),"2013")</f>
        <v>2013</v>
      </c>
    </row>
    <row r="425">
      <c r="A425" s="6" t="s">
        <v>5785</v>
      </c>
      <c r="B425" s="6" t="s">
        <v>5784</v>
      </c>
      <c r="C425" s="3" t="s">
        <v>5786</v>
      </c>
      <c r="D425" s="3" t="s">
        <v>11</v>
      </c>
      <c r="E425" s="3" t="s">
        <v>11</v>
      </c>
      <c r="F425" s="3" t="s">
        <v>11</v>
      </c>
      <c r="G425" s="3" t="s">
        <v>11</v>
      </c>
      <c r="H425" s="3" t="s">
        <v>11</v>
      </c>
      <c r="I425" s="3" t="s">
        <v>11</v>
      </c>
      <c r="J425" s="3">
        <v>1.0</v>
      </c>
      <c r="K425" s="3" t="s">
        <v>7473</v>
      </c>
      <c r="L425" s="3">
        <v>0.0</v>
      </c>
      <c r="M425" s="10" t="str">
        <f>IFERROR(__xludf.DUMMYFUNCTION("REGEXEXTRACT(B425, ""\d{4}"")"),"2005")</f>
        <v>2005</v>
      </c>
    </row>
    <row r="426">
      <c r="A426" s="6" t="s">
        <v>5789</v>
      </c>
      <c r="B426" s="6" t="s">
        <v>5788</v>
      </c>
      <c r="C426" s="3" t="s">
        <v>5793</v>
      </c>
      <c r="D426" s="3" t="s">
        <v>11</v>
      </c>
      <c r="E426" s="3" t="s">
        <v>11</v>
      </c>
      <c r="F426" s="3" t="s">
        <v>5790</v>
      </c>
      <c r="G426" s="3" t="s">
        <v>5791</v>
      </c>
      <c r="H426" s="3" t="s">
        <v>5792</v>
      </c>
      <c r="I426" s="3" t="s">
        <v>5794</v>
      </c>
      <c r="J426" s="3">
        <v>1.0</v>
      </c>
      <c r="K426" s="3" t="s">
        <v>7473</v>
      </c>
      <c r="L426" s="3">
        <v>0.0</v>
      </c>
      <c r="M426" s="10" t="str">
        <f>IFERROR(__xludf.DUMMYFUNCTION("REGEXEXTRACT(B426, ""\d{4}"")"),"2013")</f>
        <v>2013</v>
      </c>
    </row>
    <row r="427">
      <c r="A427" s="6" t="s">
        <v>5796</v>
      </c>
      <c r="B427" s="6" t="s">
        <v>5795</v>
      </c>
      <c r="C427" s="3" t="s">
        <v>5800</v>
      </c>
      <c r="D427" s="3" t="s">
        <v>11</v>
      </c>
      <c r="E427" s="3" t="s">
        <v>11</v>
      </c>
      <c r="F427" s="3" t="s">
        <v>5797</v>
      </c>
      <c r="G427" s="3" t="s">
        <v>5798</v>
      </c>
      <c r="H427" s="3" t="s">
        <v>5799</v>
      </c>
      <c r="I427" s="3" t="s">
        <v>5801</v>
      </c>
      <c r="J427" s="3">
        <v>1.0</v>
      </c>
      <c r="K427" s="3" t="s">
        <v>7473</v>
      </c>
      <c r="L427" s="3">
        <v>0.0</v>
      </c>
      <c r="M427" s="10" t="str">
        <f>IFERROR(__xludf.DUMMYFUNCTION("REGEXEXTRACT(B427, ""\d{4}"")"),"2015")</f>
        <v>2015</v>
      </c>
    </row>
    <row r="428">
      <c r="A428" s="6" t="s">
        <v>5803</v>
      </c>
      <c r="B428" s="6" t="s">
        <v>5802</v>
      </c>
      <c r="C428" s="3" t="s">
        <v>5807</v>
      </c>
      <c r="D428" s="3" t="s">
        <v>11</v>
      </c>
      <c r="E428" s="3" t="s">
        <v>11</v>
      </c>
      <c r="F428" s="3" t="s">
        <v>5804</v>
      </c>
      <c r="G428" s="3" t="s">
        <v>5805</v>
      </c>
      <c r="H428" s="3" t="s">
        <v>5806</v>
      </c>
      <c r="I428" s="3" t="s">
        <v>5808</v>
      </c>
      <c r="J428" s="3">
        <v>1.0</v>
      </c>
      <c r="K428" s="3" t="s">
        <v>7473</v>
      </c>
      <c r="L428" s="3">
        <v>0.0</v>
      </c>
      <c r="M428" s="10" t="str">
        <f>IFERROR(__xludf.DUMMYFUNCTION("REGEXEXTRACT(B428, ""\d{4}"")"),"2016")</f>
        <v>2016</v>
      </c>
    </row>
    <row r="429">
      <c r="A429" s="6" t="s">
        <v>5810</v>
      </c>
      <c r="B429" s="6" t="s">
        <v>5809</v>
      </c>
      <c r="C429" s="3" t="s">
        <v>5814</v>
      </c>
      <c r="D429" s="3" t="s">
        <v>11</v>
      </c>
      <c r="E429" s="3" t="s">
        <v>11</v>
      </c>
      <c r="F429" s="3" t="s">
        <v>5811</v>
      </c>
      <c r="G429" s="3" t="s">
        <v>5812</v>
      </c>
      <c r="H429" s="3" t="s">
        <v>5813</v>
      </c>
      <c r="I429" s="3" t="s">
        <v>5815</v>
      </c>
      <c r="J429" s="3">
        <v>1.0</v>
      </c>
      <c r="K429" s="3" t="s">
        <v>7473</v>
      </c>
      <c r="L429" s="3">
        <v>0.0</v>
      </c>
      <c r="M429" s="10" t="str">
        <f>IFERROR(__xludf.DUMMYFUNCTION("REGEXEXTRACT(B429, ""\d{4}"")"),"2016")</f>
        <v>2016</v>
      </c>
    </row>
    <row r="430">
      <c r="A430" s="6" t="s">
        <v>5817</v>
      </c>
      <c r="B430" s="6" t="s">
        <v>5816</v>
      </c>
      <c r="C430" s="3" t="s">
        <v>5819</v>
      </c>
      <c r="D430" s="3" t="s">
        <v>11</v>
      </c>
      <c r="E430" s="3" t="s">
        <v>11</v>
      </c>
      <c r="F430" s="3" t="s">
        <v>5818</v>
      </c>
      <c r="G430" s="3" t="s">
        <v>1437</v>
      </c>
      <c r="H430" s="3" t="s">
        <v>1855</v>
      </c>
      <c r="I430" s="3" t="s">
        <v>5820</v>
      </c>
      <c r="J430" s="3">
        <v>1.0</v>
      </c>
      <c r="K430" s="3" t="s">
        <v>7473</v>
      </c>
      <c r="L430" s="3">
        <v>0.0</v>
      </c>
      <c r="M430" s="10" t="str">
        <f>IFERROR(__xludf.DUMMYFUNCTION("REGEXEXTRACT(B430, ""\d{4}"")"),"1995")</f>
        <v>1995</v>
      </c>
    </row>
    <row r="431">
      <c r="A431" s="6" t="s">
        <v>5822</v>
      </c>
      <c r="B431" s="6" t="s">
        <v>5821</v>
      </c>
      <c r="C431" s="3" t="s">
        <v>5826</v>
      </c>
      <c r="D431" s="3" t="s">
        <v>11</v>
      </c>
      <c r="E431" s="3" t="s">
        <v>11</v>
      </c>
      <c r="F431" s="3" t="s">
        <v>5823</v>
      </c>
      <c r="G431" s="3" t="s">
        <v>5824</v>
      </c>
      <c r="H431" s="3" t="s">
        <v>5825</v>
      </c>
      <c r="I431" s="3" t="s">
        <v>5827</v>
      </c>
      <c r="J431" s="3">
        <v>1.0</v>
      </c>
      <c r="K431" s="3" t="s">
        <v>7473</v>
      </c>
      <c r="L431" s="3">
        <v>0.0</v>
      </c>
      <c r="M431" s="10" t="str">
        <f>IFERROR(__xludf.DUMMYFUNCTION("REGEXEXTRACT(B431, ""\d{4}"")"),"2014")</f>
        <v>2014</v>
      </c>
    </row>
    <row r="432">
      <c r="A432" s="6" t="s">
        <v>5829</v>
      </c>
      <c r="B432" s="6" t="s">
        <v>5828</v>
      </c>
      <c r="C432" s="3" t="s">
        <v>5833</v>
      </c>
      <c r="D432" s="3" t="s">
        <v>11</v>
      </c>
      <c r="E432" s="3" t="s">
        <v>11</v>
      </c>
      <c r="F432" s="3" t="s">
        <v>5830</v>
      </c>
      <c r="G432" s="3" t="s">
        <v>5831</v>
      </c>
      <c r="H432" s="3" t="s">
        <v>5832</v>
      </c>
      <c r="I432" s="3" t="s">
        <v>5834</v>
      </c>
      <c r="J432" s="3">
        <v>1.0</v>
      </c>
      <c r="K432" s="3" t="s">
        <v>7473</v>
      </c>
      <c r="L432" s="3">
        <v>0.0</v>
      </c>
      <c r="M432" s="10" t="str">
        <f>IFERROR(__xludf.DUMMYFUNCTION("REGEXEXTRACT(B432, ""\d{4}"")"),"2016")</f>
        <v>2016</v>
      </c>
    </row>
    <row r="433">
      <c r="A433" s="6" t="s">
        <v>5848</v>
      </c>
      <c r="B433" s="6" t="s">
        <v>5847</v>
      </c>
      <c r="C433" s="3" t="s">
        <v>5851</v>
      </c>
      <c r="D433" s="3" t="s">
        <v>11</v>
      </c>
      <c r="E433" s="3" t="s">
        <v>11</v>
      </c>
      <c r="F433" s="3" t="s">
        <v>5849</v>
      </c>
      <c r="G433" s="3" t="s">
        <v>5850</v>
      </c>
      <c r="H433" s="3" t="s">
        <v>2024</v>
      </c>
      <c r="I433" s="3" t="s">
        <v>5852</v>
      </c>
      <c r="J433" s="3">
        <v>1.0</v>
      </c>
      <c r="K433" s="3" t="s">
        <v>7473</v>
      </c>
      <c r="L433" s="3">
        <v>0.0</v>
      </c>
      <c r="M433" s="10" t="str">
        <f>IFERROR(__xludf.DUMMYFUNCTION("REGEXEXTRACT(B433, ""\d{4}"")"),"2006")</f>
        <v>2006</v>
      </c>
    </row>
    <row r="434">
      <c r="A434" s="6" t="s">
        <v>5854</v>
      </c>
      <c r="B434" s="6" t="s">
        <v>5853</v>
      </c>
      <c r="C434" s="3" t="s">
        <v>5857</v>
      </c>
      <c r="D434" s="3" t="s">
        <v>11</v>
      </c>
      <c r="E434" s="3" t="s">
        <v>11</v>
      </c>
      <c r="F434" s="3" t="s">
        <v>5855</v>
      </c>
      <c r="G434" s="3" t="s">
        <v>5856</v>
      </c>
      <c r="H434" s="3" t="s">
        <v>2024</v>
      </c>
      <c r="I434" s="3" t="s">
        <v>5858</v>
      </c>
      <c r="J434" s="3">
        <v>1.0</v>
      </c>
      <c r="K434" s="3" t="s">
        <v>7473</v>
      </c>
      <c r="L434" s="3">
        <v>0.0</v>
      </c>
      <c r="M434" s="10" t="str">
        <f>IFERROR(__xludf.DUMMYFUNCTION("REGEXEXTRACT(B434, ""\d{4}"")"),"2006")</f>
        <v>2006</v>
      </c>
    </row>
    <row r="435">
      <c r="A435" s="6" t="s">
        <v>5860</v>
      </c>
      <c r="B435" s="6" t="s">
        <v>5859</v>
      </c>
      <c r="C435" s="3" t="s">
        <v>5863</v>
      </c>
      <c r="D435" s="3" t="s">
        <v>11</v>
      </c>
      <c r="E435" s="3" t="s">
        <v>11</v>
      </c>
      <c r="F435" s="3" t="s">
        <v>5861</v>
      </c>
      <c r="G435" s="3" t="s">
        <v>5862</v>
      </c>
      <c r="H435" s="3" t="s">
        <v>2024</v>
      </c>
      <c r="I435" s="3" t="s">
        <v>5864</v>
      </c>
      <c r="J435" s="3">
        <v>1.0</v>
      </c>
      <c r="K435" s="3" t="s">
        <v>7473</v>
      </c>
      <c r="L435" s="3">
        <v>0.0</v>
      </c>
      <c r="M435" s="10" t="str">
        <f>IFERROR(__xludf.DUMMYFUNCTION("REGEXEXTRACT(B435, ""\d{4}"")"),"2012")</f>
        <v>2012</v>
      </c>
    </row>
    <row r="436">
      <c r="A436" s="6" t="s">
        <v>5866</v>
      </c>
      <c r="B436" s="6" t="s">
        <v>5865</v>
      </c>
      <c r="C436" s="3" t="s">
        <v>5870</v>
      </c>
      <c r="D436" s="3" t="s">
        <v>11</v>
      </c>
      <c r="E436" s="3" t="s">
        <v>11</v>
      </c>
      <c r="F436" s="3" t="s">
        <v>5867</v>
      </c>
      <c r="G436" s="3" t="s">
        <v>5868</v>
      </c>
      <c r="H436" s="3" t="s">
        <v>5869</v>
      </c>
      <c r="I436" s="3" t="s">
        <v>5871</v>
      </c>
      <c r="J436" s="3">
        <v>1.0</v>
      </c>
      <c r="K436" s="3" t="s">
        <v>7473</v>
      </c>
      <c r="L436" s="3">
        <v>0.0</v>
      </c>
      <c r="M436" s="10" t="str">
        <f>IFERROR(__xludf.DUMMYFUNCTION("REGEXEXTRACT(B436, ""\d{4}"")"),"1997")</f>
        <v>1997</v>
      </c>
    </row>
    <row r="437">
      <c r="A437" s="6" t="s">
        <v>5873</v>
      </c>
      <c r="B437" s="6" t="s">
        <v>5872</v>
      </c>
      <c r="C437" s="3" t="s">
        <v>5876</v>
      </c>
      <c r="D437" s="3" t="s">
        <v>11</v>
      </c>
      <c r="E437" s="3" t="s">
        <v>11</v>
      </c>
      <c r="F437" s="3" t="s">
        <v>5874</v>
      </c>
      <c r="G437" s="3" t="s">
        <v>3583</v>
      </c>
      <c r="H437" s="3" t="s">
        <v>5875</v>
      </c>
      <c r="I437" s="3" t="s">
        <v>5877</v>
      </c>
      <c r="J437" s="3">
        <v>1.0</v>
      </c>
      <c r="K437" s="3" t="s">
        <v>7473</v>
      </c>
      <c r="L437" s="3">
        <v>0.0</v>
      </c>
      <c r="M437" s="10" t="str">
        <f>IFERROR(__xludf.DUMMYFUNCTION("REGEXEXTRACT(B437, ""\d{4}"")"),"2013")</f>
        <v>2013</v>
      </c>
    </row>
    <row r="438">
      <c r="A438" s="6" t="s">
        <v>5879</v>
      </c>
      <c r="B438" s="6" t="s">
        <v>5878</v>
      </c>
      <c r="C438" s="3" t="s">
        <v>5882</v>
      </c>
      <c r="D438" s="3" t="s">
        <v>11</v>
      </c>
      <c r="E438" s="3" t="s">
        <v>11</v>
      </c>
      <c r="F438" s="3" t="s">
        <v>5880</v>
      </c>
      <c r="G438" s="3" t="s">
        <v>3355</v>
      </c>
      <c r="H438" s="3" t="s">
        <v>5881</v>
      </c>
      <c r="I438" s="3" t="s">
        <v>5883</v>
      </c>
      <c r="J438" s="3">
        <v>1.0</v>
      </c>
      <c r="K438" s="3" t="s">
        <v>7473</v>
      </c>
      <c r="L438" s="3">
        <v>0.0</v>
      </c>
      <c r="M438" s="10" t="str">
        <f>IFERROR(__xludf.DUMMYFUNCTION("REGEXEXTRACT(B438, ""\d{4}"")"),"2017")</f>
        <v>2017</v>
      </c>
    </row>
    <row r="439">
      <c r="A439" s="6" t="s">
        <v>5885</v>
      </c>
      <c r="B439" s="6" t="s">
        <v>5884</v>
      </c>
      <c r="C439" s="3" t="s">
        <v>5887</v>
      </c>
      <c r="D439" s="3" t="s">
        <v>11</v>
      </c>
      <c r="E439" s="3" t="s">
        <v>11</v>
      </c>
      <c r="F439" s="3" t="s">
        <v>5886</v>
      </c>
      <c r="G439" s="3" t="s">
        <v>3355</v>
      </c>
      <c r="H439" s="3" t="s">
        <v>5881</v>
      </c>
      <c r="I439" s="3" t="s">
        <v>5888</v>
      </c>
      <c r="J439" s="3">
        <v>1.0</v>
      </c>
      <c r="K439" s="3" t="s">
        <v>7473</v>
      </c>
      <c r="L439" s="3">
        <v>0.0</v>
      </c>
      <c r="M439" s="10" t="str">
        <f>IFERROR(__xludf.DUMMYFUNCTION("REGEXEXTRACT(B439, ""\d{4}"")"),"2018")</f>
        <v>2018</v>
      </c>
    </row>
    <row r="440">
      <c r="A440" s="6" t="s">
        <v>5890</v>
      </c>
      <c r="B440" s="6" t="s">
        <v>5889</v>
      </c>
      <c r="C440" s="3" t="s">
        <v>5893</v>
      </c>
      <c r="D440" s="3" t="s">
        <v>11</v>
      </c>
      <c r="E440" s="3" t="s">
        <v>11</v>
      </c>
      <c r="F440" s="3" t="s">
        <v>5891</v>
      </c>
      <c r="G440" s="3" t="s">
        <v>5768</v>
      </c>
      <c r="H440" s="3" t="s">
        <v>5892</v>
      </c>
      <c r="I440" s="3" t="s">
        <v>5894</v>
      </c>
      <c r="J440" s="3">
        <v>1.0</v>
      </c>
      <c r="K440" s="3" t="s">
        <v>7473</v>
      </c>
      <c r="L440" s="3">
        <v>0.0</v>
      </c>
      <c r="M440" s="10" t="str">
        <f>IFERROR(__xludf.DUMMYFUNCTION("REGEXEXTRACT(B440, ""\d{4}"")"),"2008")</f>
        <v>2008</v>
      </c>
    </row>
    <row r="441">
      <c r="A441" s="6" t="s">
        <v>5896</v>
      </c>
      <c r="B441" s="6" t="s">
        <v>5895</v>
      </c>
      <c r="C441" s="3" t="s">
        <v>5899</v>
      </c>
      <c r="D441" s="3" t="s">
        <v>11</v>
      </c>
      <c r="E441" s="3" t="s">
        <v>11</v>
      </c>
      <c r="F441" s="3" t="s">
        <v>5897</v>
      </c>
      <c r="G441" s="3" t="s">
        <v>5898</v>
      </c>
      <c r="H441" s="3" t="s">
        <v>5892</v>
      </c>
      <c r="I441" s="3" t="s">
        <v>5900</v>
      </c>
      <c r="J441" s="3">
        <v>1.0</v>
      </c>
      <c r="K441" s="3" t="s">
        <v>7473</v>
      </c>
      <c r="L441" s="3">
        <v>0.0</v>
      </c>
      <c r="M441" s="10" t="str">
        <f>IFERROR(__xludf.DUMMYFUNCTION("REGEXEXTRACT(B441, ""\d{4}"")"),"2012")</f>
        <v>2012</v>
      </c>
    </row>
    <row r="442">
      <c r="A442" s="6" t="s">
        <v>5902</v>
      </c>
      <c r="B442" s="6" t="s">
        <v>5901</v>
      </c>
      <c r="C442" s="3" t="s">
        <v>5905</v>
      </c>
      <c r="D442" s="3" t="s">
        <v>11</v>
      </c>
      <c r="E442" s="3" t="s">
        <v>11</v>
      </c>
      <c r="F442" s="3" t="s">
        <v>5903</v>
      </c>
      <c r="G442" s="3" t="s">
        <v>5904</v>
      </c>
      <c r="H442" s="3" t="s">
        <v>378</v>
      </c>
      <c r="I442" s="3" t="s">
        <v>5906</v>
      </c>
      <c r="J442" s="3">
        <v>1.0</v>
      </c>
      <c r="K442" s="3" t="s">
        <v>7473</v>
      </c>
      <c r="L442" s="3">
        <v>0.0</v>
      </c>
      <c r="M442" s="10" t="str">
        <f>IFERROR(__xludf.DUMMYFUNCTION("REGEXEXTRACT(B442, ""\d{4}"")"),"2002")</f>
        <v>2002</v>
      </c>
    </row>
    <row r="443">
      <c r="A443" s="6" t="s">
        <v>5908</v>
      </c>
      <c r="B443" s="6" t="s">
        <v>5907</v>
      </c>
      <c r="C443" s="3" t="s">
        <v>5911</v>
      </c>
      <c r="D443" s="3" t="s">
        <v>11</v>
      </c>
      <c r="E443" s="3" t="s">
        <v>11</v>
      </c>
      <c r="F443" s="3" t="s">
        <v>5909</v>
      </c>
      <c r="G443" s="3" t="s">
        <v>5910</v>
      </c>
      <c r="H443" s="3" t="s">
        <v>378</v>
      </c>
      <c r="I443" s="3" t="s">
        <v>5912</v>
      </c>
      <c r="J443" s="3">
        <v>1.0</v>
      </c>
      <c r="K443" s="3" t="s">
        <v>7473</v>
      </c>
      <c r="L443" s="3">
        <v>0.0</v>
      </c>
      <c r="M443" s="10" t="str">
        <f>IFERROR(__xludf.DUMMYFUNCTION("REGEXEXTRACT(B443, ""\d{4}"")"),"2007")</f>
        <v>2007</v>
      </c>
    </row>
    <row r="444">
      <c r="A444" s="6" t="s">
        <v>5914</v>
      </c>
      <c r="B444" s="6" t="s">
        <v>5913</v>
      </c>
      <c r="C444" s="3" t="s">
        <v>5917</v>
      </c>
      <c r="D444" s="3" t="s">
        <v>11</v>
      </c>
      <c r="E444" s="3" t="s">
        <v>11</v>
      </c>
      <c r="F444" s="3" t="s">
        <v>5915</v>
      </c>
      <c r="G444" s="3" t="s">
        <v>5916</v>
      </c>
      <c r="H444" s="3" t="s">
        <v>378</v>
      </c>
      <c r="I444" s="3" t="s">
        <v>5918</v>
      </c>
      <c r="J444" s="3">
        <v>1.0</v>
      </c>
      <c r="K444" s="3" t="s">
        <v>7473</v>
      </c>
      <c r="L444" s="3">
        <v>0.0</v>
      </c>
      <c r="M444" s="10" t="str">
        <f>IFERROR(__xludf.DUMMYFUNCTION("REGEXEXTRACT(B444, ""\d{4}"")"),"2015")</f>
        <v>2015</v>
      </c>
    </row>
    <row r="445">
      <c r="A445" s="6" t="s">
        <v>5920</v>
      </c>
      <c r="B445" s="6" t="s">
        <v>5919</v>
      </c>
      <c r="C445" s="3" t="s">
        <v>5923</v>
      </c>
      <c r="D445" s="3" t="s">
        <v>11</v>
      </c>
      <c r="E445" s="3" t="s">
        <v>11</v>
      </c>
      <c r="F445" s="3" t="s">
        <v>5921</v>
      </c>
      <c r="G445" s="3" t="s">
        <v>5922</v>
      </c>
      <c r="H445" s="3" t="s">
        <v>378</v>
      </c>
      <c r="I445" s="3" t="s">
        <v>5924</v>
      </c>
      <c r="J445" s="3">
        <v>1.0</v>
      </c>
      <c r="K445" s="3" t="s">
        <v>7473</v>
      </c>
      <c r="L445" s="3">
        <v>0.0</v>
      </c>
      <c r="M445" s="10" t="str">
        <f>IFERROR(__xludf.DUMMYFUNCTION("REGEXEXTRACT(B445, ""\d{4}"")"),"2015")</f>
        <v>2015</v>
      </c>
    </row>
    <row r="446">
      <c r="A446" s="6" t="s">
        <v>5926</v>
      </c>
      <c r="B446" s="6" t="s">
        <v>5925</v>
      </c>
      <c r="C446" s="3" t="s">
        <v>5929</v>
      </c>
      <c r="D446" s="3" t="s">
        <v>11</v>
      </c>
      <c r="E446" s="3" t="s">
        <v>11</v>
      </c>
      <c r="F446" s="3" t="s">
        <v>5927</v>
      </c>
      <c r="G446" s="3" t="s">
        <v>5928</v>
      </c>
      <c r="H446" s="3" t="s">
        <v>378</v>
      </c>
      <c r="I446" s="3" t="s">
        <v>5930</v>
      </c>
      <c r="J446" s="3">
        <v>1.0</v>
      </c>
      <c r="K446" s="3" t="s">
        <v>7473</v>
      </c>
      <c r="L446" s="3">
        <v>0.0</v>
      </c>
      <c r="M446" s="10" t="str">
        <f>IFERROR(__xludf.DUMMYFUNCTION("REGEXEXTRACT(B446, ""\d{4}"")"),"2017")</f>
        <v>2017</v>
      </c>
    </row>
    <row r="447">
      <c r="A447" s="6" t="s">
        <v>5932</v>
      </c>
      <c r="B447" s="6" t="s">
        <v>5931</v>
      </c>
      <c r="C447" s="3" t="s">
        <v>5935</v>
      </c>
      <c r="D447" s="3" t="s">
        <v>11</v>
      </c>
      <c r="E447" s="3" t="s">
        <v>11</v>
      </c>
      <c r="F447" s="3" t="s">
        <v>5933</v>
      </c>
      <c r="G447" s="3" t="s">
        <v>5934</v>
      </c>
      <c r="H447" s="3" t="s">
        <v>378</v>
      </c>
      <c r="I447" s="3" t="s">
        <v>5936</v>
      </c>
      <c r="J447" s="3">
        <v>1.0</v>
      </c>
      <c r="K447" s="3" t="s">
        <v>7473</v>
      </c>
      <c r="L447" s="3">
        <v>0.0</v>
      </c>
      <c r="M447" s="10" t="str">
        <f>IFERROR(__xludf.DUMMYFUNCTION("REGEXEXTRACT(B447, ""\d{4}"")"),"2017")</f>
        <v>2017</v>
      </c>
    </row>
    <row r="448">
      <c r="A448" s="6" t="s">
        <v>5938</v>
      </c>
      <c r="B448" s="6" t="s">
        <v>5937</v>
      </c>
      <c r="C448" s="3" t="s">
        <v>5941</v>
      </c>
      <c r="D448" s="3" t="s">
        <v>11</v>
      </c>
      <c r="E448" s="3" t="s">
        <v>11</v>
      </c>
      <c r="F448" s="3" t="s">
        <v>5939</v>
      </c>
      <c r="G448" s="3" t="s">
        <v>5940</v>
      </c>
      <c r="H448" s="3" t="s">
        <v>378</v>
      </c>
      <c r="I448" s="3" t="s">
        <v>5942</v>
      </c>
      <c r="J448" s="3">
        <v>1.0</v>
      </c>
      <c r="K448" s="3" t="s">
        <v>7473</v>
      </c>
      <c r="L448" s="3">
        <v>0.0</v>
      </c>
      <c r="M448" s="10" t="str">
        <f>IFERROR(__xludf.DUMMYFUNCTION("REGEXEXTRACT(B448, ""\d{4}"")"),"2017")</f>
        <v>2017</v>
      </c>
    </row>
    <row r="449">
      <c r="A449" s="6" t="s">
        <v>5944</v>
      </c>
      <c r="B449" s="6" t="s">
        <v>5943</v>
      </c>
      <c r="C449" s="3" t="s">
        <v>5946</v>
      </c>
      <c r="D449" s="3" t="s">
        <v>11</v>
      </c>
      <c r="E449" s="3" t="s">
        <v>11</v>
      </c>
      <c r="F449" s="3" t="s">
        <v>5945</v>
      </c>
      <c r="G449" s="3" t="s">
        <v>2121</v>
      </c>
      <c r="H449" s="3" t="s">
        <v>1477</v>
      </c>
      <c r="I449" s="3" t="s">
        <v>5947</v>
      </c>
      <c r="J449" s="3">
        <v>1.0</v>
      </c>
      <c r="K449" s="3" t="s">
        <v>7473</v>
      </c>
      <c r="L449" s="3">
        <v>0.0</v>
      </c>
      <c r="M449" s="10" t="str">
        <f>IFERROR(__xludf.DUMMYFUNCTION("REGEXEXTRACT(B449, ""\d{4}"")"),"2013")</f>
        <v>2013</v>
      </c>
    </row>
    <row r="450">
      <c r="A450" s="6" t="s">
        <v>5949</v>
      </c>
      <c r="B450" s="6" t="s">
        <v>5948</v>
      </c>
      <c r="C450" s="3" t="s">
        <v>5952</v>
      </c>
      <c r="D450" s="3" t="s">
        <v>11</v>
      </c>
      <c r="E450" s="3" t="s">
        <v>11</v>
      </c>
      <c r="F450" s="3" t="s">
        <v>5950</v>
      </c>
      <c r="G450" s="3" t="s">
        <v>5951</v>
      </c>
      <c r="H450" s="3" t="s">
        <v>1477</v>
      </c>
      <c r="I450" s="3" t="s">
        <v>5953</v>
      </c>
      <c r="J450" s="3">
        <v>1.0</v>
      </c>
      <c r="K450" s="3" t="s">
        <v>7473</v>
      </c>
      <c r="L450" s="3">
        <v>0.0</v>
      </c>
      <c r="M450" s="10" t="str">
        <f>IFERROR(__xludf.DUMMYFUNCTION("REGEXEXTRACT(B450, ""\d{4}"")"),"2015")</f>
        <v>2015</v>
      </c>
    </row>
    <row r="451">
      <c r="A451" s="6" t="s">
        <v>5955</v>
      </c>
      <c r="B451" s="6" t="s">
        <v>5954</v>
      </c>
      <c r="C451" s="3" t="s">
        <v>5958</v>
      </c>
      <c r="D451" s="3" t="s">
        <v>11</v>
      </c>
      <c r="E451" s="3" t="s">
        <v>11</v>
      </c>
      <c r="F451" s="3" t="s">
        <v>5956</v>
      </c>
      <c r="G451" s="3" t="s">
        <v>5957</v>
      </c>
      <c r="H451" s="3" t="s">
        <v>1477</v>
      </c>
      <c r="I451" s="3" t="s">
        <v>5959</v>
      </c>
      <c r="J451" s="3">
        <v>1.0</v>
      </c>
      <c r="K451" s="3" t="s">
        <v>7473</v>
      </c>
      <c r="L451" s="3">
        <v>0.0</v>
      </c>
      <c r="M451" s="10" t="str">
        <f>IFERROR(__xludf.DUMMYFUNCTION("REGEXEXTRACT(B451, ""\d{4}"")"),"2016")</f>
        <v>2016</v>
      </c>
    </row>
    <row r="452">
      <c r="A452" s="6" t="s">
        <v>5961</v>
      </c>
      <c r="B452" s="6" t="s">
        <v>5960</v>
      </c>
      <c r="C452" s="3" t="s">
        <v>5964</v>
      </c>
      <c r="D452" s="3" t="s">
        <v>11</v>
      </c>
      <c r="E452" s="3" t="s">
        <v>11</v>
      </c>
      <c r="F452" s="3" t="s">
        <v>5962</v>
      </c>
      <c r="G452" s="3" t="s">
        <v>5963</v>
      </c>
      <c r="H452" s="3" t="s">
        <v>1477</v>
      </c>
      <c r="I452" s="3" t="s">
        <v>5965</v>
      </c>
      <c r="J452" s="3">
        <v>1.0</v>
      </c>
      <c r="K452" s="3" t="s">
        <v>7473</v>
      </c>
      <c r="L452" s="3">
        <v>0.0</v>
      </c>
      <c r="M452" s="10" t="str">
        <f>IFERROR(__xludf.DUMMYFUNCTION("REGEXEXTRACT(B452, ""\d{4}"")"),"2017")</f>
        <v>2017</v>
      </c>
    </row>
    <row r="453">
      <c r="A453" s="6" t="s">
        <v>5967</v>
      </c>
      <c r="B453" s="6" t="s">
        <v>5966</v>
      </c>
      <c r="C453" s="3" t="s">
        <v>5971</v>
      </c>
      <c r="D453" s="3" t="s">
        <v>11</v>
      </c>
      <c r="E453" s="3" t="s">
        <v>11</v>
      </c>
      <c r="F453" s="3" t="s">
        <v>5968</v>
      </c>
      <c r="G453" s="3" t="s">
        <v>5969</v>
      </c>
      <c r="H453" s="3" t="s">
        <v>5970</v>
      </c>
      <c r="I453" s="3" t="s">
        <v>5972</v>
      </c>
      <c r="J453" s="3">
        <v>1.0</v>
      </c>
      <c r="K453" s="3" t="s">
        <v>7473</v>
      </c>
      <c r="L453" s="3">
        <v>0.0</v>
      </c>
      <c r="M453" s="10" t="str">
        <f>IFERROR(__xludf.DUMMYFUNCTION("REGEXEXTRACT(B453, ""\d{4}"")"),"2017")</f>
        <v>2017</v>
      </c>
    </row>
    <row r="454">
      <c r="A454" s="6" t="s">
        <v>5974</v>
      </c>
      <c r="B454" s="6" t="s">
        <v>5973</v>
      </c>
      <c r="C454" s="3" t="s">
        <v>5978</v>
      </c>
      <c r="D454" s="3" t="s">
        <v>11</v>
      </c>
      <c r="E454" s="3" t="s">
        <v>11</v>
      </c>
      <c r="F454" s="3" t="s">
        <v>5975</v>
      </c>
      <c r="G454" s="3" t="s">
        <v>5976</v>
      </c>
      <c r="H454" s="3" t="s">
        <v>5977</v>
      </c>
      <c r="I454" s="3" t="s">
        <v>5979</v>
      </c>
      <c r="J454" s="3">
        <v>1.0</v>
      </c>
      <c r="K454" s="3" t="s">
        <v>7473</v>
      </c>
      <c r="L454" s="3">
        <v>0.0</v>
      </c>
      <c r="M454" s="10" t="str">
        <f>IFERROR(__xludf.DUMMYFUNCTION("REGEXEXTRACT(B454, ""\d{4}"")"),"2015")</f>
        <v>2015</v>
      </c>
    </row>
    <row r="455">
      <c r="A455" s="6" t="s">
        <v>5981</v>
      </c>
      <c r="B455" s="6" t="s">
        <v>5980</v>
      </c>
      <c r="C455" s="3" t="s">
        <v>5985</v>
      </c>
      <c r="D455" s="3" t="s">
        <v>11</v>
      </c>
      <c r="E455" s="3" t="s">
        <v>11</v>
      </c>
      <c r="F455" s="3" t="s">
        <v>5982</v>
      </c>
      <c r="G455" s="3" t="s">
        <v>5983</v>
      </c>
      <c r="H455" s="3" t="s">
        <v>5984</v>
      </c>
      <c r="I455" s="3" t="s">
        <v>5986</v>
      </c>
      <c r="J455" s="3">
        <v>1.0</v>
      </c>
      <c r="K455" s="3" t="s">
        <v>7473</v>
      </c>
      <c r="L455" s="3">
        <v>0.0</v>
      </c>
      <c r="M455" s="10" t="str">
        <f>IFERROR(__xludf.DUMMYFUNCTION("REGEXEXTRACT(B455, ""\d{4}"")"),"2012")</f>
        <v>2012</v>
      </c>
    </row>
    <row r="456">
      <c r="A456" s="6" t="s">
        <v>5988</v>
      </c>
      <c r="B456" s="6" t="s">
        <v>5987</v>
      </c>
      <c r="C456" s="3" t="s">
        <v>5992</v>
      </c>
      <c r="D456" s="3" t="s">
        <v>11</v>
      </c>
      <c r="E456" s="3" t="s">
        <v>11</v>
      </c>
      <c r="F456" s="3" t="s">
        <v>5989</v>
      </c>
      <c r="G456" s="3" t="s">
        <v>5990</v>
      </c>
      <c r="H456" s="3" t="s">
        <v>5991</v>
      </c>
      <c r="I456" s="3" t="s">
        <v>5993</v>
      </c>
      <c r="J456" s="3">
        <v>1.0</v>
      </c>
      <c r="K456" s="3" t="s">
        <v>7473</v>
      </c>
      <c r="L456" s="3">
        <v>0.0</v>
      </c>
      <c r="M456" s="10" t="str">
        <f>IFERROR(__xludf.DUMMYFUNCTION("REGEXEXTRACT(B456, ""\d{4}"")"),"2013")</f>
        <v>2013</v>
      </c>
    </row>
    <row r="457">
      <c r="A457" s="6" t="s">
        <v>5995</v>
      </c>
      <c r="B457" s="6" t="s">
        <v>5994</v>
      </c>
      <c r="C457" s="3" t="s">
        <v>5998</v>
      </c>
      <c r="D457" s="3" t="s">
        <v>11</v>
      </c>
      <c r="E457" s="3" t="s">
        <v>11</v>
      </c>
      <c r="F457" s="3" t="s">
        <v>5996</v>
      </c>
      <c r="G457" s="3" t="s">
        <v>5997</v>
      </c>
      <c r="H457" s="3" t="s">
        <v>5165</v>
      </c>
      <c r="I457" s="3" t="s">
        <v>5999</v>
      </c>
      <c r="J457" s="3">
        <v>1.0</v>
      </c>
      <c r="K457" s="3" t="s">
        <v>7473</v>
      </c>
      <c r="L457" s="3">
        <v>0.0</v>
      </c>
      <c r="M457" s="10" t="str">
        <f>IFERROR(__xludf.DUMMYFUNCTION("REGEXEXTRACT(B457, ""\d{4}"")"),"2006")</f>
        <v>2006</v>
      </c>
    </row>
    <row r="458">
      <c r="A458" s="6" t="s">
        <v>6001</v>
      </c>
      <c r="B458" s="6" t="s">
        <v>6000</v>
      </c>
      <c r="C458" s="3" t="s">
        <v>6004</v>
      </c>
      <c r="D458" s="3" t="s">
        <v>11</v>
      </c>
      <c r="E458" s="3" t="s">
        <v>11</v>
      </c>
      <c r="F458" s="3" t="s">
        <v>6002</v>
      </c>
      <c r="G458" s="3" t="s">
        <v>6003</v>
      </c>
      <c r="H458" s="3" t="s">
        <v>5165</v>
      </c>
      <c r="I458" s="3" t="s">
        <v>6005</v>
      </c>
      <c r="J458" s="3">
        <v>1.0</v>
      </c>
      <c r="K458" s="3" t="s">
        <v>7473</v>
      </c>
      <c r="L458" s="3">
        <v>0.0</v>
      </c>
      <c r="M458" s="10" t="str">
        <f>IFERROR(__xludf.DUMMYFUNCTION("REGEXEXTRACT(B458, ""\d{4}"")"),"2009")</f>
        <v>2009</v>
      </c>
    </row>
    <row r="459">
      <c r="A459" s="6" t="s">
        <v>6007</v>
      </c>
      <c r="B459" s="6" t="s">
        <v>6006</v>
      </c>
      <c r="C459" s="3" t="s">
        <v>6010</v>
      </c>
      <c r="D459" s="3" t="s">
        <v>11</v>
      </c>
      <c r="E459" s="3" t="s">
        <v>11</v>
      </c>
      <c r="F459" s="3" t="s">
        <v>6008</v>
      </c>
      <c r="G459" s="3" t="s">
        <v>6009</v>
      </c>
      <c r="H459" s="3" t="s">
        <v>5165</v>
      </c>
      <c r="I459" s="3" t="s">
        <v>6011</v>
      </c>
      <c r="J459" s="3">
        <v>1.0</v>
      </c>
      <c r="K459" s="3" t="s">
        <v>7473</v>
      </c>
      <c r="L459" s="3">
        <v>0.0</v>
      </c>
      <c r="M459" s="10" t="str">
        <f>IFERROR(__xludf.DUMMYFUNCTION("REGEXEXTRACT(B459, ""\d{4}"")"),"2015")</f>
        <v>2015</v>
      </c>
    </row>
    <row r="460">
      <c r="A460" s="6" t="s">
        <v>6013</v>
      </c>
      <c r="B460" s="6" t="s">
        <v>6012</v>
      </c>
      <c r="C460" s="3" t="s">
        <v>6017</v>
      </c>
      <c r="D460" s="3" t="s">
        <v>11</v>
      </c>
      <c r="E460" s="3" t="s">
        <v>11</v>
      </c>
      <c r="F460" s="3" t="s">
        <v>6014</v>
      </c>
      <c r="G460" s="3" t="s">
        <v>6015</v>
      </c>
      <c r="H460" s="3" t="s">
        <v>6016</v>
      </c>
      <c r="I460" s="3" t="s">
        <v>6018</v>
      </c>
      <c r="J460" s="3">
        <v>1.0</v>
      </c>
      <c r="K460" s="3" t="s">
        <v>7473</v>
      </c>
      <c r="L460" s="3">
        <v>0.0</v>
      </c>
      <c r="M460" s="10" t="str">
        <f>IFERROR(__xludf.DUMMYFUNCTION("REGEXEXTRACT(B460, ""\d{4}"")"),"2009")</f>
        <v>2009</v>
      </c>
    </row>
    <row r="461">
      <c r="A461" s="6" t="s">
        <v>6020</v>
      </c>
      <c r="B461" s="6" t="s">
        <v>6019</v>
      </c>
      <c r="C461" s="3" t="s">
        <v>6023</v>
      </c>
      <c r="D461" s="3" t="s">
        <v>11</v>
      </c>
      <c r="E461" s="3" t="s">
        <v>11</v>
      </c>
      <c r="F461" s="3" t="s">
        <v>6021</v>
      </c>
      <c r="G461" s="3" t="s">
        <v>6022</v>
      </c>
      <c r="H461" s="3" t="s">
        <v>2298</v>
      </c>
      <c r="I461" s="3" t="s">
        <v>6024</v>
      </c>
      <c r="J461" s="3">
        <v>1.0</v>
      </c>
      <c r="K461" s="3" t="s">
        <v>7473</v>
      </c>
      <c r="L461" s="3">
        <v>0.0</v>
      </c>
      <c r="M461" s="10" t="str">
        <f>IFERROR(__xludf.DUMMYFUNCTION("REGEXEXTRACT(B461, ""\d{4}"")"),"2016")</f>
        <v>2016</v>
      </c>
    </row>
    <row r="462">
      <c r="A462" s="6" t="s">
        <v>6026</v>
      </c>
      <c r="B462" s="6" t="s">
        <v>6025</v>
      </c>
      <c r="C462" s="3" t="s">
        <v>6029</v>
      </c>
      <c r="D462" s="3" t="s">
        <v>11</v>
      </c>
      <c r="E462" s="3" t="s">
        <v>11</v>
      </c>
      <c r="F462" s="3" t="s">
        <v>6027</v>
      </c>
      <c r="G462" s="3" t="s">
        <v>6028</v>
      </c>
      <c r="H462" s="3" t="s">
        <v>2298</v>
      </c>
      <c r="I462" s="3" t="s">
        <v>6030</v>
      </c>
      <c r="J462" s="3">
        <v>1.0</v>
      </c>
      <c r="K462" s="3" t="s">
        <v>7473</v>
      </c>
      <c r="L462" s="3">
        <v>0.0</v>
      </c>
      <c r="M462" s="10" t="str">
        <f>IFERROR(__xludf.DUMMYFUNCTION("REGEXEXTRACT(B462, ""\d{4}"")"),"2017")</f>
        <v>2017</v>
      </c>
    </row>
    <row r="463">
      <c r="A463" s="6" t="s">
        <v>6032</v>
      </c>
      <c r="B463" s="6" t="s">
        <v>6031</v>
      </c>
      <c r="C463" s="3" t="s">
        <v>6035</v>
      </c>
      <c r="D463" s="3" t="s">
        <v>11</v>
      </c>
      <c r="E463" s="3" t="s">
        <v>11</v>
      </c>
      <c r="F463" s="3" t="s">
        <v>6033</v>
      </c>
      <c r="G463" s="3" t="s">
        <v>6034</v>
      </c>
      <c r="H463" s="3" t="s">
        <v>1085</v>
      </c>
      <c r="I463" s="3" t="s">
        <v>6036</v>
      </c>
      <c r="J463" s="3">
        <v>1.0</v>
      </c>
      <c r="K463" s="3" t="s">
        <v>7473</v>
      </c>
      <c r="L463" s="3">
        <v>0.0</v>
      </c>
      <c r="M463" s="10" t="str">
        <f>IFERROR(__xludf.DUMMYFUNCTION("REGEXEXTRACT(B463, ""\d{4}"")"),"2007")</f>
        <v>2007</v>
      </c>
    </row>
    <row r="464">
      <c r="A464" s="6" t="s">
        <v>6038</v>
      </c>
      <c r="B464" s="6" t="s">
        <v>6037</v>
      </c>
      <c r="C464" s="3" t="s">
        <v>6040</v>
      </c>
      <c r="D464" s="3" t="s">
        <v>11</v>
      </c>
      <c r="E464" s="3" t="s">
        <v>11</v>
      </c>
      <c r="F464" s="3" t="s">
        <v>6039</v>
      </c>
      <c r="G464" s="3" t="s">
        <v>2180</v>
      </c>
      <c r="H464" s="3" t="s">
        <v>1085</v>
      </c>
      <c r="I464" s="3" t="s">
        <v>6041</v>
      </c>
      <c r="J464" s="3">
        <v>1.0</v>
      </c>
      <c r="K464" s="3" t="s">
        <v>7473</v>
      </c>
      <c r="L464" s="3">
        <v>0.0</v>
      </c>
      <c r="M464" s="10" t="str">
        <f>IFERROR(__xludf.DUMMYFUNCTION("REGEXEXTRACT(B464, ""\d{4}"")"),"2012")</f>
        <v>2012</v>
      </c>
    </row>
    <row r="465">
      <c r="A465" s="6" t="s">
        <v>6047</v>
      </c>
      <c r="B465" s="6" t="s">
        <v>6046</v>
      </c>
      <c r="C465" s="3" t="s">
        <v>6050</v>
      </c>
      <c r="D465" s="3" t="s">
        <v>11</v>
      </c>
      <c r="E465" s="3" t="s">
        <v>11</v>
      </c>
      <c r="F465" s="3" t="s">
        <v>6048</v>
      </c>
      <c r="G465" s="3" t="s">
        <v>6049</v>
      </c>
      <c r="H465" s="3" t="s">
        <v>1085</v>
      </c>
      <c r="I465" s="3" t="s">
        <v>6051</v>
      </c>
      <c r="J465" s="3">
        <v>1.0</v>
      </c>
      <c r="K465" s="3" t="s">
        <v>7473</v>
      </c>
      <c r="L465" s="3">
        <v>0.0</v>
      </c>
      <c r="M465" s="10" t="str">
        <f>IFERROR(__xludf.DUMMYFUNCTION("REGEXEXTRACT(B465, ""\d{4}"")"),"2013")</f>
        <v>2013</v>
      </c>
    </row>
    <row r="466">
      <c r="A466" s="6" t="s">
        <v>6053</v>
      </c>
      <c r="B466" s="6" t="s">
        <v>6052</v>
      </c>
      <c r="C466" s="3" t="s">
        <v>6056</v>
      </c>
      <c r="D466" s="3" t="s">
        <v>11</v>
      </c>
      <c r="E466" s="3" t="s">
        <v>11</v>
      </c>
      <c r="F466" s="3" t="s">
        <v>6054</v>
      </c>
      <c r="G466" s="3" t="s">
        <v>6055</v>
      </c>
      <c r="H466" s="3" t="s">
        <v>1085</v>
      </c>
      <c r="I466" s="3" t="s">
        <v>6057</v>
      </c>
      <c r="J466" s="3">
        <v>1.0</v>
      </c>
      <c r="K466" s="3" t="s">
        <v>7473</v>
      </c>
      <c r="L466" s="3">
        <v>0.0</v>
      </c>
      <c r="M466" s="10" t="str">
        <f>IFERROR(__xludf.DUMMYFUNCTION("REGEXEXTRACT(B466, ""\d{4}"")"),"2015")</f>
        <v>2015</v>
      </c>
    </row>
    <row r="467">
      <c r="A467" s="6" t="s">
        <v>6064</v>
      </c>
      <c r="B467" s="6" t="s">
        <v>6063</v>
      </c>
      <c r="C467" s="3" t="s">
        <v>6068</v>
      </c>
      <c r="D467" s="3" t="s">
        <v>11</v>
      </c>
      <c r="E467" s="3" t="s">
        <v>11</v>
      </c>
      <c r="F467" s="3" t="s">
        <v>6065</v>
      </c>
      <c r="G467" s="3" t="s">
        <v>6066</v>
      </c>
      <c r="H467" s="3" t="s">
        <v>6067</v>
      </c>
      <c r="I467" s="3" t="s">
        <v>6069</v>
      </c>
      <c r="J467" s="3">
        <v>1.0</v>
      </c>
      <c r="K467" s="3" t="s">
        <v>7473</v>
      </c>
      <c r="L467" s="3">
        <v>0.0</v>
      </c>
      <c r="M467" s="10" t="str">
        <f>IFERROR(__xludf.DUMMYFUNCTION("REGEXEXTRACT(B467, ""\d{4}"")"),"2010")</f>
        <v>2010</v>
      </c>
    </row>
    <row r="468">
      <c r="A468" s="6" t="s">
        <v>6078</v>
      </c>
      <c r="B468" s="6" t="s">
        <v>6077</v>
      </c>
      <c r="C468" s="3" t="s">
        <v>6081</v>
      </c>
      <c r="D468" s="3" t="s">
        <v>11</v>
      </c>
      <c r="E468" s="3" t="s">
        <v>11</v>
      </c>
      <c r="F468" s="3" t="s">
        <v>6079</v>
      </c>
      <c r="G468" s="3" t="s">
        <v>6080</v>
      </c>
      <c r="H468" s="3" t="s">
        <v>6074</v>
      </c>
      <c r="I468" s="3" t="s">
        <v>6082</v>
      </c>
      <c r="J468" s="3">
        <v>1.0</v>
      </c>
      <c r="K468" s="3" t="s">
        <v>7473</v>
      </c>
      <c r="L468" s="3">
        <v>0.0</v>
      </c>
      <c r="M468" s="10" t="str">
        <f>IFERROR(__xludf.DUMMYFUNCTION("REGEXEXTRACT(B468, ""\d{4}"")"),"2015")</f>
        <v>2015</v>
      </c>
    </row>
    <row r="469">
      <c r="A469" s="6" t="s">
        <v>6084</v>
      </c>
      <c r="B469" s="6" t="s">
        <v>6083</v>
      </c>
      <c r="C469" s="3" t="s">
        <v>6088</v>
      </c>
      <c r="D469" s="3" t="s">
        <v>11</v>
      </c>
      <c r="E469" s="3" t="s">
        <v>11</v>
      </c>
      <c r="F469" s="3" t="s">
        <v>6085</v>
      </c>
      <c r="G469" s="3" t="s">
        <v>6086</v>
      </c>
      <c r="H469" s="3" t="s">
        <v>6087</v>
      </c>
      <c r="I469" s="3" t="s">
        <v>6089</v>
      </c>
      <c r="J469" s="3">
        <v>1.0</v>
      </c>
      <c r="K469" s="3" t="s">
        <v>7473</v>
      </c>
      <c r="L469" s="3">
        <v>0.0</v>
      </c>
      <c r="M469" s="10" t="str">
        <f>IFERROR(__xludf.DUMMYFUNCTION("REGEXEXTRACT(B469, ""\d{4}"")"),"2012")</f>
        <v>2012</v>
      </c>
    </row>
    <row r="470">
      <c r="A470" s="6" t="s">
        <v>6095</v>
      </c>
      <c r="B470" s="6" t="s">
        <v>6094</v>
      </c>
      <c r="C470" s="3" t="s">
        <v>6099</v>
      </c>
      <c r="D470" s="3" t="s">
        <v>11</v>
      </c>
      <c r="E470" s="3" t="s">
        <v>11</v>
      </c>
      <c r="F470" s="3" t="s">
        <v>6096</v>
      </c>
      <c r="G470" s="3" t="s">
        <v>6097</v>
      </c>
      <c r="H470" s="3" t="s">
        <v>6098</v>
      </c>
      <c r="I470" s="3" t="s">
        <v>6100</v>
      </c>
      <c r="J470" s="3">
        <v>1.0</v>
      </c>
      <c r="K470" s="3" t="s">
        <v>7473</v>
      </c>
      <c r="L470" s="3">
        <v>0.0</v>
      </c>
      <c r="M470" s="10" t="str">
        <f>IFERROR(__xludf.DUMMYFUNCTION("REGEXEXTRACT(B470, ""\d{4}"")"),"2007")</f>
        <v>2007</v>
      </c>
    </row>
    <row r="471">
      <c r="A471" s="6" t="s">
        <v>6102</v>
      </c>
      <c r="B471" s="6" t="s">
        <v>6101</v>
      </c>
      <c r="C471" s="3" t="s">
        <v>6106</v>
      </c>
      <c r="D471" s="3" t="s">
        <v>11</v>
      </c>
      <c r="E471" s="3" t="s">
        <v>11</v>
      </c>
      <c r="F471" s="3" t="s">
        <v>6103</v>
      </c>
      <c r="G471" s="3" t="s">
        <v>6104</v>
      </c>
      <c r="H471" s="3" t="s">
        <v>6105</v>
      </c>
      <c r="I471" s="3" t="s">
        <v>6107</v>
      </c>
      <c r="J471" s="3">
        <v>1.0</v>
      </c>
      <c r="K471" s="3" t="s">
        <v>7473</v>
      </c>
      <c r="L471" s="3">
        <v>0.0</v>
      </c>
      <c r="M471" s="10" t="str">
        <f>IFERROR(__xludf.DUMMYFUNCTION("REGEXEXTRACT(B471, ""\d{4}"")"),"2012")</f>
        <v>2012</v>
      </c>
    </row>
    <row r="472">
      <c r="A472" s="6" t="s">
        <v>6109</v>
      </c>
      <c r="B472" s="6" t="s">
        <v>6108</v>
      </c>
      <c r="C472" s="3" t="s">
        <v>6113</v>
      </c>
      <c r="D472" s="3" t="s">
        <v>11</v>
      </c>
      <c r="E472" s="3" t="s">
        <v>11</v>
      </c>
      <c r="F472" s="3" t="s">
        <v>6110</v>
      </c>
      <c r="G472" s="3" t="s">
        <v>6111</v>
      </c>
      <c r="H472" s="3" t="s">
        <v>6112</v>
      </c>
      <c r="I472" s="3" t="s">
        <v>6114</v>
      </c>
      <c r="J472" s="3">
        <v>1.0</v>
      </c>
      <c r="K472" s="3" t="s">
        <v>7473</v>
      </c>
      <c r="L472" s="3">
        <v>0.0</v>
      </c>
      <c r="M472" s="10" t="str">
        <f>IFERROR(__xludf.DUMMYFUNCTION("REGEXEXTRACT(B472, ""\d{4}"")"),"2015")</f>
        <v>2015</v>
      </c>
    </row>
    <row r="473">
      <c r="A473" s="6" t="s">
        <v>6129</v>
      </c>
      <c r="B473" s="6" t="s">
        <v>6128</v>
      </c>
      <c r="C473" s="3" t="s">
        <v>6133</v>
      </c>
      <c r="D473" s="3" t="s">
        <v>11</v>
      </c>
      <c r="E473" s="3" t="s">
        <v>11</v>
      </c>
      <c r="F473" s="3" t="s">
        <v>6130</v>
      </c>
      <c r="G473" s="3" t="s">
        <v>6131</v>
      </c>
      <c r="H473" s="3" t="s">
        <v>6132</v>
      </c>
      <c r="I473" s="3" t="s">
        <v>6134</v>
      </c>
      <c r="J473" s="3">
        <v>1.0</v>
      </c>
      <c r="K473" s="3" t="s">
        <v>7473</v>
      </c>
      <c r="L473" s="3">
        <v>0.0</v>
      </c>
      <c r="M473" s="10" t="str">
        <f>IFERROR(__xludf.DUMMYFUNCTION("REGEXEXTRACT(B473, ""\d{4}"")"),"2009")</f>
        <v>2009</v>
      </c>
    </row>
    <row r="474">
      <c r="A474" s="6" t="s">
        <v>6136</v>
      </c>
      <c r="B474" s="6" t="s">
        <v>6135</v>
      </c>
      <c r="C474" s="3" t="s">
        <v>6139</v>
      </c>
      <c r="D474" s="3" t="s">
        <v>11</v>
      </c>
      <c r="E474" s="3" t="s">
        <v>11</v>
      </c>
      <c r="F474" s="3" t="s">
        <v>6137</v>
      </c>
      <c r="G474" s="3" t="s">
        <v>6138</v>
      </c>
      <c r="H474" s="3" t="s">
        <v>4798</v>
      </c>
      <c r="I474" s="3" t="s">
        <v>6140</v>
      </c>
      <c r="J474" s="3">
        <v>1.0</v>
      </c>
      <c r="K474" s="3" t="s">
        <v>7473</v>
      </c>
      <c r="L474" s="3">
        <v>0.0</v>
      </c>
      <c r="M474" s="10" t="str">
        <f>IFERROR(__xludf.DUMMYFUNCTION("REGEXEXTRACT(B474, ""\d{4}"")"),"2014")</f>
        <v>2014</v>
      </c>
    </row>
    <row r="475">
      <c r="A475" s="6" t="s">
        <v>6142</v>
      </c>
      <c r="B475" s="6" t="s">
        <v>6141</v>
      </c>
      <c r="C475" s="3" t="s">
        <v>6146</v>
      </c>
      <c r="D475" s="3" t="s">
        <v>11</v>
      </c>
      <c r="E475" s="3" t="s">
        <v>11</v>
      </c>
      <c r="F475" s="3" t="s">
        <v>6143</v>
      </c>
      <c r="G475" s="3" t="s">
        <v>6144</v>
      </c>
      <c r="H475" s="3" t="s">
        <v>6145</v>
      </c>
      <c r="I475" s="3" t="s">
        <v>6147</v>
      </c>
      <c r="J475" s="3">
        <v>1.0</v>
      </c>
      <c r="K475" s="3" t="s">
        <v>7473</v>
      </c>
      <c r="L475" s="3">
        <v>0.0</v>
      </c>
      <c r="M475" s="10" t="str">
        <f>IFERROR(__xludf.DUMMYFUNCTION("REGEXEXTRACT(B475, ""\d{4}"")"),"2012")</f>
        <v>2012</v>
      </c>
    </row>
    <row r="476">
      <c r="A476" s="6" t="s">
        <v>6149</v>
      </c>
      <c r="B476" s="6" t="s">
        <v>6148</v>
      </c>
      <c r="C476" s="3" t="s">
        <v>6152</v>
      </c>
      <c r="D476" s="3" t="s">
        <v>11</v>
      </c>
      <c r="E476" s="3" t="s">
        <v>11</v>
      </c>
      <c r="F476" s="3" t="s">
        <v>6150</v>
      </c>
      <c r="G476" s="3" t="s">
        <v>6151</v>
      </c>
      <c r="H476" s="3" t="s">
        <v>5062</v>
      </c>
      <c r="I476" s="3" t="s">
        <v>6153</v>
      </c>
      <c r="J476" s="3">
        <v>1.0</v>
      </c>
      <c r="K476" s="3" t="s">
        <v>7473</v>
      </c>
      <c r="L476" s="3">
        <v>0.0</v>
      </c>
      <c r="M476" s="10" t="str">
        <f>IFERROR(__xludf.DUMMYFUNCTION("REGEXEXTRACT(B476, ""\d{4}"")"),"2009")</f>
        <v>2009</v>
      </c>
    </row>
    <row r="477">
      <c r="A477" s="6" t="s">
        <v>6155</v>
      </c>
      <c r="B477" s="6" t="s">
        <v>6154</v>
      </c>
      <c r="C477" s="3" t="s">
        <v>6157</v>
      </c>
      <c r="D477" s="3" t="s">
        <v>11</v>
      </c>
      <c r="E477" s="3" t="s">
        <v>11</v>
      </c>
      <c r="F477" s="3" t="s">
        <v>6156</v>
      </c>
      <c r="G477" s="3" t="s">
        <v>5228</v>
      </c>
      <c r="H477" s="3" t="s">
        <v>5062</v>
      </c>
      <c r="I477" s="3" t="s">
        <v>6158</v>
      </c>
      <c r="J477" s="3">
        <v>1.0</v>
      </c>
      <c r="K477" s="3" t="s">
        <v>7473</v>
      </c>
      <c r="L477" s="3">
        <v>0.0</v>
      </c>
      <c r="M477" s="10" t="str">
        <f>IFERROR(__xludf.DUMMYFUNCTION("REGEXEXTRACT(B477, ""\d{4}"")"),"2011")</f>
        <v>2011</v>
      </c>
    </row>
    <row r="478">
      <c r="A478" s="6" t="s">
        <v>6160</v>
      </c>
      <c r="B478" s="6" t="s">
        <v>6159</v>
      </c>
      <c r="C478" s="3" t="s">
        <v>6163</v>
      </c>
      <c r="D478" s="3" t="s">
        <v>11</v>
      </c>
      <c r="E478" s="3" t="s">
        <v>11</v>
      </c>
      <c r="F478" s="3" t="s">
        <v>6161</v>
      </c>
      <c r="G478" s="3" t="s">
        <v>6162</v>
      </c>
      <c r="H478" s="3" t="s">
        <v>5062</v>
      </c>
      <c r="I478" s="3" t="s">
        <v>6164</v>
      </c>
      <c r="J478" s="3">
        <v>1.0</v>
      </c>
      <c r="K478" s="3" t="s">
        <v>7473</v>
      </c>
      <c r="L478" s="3">
        <v>0.0</v>
      </c>
      <c r="M478" s="10" t="str">
        <f>IFERROR(__xludf.DUMMYFUNCTION("REGEXEXTRACT(B478, ""\d{4}"")"),"2013")</f>
        <v>2013</v>
      </c>
    </row>
    <row r="479">
      <c r="A479" s="6" t="s">
        <v>6166</v>
      </c>
      <c r="B479" s="6" t="s">
        <v>6165</v>
      </c>
      <c r="C479" s="3" t="s">
        <v>6170</v>
      </c>
      <c r="D479" s="3" t="s">
        <v>11</v>
      </c>
      <c r="E479" s="3" t="s">
        <v>11</v>
      </c>
      <c r="F479" s="3" t="s">
        <v>6167</v>
      </c>
      <c r="G479" s="3" t="s">
        <v>6168</v>
      </c>
      <c r="H479" s="3" t="s">
        <v>6169</v>
      </c>
      <c r="I479" s="3" t="s">
        <v>6171</v>
      </c>
      <c r="J479" s="3">
        <v>1.0</v>
      </c>
      <c r="K479" s="3" t="s">
        <v>7473</v>
      </c>
      <c r="L479" s="3">
        <v>0.0</v>
      </c>
      <c r="M479" s="10" t="str">
        <f>IFERROR(__xludf.DUMMYFUNCTION("REGEXEXTRACT(B479, ""\d{4}"")"),"2008")</f>
        <v>2008</v>
      </c>
    </row>
    <row r="480">
      <c r="A480" s="6" t="s">
        <v>6173</v>
      </c>
      <c r="B480" s="6" t="s">
        <v>6172</v>
      </c>
      <c r="C480" s="3" t="s">
        <v>6177</v>
      </c>
      <c r="D480" s="3" t="s">
        <v>11</v>
      </c>
      <c r="E480" s="3" t="s">
        <v>11</v>
      </c>
      <c r="F480" s="3" t="s">
        <v>6174</v>
      </c>
      <c r="G480" s="3" t="s">
        <v>6175</v>
      </c>
      <c r="H480" s="3" t="s">
        <v>6176</v>
      </c>
      <c r="I480" s="3" t="s">
        <v>6178</v>
      </c>
      <c r="J480" s="3">
        <v>1.0</v>
      </c>
      <c r="K480" s="3" t="s">
        <v>7473</v>
      </c>
      <c r="L480" s="3">
        <v>0.0</v>
      </c>
      <c r="M480" s="10" t="str">
        <f>IFERROR(__xludf.DUMMYFUNCTION("REGEXEXTRACT(B480, ""\d{4}"")"),"2016")</f>
        <v>2016</v>
      </c>
    </row>
    <row r="481">
      <c r="A481" s="6" t="s">
        <v>6180</v>
      </c>
      <c r="B481" s="6" t="s">
        <v>6179</v>
      </c>
      <c r="C481" s="3" t="s">
        <v>6182</v>
      </c>
      <c r="D481" s="3" t="s">
        <v>11</v>
      </c>
      <c r="E481" s="3" t="s">
        <v>11</v>
      </c>
      <c r="F481" s="3" t="s">
        <v>6181</v>
      </c>
      <c r="G481" s="3" t="s">
        <v>1906</v>
      </c>
      <c r="H481" s="3" t="s">
        <v>1907</v>
      </c>
      <c r="I481" s="3" t="s">
        <v>6183</v>
      </c>
      <c r="J481" s="3">
        <v>1.0</v>
      </c>
      <c r="K481" s="3" t="s">
        <v>7473</v>
      </c>
      <c r="L481" s="3">
        <v>0.0</v>
      </c>
      <c r="M481" s="10" t="str">
        <f>IFERROR(__xludf.DUMMYFUNCTION("REGEXEXTRACT(B481, ""\d{4}"")"),"2015")</f>
        <v>2015</v>
      </c>
    </row>
    <row r="482">
      <c r="A482" s="6" t="s">
        <v>6185</v>
      </c>
      <c r="B482" s="6" t="s">
        <v>6184</v>
      </c>
      <c r="C482" s="3" t="s">
        <v>6189</v>
      </c>
      <c r="D482" s="3" t="s">
        <v>11</v>
      </c>
      <c r="E482" s="3" t="s">
        <v>11</v>
      </c>
      <c r="F482" s="3" t="s">
        <v>6186</v>
      </c>
      <c r="G482" s="3" t="s">
        <v>6187</v>
      </c>
      <c r="H482" s="3" t="s">
        <v>6188</v>
      </c>
      <c r="I482" s="3" t="s">
        <v>6190</v>
      </c>
      <c r="J482" s="3">
        <v>1.0</v>
      </c>
      <c r="K482" s="3" t="s">
        <v>7473</v>
      </c>
      <c r="L482" s="3">
        <v>0.0</v>
      </c>
      <c r="M482" s="10" t="str">
        <f>IFERROR(__xludf.DUMMYFUNCTION("REGEXEXTRACT(B482, ""\d{4}"")"),"2015")</f>
        <v>2015</v>
      </c>
    </row>
    <row r="483">
      <c r="A483" s="6" t="s">
        <v>6192</v>
      </c>
      <c r="B483" s="6" t="s">
        <v>6191</v>
      </c>
      <c r="C483" s="3" t="s">
        <v>6195</v>
      </c>
      <c r="D483" s="3" t="s">
        <v>11</v>
      </c>
      <c r="E483" s="3" t="s">
        <v>11</v>
      </c>
      <c r="F483" s="3" t="s">
        <v>6193</v>
      </c>
      <c r="G483" s="3" t="s">
        <v>6194</v>
      </c>
      <c r="H483" s="3" t="s">
        <v>1855</v>
      </c>
      <c r="I483" s="3" t="s">
        <v>6196</v>
      </c>
      <c r="J483" s="3">
        <v>1.0</v>
      </c>
      <c r="K483" s="3" t="s">
        <v>7473</v>
      </c>
      <c r="L483" s="3">
        <v>0.0</v>
      </c>
      <c r="M483" s="10" t="str">
        <f>IFERROR(__xludf.DUMMYFUNCTION("REGEXEXTRACT(B483, ""\d{4}"")"),"1998")</f>
        <v>1998</v>
      </c>
    </row>
    <row r="484">
      <c r="A484" s="6" t="s">
        <v>6198</v>
      </c>
      <c r="B484" s="6" t="s">
        <v>6197</v>
      </c>
      <c r="C484" s="3" t="s">
        <v>6201</v>
      </c>
      <c r="D484" s="3" t="s">
        <v>11</v>
      </c>
      <c r="E484" s="3" t="s">
        <v>11</v>
      </c>
      <c r="F484" s="3" t="s">
        <v>6199</v>
      </c>
      <c r="G484" s="3" t="s">
        <v>6200</v>
      </c>
      <c r="H484" s="3" t="s">
        <v>1855</v>
      </c>
      <c r="I484" s="3" t="s">
        <v>6202</v>
      </c>
      <c r="J484" s="3">
        <v>1.0</v>
      </c>
      <c r="K484" s="3" t="s">
        <v>7473</v>
      </c>
      <c r="L484" s="3">
        <v>0.0</v>
      </c>
      <c r="M484" s="10" t="str">
        <f>IFERROR(__xludf.DUMMYFUNCTION("REGEXEXTRACT(B484, ""\d{4}"")"),"2014")</f>
        <v>2014</v>
      </c>
    </row>
    <row r="485">
      <c r="A485" s="6" t="s">
        <v>6204</v>
      </c>
      <c r="B485" s="6" t="s">
        <v>6203</v>
      </c>
      <c r="C485" s="3" t="s">
        <v>6207</v>
      </c>
      <c r="D485" s="3" t="s">
        <v>11</v>
      </c>
      <c r="E485" s="3" t="s">
        <v>11</v>
      </c>
      <c r="F485" s="3" t="s">
        <v>6205</v>
      </c>
      <c r="G485" s="3" t="s">
        <v>6206</v>
      </c>
      <c r="H485" s="3" t="s">
        <v>1723</v>
      </c>
      <c r="I485" s="3" t="s">
        <v>6208</v>
      </c>
      <c r="J485" s="3">
        <v>1.0</v>
      </c>
      <c r="K485" s="3" t="s">
        <v>7473</v>
      </c>
      <c r="L485" s="3">
        <v>0.0</v>
      </c>
      <c r="M485" s="10" t="str">
        <f>IFERROR(__xludf.DUMMYFUNCTION("REGEXEXTRACT(B485, ""\d{4}"")"),"2016")</f>
        <v>2016</v>
      </c>
    </row>
    <row r="486">
      <c r="A486" s="6" t="s">
        <v>6210</v>
      </c>
      <c r="B486" s="6" t="s">
        <v>6209</v>
      </c>
      <c r="C486" s="3" t="s">
        <v>6213</v>
      </c>
      <c r="D486" s="3" t="s">
        <v>11</v>
      </c>
      <c r="E486" s="3" t="s">
        <v>11</v>
      </c>
      <c r="F486" s="3" t="s">
        <v>6211</v>
      </c>
      <c r="G486" s="3" t="s">
        <v>6212</v>
      </c>
      <c r="H486" s="3" t="s">
        <v>1723</v>
      </c>
      <c r="I486" s="3" t="s">
        <v>6214</v>
      </c>
      <c r="J486" s="3">
        <v>1.0</v>
      </c>
      <c r="K486" s="3" t="s">
        <v>7473</v>
      </c>
      <c r="L486" s="3">
        <v>0.0</v>
      </c>
      <c r="M486" s="10" t="str">
        <f>IFERROR(__xludf.DUMMYFUNCTION("REGEXEXTRACT(B486, ""\d{4}"")"),"2016")</f>
        <v>2016</v>
      </c>
    </row>
    <row r="487">
      <c r="A487" s="6" t="s">
        <v>6216</v>
      </c>
      <c r="B487" s="6" t="s">
        <v>6215</v>
      </c>
      <c r="C487" s="3" t="s">
        <v>6219</v>
      </c>
      <c r="D487" s="3" t="s">
        <v>11</v>
      </c>
      <c r="E487" s="3" t="s">
        <v>11</v>
      </c>
      <c r="F487" s="3" t="s">
        <v>6217</v>
      </c>
      <c r="G487" s="3" t="s">
        <v>6218</v>
      </c>
      <c r="H487" s="3" t="s">
        <v>1723</v>
      </c>
      <c r="I487" s="3" t="s">
        <v>6220</v>
      </c>
      <c r="J487" s="3">
        <v>1.0</v>
      </c>
      <c r="K487" s="3" t="s">
        <v>7473</v>
      </c>
      <c r="L487" s="3">
        <v>0.0</v>
      </c>
      <c r="M487" s="10" t="str">
        <f>IFERROR(__xludf.DUMMYFUNCTION("REGEXEXTRACT(B487, ""\d{4}"")"),"2017")</f>
        <v>2017</v>
      </c>
    </row>
    <row r="488">
      <c r="A488" s="6" t="s">
        <v>6222</v>
      </c>
      <c r="B488" s="6" t="s">
        <v>6221</v>
      </c>
      <c r="C488" s="3" t="s">
        <v>6225</v>
      </c>
      <c r="D488" s="3" t="s">
        <v>11</v>
      </c>
      <c r="E488" s="3" t="s">
        <v>11</v>
      </c>
      <c r="F488" s="3" t="s">
        <v>6223</v>
      </c>
      <c r="G488" s="3" t="s">
        <v>6224</v>
      </c>
      <c r="H488" s="3" t="s">
        <v>5799</v>
      </c>
      <c r="I488" s="3" t="s">
        <v>6226</v>
      </c>
      <c r="J488" s="3">
        <v>1.0</v>
      </c>
      <c r="K488" s="3" t="s">
        <v>7473</v>
      </c>
      <c r="L488" s="3">
        <v>0.0</v>
      </c>
      <c r="M488" s="10" t="str">
        <f>IFERROR(__xludf.DUMMYFUNCTION("REGEXEXTRACT(B488, ""\d{4}"")"),"1997")</f>
        <v>1997</v>
      </c>
    </row>
    <row r="489">
      <c r="A489" s="6" t="s">
        <v>6228</v>
      </c>
      <c r="B489" s="6" t="s">
        <v>6227</v>
      </c>
      <c r="C489" s="3" t="s">
        <v>6232</v>
      </c>
      <c r="D489" s="3" t="s">
        <v>11</v>
      </c>
      <c r="E489" s="3" t="s">
        <v>11</v>
      </c>
      <c r="F489" s="3" t="s">
        <v>6229</v>
      </c>
      <c r="G489" s="3" t="s">
        <v>6230</v>
      </c>
      <c r="H489" s="3" t="s">
        <v>6231</v>
      </c>
      <c r="I489" s="3" t="s">
        <v>6233</v>
      </c>
      <c r="J489" s="3">
        <v>1.0</v>
      </c>
      <c r="K489" s="3" t="s">
        <v>7473</v>
      </c>
      <c r="L489" s="3">
        <v>0.0</v>
      </c>
      <c r="M489" s="10" t="str">
        <f>IFERROR(__xludf.DUMMYFUNCTION("REGEXEXTRACT(B489, ""\d{4}"")"),"1987")</f>
        <v>1987</v>
      </c>
    </row>
    <row r="490">
      <c r="A490" s="6" t="s">
        <v>6235</v>
      </c>
      <c r="B490" s="6" t="s">
        <v>6234</v>
      </c>
      <c r="C490" s="3" t="s">
        <v>6238</v>
      </c>
      <c r="D490" s="3" t="s">
        <v>11</v>
      </c>
      <c r="E490" s="3" t="s">
        <v>11</v>
      </c>
      <c r="F490" s="3" t="s">
        <v>6236</v>
      </c>
      <c r="G490" s="3" t="s">
        <v>6237</v>
      </c>
      <c r="H490" s="3" t="s">
        <v>4515</v>
      </c>
      <c r="I490" s="3" t="s">
        <v>6239</v>
      </c>
      <c r="J490" s="3">
        <v>1.0</v>
      </c>
      <c r="K490" s="3" t="s">
        <v>7473</v>
      </c>
      <c r="L490" s="3">
        <v>0.0</v>
      </c>
      <c r="M490" s="10" t="str">
        <f>IFERROR(__xludf.DUMMYFUNCTION("REGEXEXTRACT(B490, ""\d{4}"")"),"1999")</f>
        <v>1999</v>
      </c>
    </row>
    <row r="491">
      <c r="A491" s="6" t="s">
        <v>6241</v>
      </c>
      <c r="B491" s="6" t="s">
        <v>6240</v>
      </c>
      <c r="C491" s="3" t="s">
        <v>6245</v>
      </c>
      <c r="D491" s="3" t="s">
        <v>11</v>
      </c>
      <c r="E491" s="3" t="s">
        <v>11</v>
      </c>
      <c r="F491" s="3" t="s">
        <v>6242</v>
      </c>
      <c r="G491" s="3" t="s">
        <v>6243</v>
      </c>
      <c r="H491" s="3" t="s">
        <v>6244</v>
      </c>
      <c r="I491" s="3" t="s">
        <v>6246</v>
      </c>
      <c r="J491" s="3">
        <v>1.0</v>
      </c>
      <c r="K491" s="3" t="s">
        <v>7473</v>
      </c>
      <c r="L491" s="3">
        <v>0.0</v>
      </c>
      <c r="M491" s="10" t="str">
        <f>IFERROR(__xludf.DUMMYFUNCTION("REGEXEXTRACT(B491, ""\d{4}"")"),"1999")</f>
        <v>1999</v>
      </c>
    </row>
    <row r="492">
      <c r="A492" s="6" t="s">
        <v>6248</v>
      </c>
      <c r="B492" s="6" t="s">
        <v>6247</v>
      </c>
      <c r="C492" s="3" t="s">
        <v>6251</v>
      </c>
      <c r="D492" s="3" t="s">
        <v>11</v>
      </c>
      <c r="E492" s="3" t="s">
        <v>11</v>
      </c>
      <c r="F492" s="3" t="s">
        <v>6249</v>
      </c>
      <c r="G492" s="3" t="s">
        <v>6250</v>
      </c>
      <c r="H492" s="3" t="s">
        <v>6169</v>
      </c>
      <c r="I492" s="3" t="s">
        <v>6252</v>
      </c>
      <c r="J492" s="3">
        <v>1.0</v>
      </c>
      <c r="K492" s="3" t="s">
        <v>7473</v>
      </c>
      <c r="L492" s="3">
        <v>0.0</v>
      </c>
      <c r="M492" s="10" t="str">
        <f>IFERROR(__xludf.DUMMYFUNCTION("REGEXEXTRACT(B492, ""\d{4}"")"),"2000")</f>
        <v>2000</v>
      </c>
    </row>
    <row r="493">
      <c r="A493" s="6" t="s">
        <v>6254</v>
      </c>
      <c r="B493" s="6" t="s">
        <v>6253</v>
      </c>
      <c r="C493" s="3" t="s">
        <v>6257</v>
      </c>
      <c r="D493" s="3" t="s">
        <v>11</v>
      </c>
      <c r="E493" s="3" t="s">
        <v>11</v>
      </c>
      <c r="F493" s="3" t="s">
        <v>6255</v>
      </c>
      <c r="G493" s="3" t="s">
        <v>6256</v>
      </c>
      <c r="H493" s="3" t="s">
        <v>221</v>
      </c>
      <c r="I493" s="3" t="s">
        <v>6258</v>
      </c>
      <c r="J493" s="3">
        <v>1.0</v>
      </c>
      <c r="K493" s="3" t="s">
        <v>7473</v>
      </c>
      <c r="L493" s="3">
        <v>0.0</v>
      </c>
      <c r="M493" s="10" t="str">
        <f>IFERROR(__xludf.DUMMYFUNCTION("REGEXEXTRACT(B493, ""\d{4}"")"),"2013")</f>
        <v>2013</v>
      </c>
    </row>
    <row r="494">
      <c r="A494" s="6" t="s">
        <v>6260</v>
      </c>
      <c r="B494" s="6" t="s">
        <v>6259</v>
      </c>
      <c r="C494" s="3" t="s">
        <v>6263</v>
      </c>
      <c r="D494" s="3" t="s">
        <v>11</v>
      </c>
      <c r="E494" s="3" t="s">
        <v>11</v>
      </c>
      <c r="F494" s="3" t="s">
        <v>6261</v>
      </c>
      <c r="G494" s="3" t="s">
        <v>6262</v>
      </c>
      <c r="H494" s="3" t="s">
        <v>378</v>
      </c>
      <c r="I494" s="3" t="s">
        <v>6264</v>
      </c>
      <c r="J494" s="3">
        <v>1.0</v>
      </c>
      <c r="K494" s="3" t="s">
        <v>7473</v>
      </c>
      <c r="L494" s="3">
        <v>0.0</v>
      </c>
      <c r="M494" s="10" t="str">
        <f>IFERROR(__xludf.DUMMYFUNCTION("REGEXEXTRACT(B494, ""\d{4}"")"),"2003")</f>
        <v>2003</v>
      </c>
    </row>
    <row r="495">
      <c r="A495" s="6" t="s">
        <v>6266</v>
      </c>
      <c r="B495" s="6" t="s">
        <v>6265</v>
      </c>
      <c r="C495" s="3" t="s">
        <v>6270</v>
      </c>
      <c r="D495" s="3" t="s">
        <v>11</v>
      </c>
      <c r="E495" s="3" t="s">
        <v>11</v>
      </c>
      <c r="F495" s="3" t="s">
        <v>6267</v>
      </c>
      <c r="G495" s="3" t="s">
        <v>6268</v>
      </c>
      <c r="H495" s="3" t="s">
        <v>6269</v>
      </c>
      <c r="I495" s="3" t="s">
        <v>6271</v>
      </c>
      <c r="J495" s="3">
        <v>1.0</v>
      </c>
      <c r="K495" s="3" t="s">
        <v>7473</v>
      </c>
      <c r="L495" s="3">
        <v>0.0</v>
      </c>
      <c r="M495" s="10" t="str">
        <f>IFERROR(__xludf.DUMMYFUNCTION("REGEXEXTRACT(B495, ""\d{4}"")"),"2014")</f>
        <v>2014</v>
      </c>
    </row>
    <row r="496">
      <c r="A496" s="6" t="s">
        <v>6273</v>
      </c>
      <c r="B496" s="6" t="s">
        <v>6272</v>
      </c>
      <c r="C496" s="3" t="s">
        <v>6277</v>
      </c>
      <c r="D496" s="3" t="s">
        <v>11</v>
      </c>
      <c r="E496" s="3" t="s">
        <v>11</v>
      </c>
      <c r="F496" s="3" t="s">
        <v>6274</v>
      </c>
      <c r="G496" s="3" t="s">
        <v>6275</v>
      </c>
      <c r="H496" s="3" t="s">
        <v>6276</v>
      </c>
      <c r="I496" s="3" t="s">
        <v>6278</v>
      </c>
      <c r="J496" s="3">
        <v>1.0</v>
      </c>
      <c r="K496" s="3" t="s">
        <v>7473</v>
      </c>
      <c r="L496" s="3">
        <v>0.0</v>
      </c>
      <c r="M496" s="10" t="str">
        <f>IFERROR(__xludf.DUMMYFUNCTION("REGEXEXTRACT(B496, ""\d{4}"")"),"2000")</f>
        <v>2000</v>
      </c>
    </row>
    <row r="497">
      <c r="A497" s="6" t="s">
        <v>6280</v>
      </c>
      <c r="B497" s="6" t="s">
        <v>6279</v>
      </c>
      <c r="C497" s="3" t="s">
        <v>6284</v>
      </c>
      <c r="D497" s="3" t="s">
        <v>11</v>
      </c>
      <c r="E497" s="3" t="s">
        <v>11</v>
      </c>
      <c r="F497" s="3" t="s">
        <v>6281</v>
      </c>
      <c r="G497" s="3" t="s">
        <v>6282</v>
      </c>
      <c r="H497" s="3" t="s">
        <v>6283</v>
      </c>
      <c r="I497" s="3" t="s">
        <v>6285</v>
      </c>
      <c r="J497" s="3">
        <v>1.0</v>
      </c>
      <c r="K497" s="3" t="s">
        <v>7473</v>
      </c>
      <c r="L497" s="3">
        <v>0.0</v>
      </c>
      <c r="M497" s="10" t="str">
        <f>IFERROR(__xludf.DUMMYFUNCTION("REGEXEXTRACT(B497, ""\d{4}"")"),"2008")</f>
        <v>2008</v>
      </c>
    </row>
    <row r="498">
      <c r="A498" s="6" t="s">
        <v>6287</v>
      </c>
      <c r="B498" s="6" t="s">
        <v>6286</v>
      </c>
      <c r="C498" s="3" t="s">
        <v>6291</v>
      </c>
      <c r="D498" s="3" t="s">
        <v>11</v>
      </c>
      <c r="E498" s="3" t="s">
        <v>11</v>
      </c>
      <c r="F498" s="3" t="s">
        <v>6288</v>
      </c>
      <c r="G498" s="3" t="s">
        <v>6289</v>
      </c>
      <c r="H498" s="3" t="s">
        <v>6290</v>
      </c>
      <c r="I498" s="3" t="s">
        <v>6292</v>
      </c>
      <c r="J498" s="3">
        <v>1.0</v>
      </c>
      <c r="K498" s="3" t="s">
        <v>7473</v>
      </c>
      <c r="L498" s="3">
        <v>0.0</v>
      </c>
      <c r="M498" s="10" t="str">
        <f>IFERROR(__xludf.DUMMYFUNCTION("REGEXEXTRACT(B498, ""\d{4}"")"),"2015")</f>
        <v>2015</v>
      </c>
    </row>
    <row r="499">
      <c r="A499" s="6" t="s">
        <v>6294</v>
      </c>
      <c r="B499" s="6" t="s">
        <v>6293</v>
      </c>
      <c r="C499" s="3" t="s">
        <v>6298</v>
      </c>
      <c r="D499" s="3" t="s">
        <v>11</v>
      </c>
      <c r="E499" s="3" t="s">
        <v>11</v>
      </c>
      <c r="F499" s="3" t="s">
        <v>6295</v>
      </c>
      <c r="G499" s="3" t="s">
        <v>6296</v>
      </c>
      <c r="H499" s="3" t="s">
        <v>6297</v>
      </c>
      <c r="I499" s="3" t="s">
        <v>6299</v>
      </c>
      <c r="J499" s="3">
        <v>1.0</v>
      </c>
      <c r="K499" s="3" t="s">
        <v>7473</v>
      </c>
      <c r="L499" s="3">
        <v>0.0</v>
      </c>
      <c r="M499" s="10" t="str">
        <f>IFERROR(__xludf.DUMMYFUNCTION("REGEXEXTRACT(B499, ""\d{4}"")"),"2015")</f>
        <v>2015</v>
      </c>
    </row>
    <row r="500">
      <c r="A500" s="6" t="s">
        <v>6301</v>
      </c>
      <c r="B500" s="6" t="s">
        <v>6300</v>
      </c>
      <c r="C500" s="3" t="s">
        <v>6304</v>
      </c>
      <c r="D500" s="3" t="s">
        <v>11</v>
      </c>
      <c r="E500" s="3" t="s">
        <v>11</v>
      </c>
      <c r="F500" s="3" t="s">
        <v>6302</v>
      </c>
      <c r="G500" s="3" t="s">
        <v>6303</v>
      </c>
      <c r="H500" s="3" t="s">
        <v>6297</v>
      </c>
      <c r="I500" s="3" t="s">
        <v>6305</v>
      </c>
      <c r="J500" s="3">
        <v>1.0</v>
      </c>
      <c r="K500" s="3" t="s">
        <v>7473</v>
      </c>
      <c r="L500" s="3">
        <v>0.0</v>
      </c>
      <c r="M500" s="10" t="str">
        <f>IFERROR(__xludf.DUMMYFUNCTION("REGEXEXTRACT(B500, ""\d{4}"")"),"2015")</f>
        <v>2015</v>
      </c>
    </row>
    <row r="501">
      <c r="A501" s="6" t="s">
        <v>6314</v>
      </c>
      <c r="B501" s="6" t="s">
        <v>6313</v>
      </c>
      <c r="C501" s="3" t="s">
        <v>6318</v>
      </c>
      <c r="D501" s="3" t="s">
        <v>11</v>
      </c>
      <c r="E501" s="3" t="s">
        <v>11</v>
      </c>
      <c r="F501" s="3" t="s">
        <v>6315</v>
      </c>
      <c r="G501" s="3" t="s">
        <v>6316</v>
      </c>
      <c r="H501" s="3" t="s">
        <v>6317</v>
      </c>
      <c r="I501" s="3" t="s">
        <v>6319</v>
      </c>
      <c r="J501" s="3">
        <v>1.0</v>
      </c>
      <c r="K501" s="3" t="s">
        <v>7473</v>
      </c>
      <c r="L501" s="3">
        <v>0.0</v>
      </c>
      <c r="M501" s="10" t="str">
        <f>IFERROR(__xludf.DUMMYFUNCTION("REGEXEXTRACT(B501, ""\d{4}"")"),"1980")</f>
        <v>1980</v>
      </c>
    </row>
    <row r="502">
      <c r="A502" s="6" t="s">
        <v>6321</v>
      </c>
      <c r="B502" s="6" t="s">
        <v>6320</v>
      </c>
      <c r="C502" s="3" t="s">
        <v>6324</v>
      </c>
      <c r="D502" s="3" t="s">
        <v>11</v>
      </c>
      <c r="E502" s="3" t="s">
        <v>11</v>
      </c>
      <c r="F502" s="3" t="s">
        <v>6322</v>
      </c>
      <c r="G502" s="3" t="s">
        <v>6323</v>
      </c>
      <c r="H502" s="3" t="s">
        <v>5229</v>
      </c>
      <c r="I502" s="3" t="s">
        <v>6325</v>
      </c>
      <c r="J502" s="3">
        <v>1.0</v>
      </c>
      <c r="K502" s="3" t="s">
        <v>7473</v>
      </c>
      <c r="L502" s="3">
        <v>0.0</v>
      </c>
      <c r="M502" s="10" t="str">
        <f>IFERROR(__xludf.DUMMYFUNCTION("REGEXEXTRACT(B502, ""\d{4}"")"),"2010")</f>
        <v>2010</v>
      </c>
    </row>
    <row r="503">
      <c r="A503" s="6" t="s">
        <v>6327</v>
      </c>
      <c r="B503" s="6" t="s">
        <v>6326</v>
      </c>
      <c r="C503" s="3" t="s">
        <v>6330</v>
      </c>
      <c r="D503" s="3" t="s">
        <v>11</v>
      </c>
      <c r="E503" s="3" t="s">
        <v>11</v>
      </c>
      <c r="F503" s="3" t="s">
        <v>6328</v>
      </c>
      <c r="G503" s="3" t="s">
        <v>4622</v>
      </c>
      <c r="H503" s="3" t="s">
        <v>6329</v>
      </c>
      <c r="I503" s="3" t="s">
        <v>6331</v>
      </c>
      <c r="J503" s="3">
        <v>1.0</v>
      </c>
      <c r="K503" s="3" t="s">
        <v>7473</v>
      </c>
      <c r="L503" s="3">
        <v>0.0</v>
      </c>
      <c r="M503" s="10" t="str">
        <f>IFERROR(__xludf.DUMMYFUNCTION("REGEXEXTRACT(B503, ""\d{4}"")"),"2009")</f>
        <v>2009</v>
      </c>
    </row>
    <row r="504">
      <c r="A504" s="6" t="s">
        <v>6333</v>
      </c>
      <c r="B504" s="6" t="s">
        <v>6332</v>
      </c>
      <c r="C504" s="3" t="s">
        <v>6336</v>
      </c>
      <c r="D504" s="3" t="s">
        <v>11</v>
      </c>
      <c r="E504" s="3" t="s">
        <v>11</v>
      </c>
      <c r="F504" s="3" t="s">
        <v>6334</v>
      </c>
      <c r="G504" s="3" t="s">
        <v>6335</v>
      </c>
      <c r="H504" s="3" t="s">
        <v>6329</v>
      </c>
      <c r="I504" s="3" t="s">
        <v>6337</v>
      </c>
      <c r="J504" s="3">
        <v>1.0</v>
      </c>
      <c r="K504" s="3" t="s">
        <v>7473</v>
      </c>
      <c r="L504" s="3">
        <v>0.0</v>
      </c>
      <c r="M504" s="10" t="str">
        <f>IFERROR(__xludf.DUMMYFUNCTION("REGEXEXTRACT(B504, ""\d{4}"")"),"2012")</f>
        <v>2012</v>
      </c>
    </row>
    <row r="505">
      <c r="A505" s="6" t="s">
        <v>6339</v>
      </c>
      <c r="B505" s="6" t="s">
        <v>6338</v>
      </c>
      <c r="C505" s="3" t="s">
        <v>6341</v>
      </c>
      <c r="D505" s="3" t="s">
        <v>11</v>
      </c>
      <c r="E505" s="3" t="s">
        <v>11</v>
      </c>
      <c r="F505" s="3" t="s">
        <v>6340</v>
      </c>
      <c r="G505" s="3" t="s">
        <v>2248</v>
      </c>
      <c r="H505" s="3" t="s">
        <v>5799</v>
      </c>
      <c r="I505" s="3" t="s">
        <v>6342</v>
      </c>
      <c r="J505" s="3">
        <v>1.0</v>
      </c>
      <c r="K505" s="3" t="s">
        <v>7473</v>
      </c>
      <c r="L505" s="3">
        <v>0.0</v>
      </c>
      <c r="M505" s="10" t="str">
        <f>IFERROR(__xludf.DUMMYFUNCTION("REGEXEXTRACT(B505, ""\d{4}"")"),"2007")</f>
        <v>2007</v>
      </c>
    </row>
    <row r="506">
      <c r="A506" s="6" t="s">
        <v>6344</v>
      </c>
      <c r="B506" s="6" t="s">
        <v>6343</v>
      </c>
      <c r="C506" s="3" t="s">
        <v>6347</v>
      </c>
      <c r="D506" s="3" t="s">
        <v>11</v>
      </c>
      <c r="E506" s="3" t="s">
        <v>11</v>
      </c>
      <c r="F506" s="3" t="s">
        <v>6345</v>
      </c>
      <c r="G506" s="3" t="s">
        <v>6346</v>
      </c>
      <c r="H506" s="3" t="s">
        <v>6329</v>
      </c>
      <c r="I506" s="3" t="s">
        <v>6348</v>
      </c>
      <c r="J506" s="3">
        <v>1.0</v>
      </c>
      <c r="K506" s="3" t="s">
        <v>7473</v>
      </c>
      <c r="L506" s="3">
        <v>0.0</v>
      </c>
      <c r="M506" s="10" t="str">
        <f>IFERROR(__xludf.DUMMYFUNCTION("REGEXEXTRACT(B506, ""\d{4}"")"),"2008")</f>
        <v>2008</v>
      </c>
    </row>
    <row r="507">
      <c r="A507" s="6" t="s">
        <v>6350</v>
      </c>
      <c r="B507" s="6" t="s">
        <v>6349</v>
      </c>
      <c r="C507" s="3" t="s">
        <v>6354</v>
      </c>
      <c r="D507" s="3" t="s">
        <v>11</v>
      </c>
      <c r="E507" s="3" t="s">
        <v>11</v>
      </c>
      <c r="F507" s="3" t="s">
        <v>6351</v>
      </c>
      <c r="G507" s="3" t="s">
        <v>6352</v>
      </c>
      <c r="H507" s="3" t="s">
        <v>6353</v>
      </c>
      <c r="I507" s="3" t="s">
        <v>6355</v>
      </c>
      <c r="J507" s="3">
        <v>1.0</v>
      </c>
      <c r="K507" s="3" t="s">
        <v>7473</v>
      </c>
      <c r="L507" s="3">
        <v>0.0</v>
      </c>
      <c r="M507" s="10" t="str">
        <f>IFERROR(__xludf.DUMMYFUNCTION("REGEXEXTRACT(B507, ""\d{4}"")"),"2013")</f>
        <v>2013</v>
      </c>
    </row>
    <row r="508">
      <c r="A508" s="6" t="s">
        <v>6357</v>
      </c>
      <c r="B508" s="6" t="s">
        <v>6356</v>
      </c>
      <c r="C508" s="3" t="s">
        <v>6360</v>
      </c>
      <c r="D508" s="3" t="s">
        <v>11</v>
      </c>
      <c r="E508" s="3" t="s">
        <v>11</v>
      </c>
      <c r="F508" s="3" t="s">
        <v>6358</v>
      </c>
      <c r="G508" s="3" t="s">
        <v>6359</v>
      </c>
      <c r="H508" s="3" t="s">
        <v>1541</v>
      </c>
      <c r="I508" s="3" t="s">
        <v>6361</v>
      </c>
      <c r="J508" s="3">
        <v>1.0</v>
      </c>
      <c r="K508" s="3" t="s">
        <v>7473</v>
      </c>
      <c r="L508" s="3">
        <v>0.0</v>
      </c>
      <c r="M508" s="10" t="str">
        <f>IFERROR(__xludf.DUMMYFUNCTION("REGEXEXTRACT(B508, ""\d{4}"")"),"2003")</f>
        <v>2003</v>
      </c>
    </row>
    <row r="509">
      <c r="A509" s="6" t="s">
        <v>6366</v>
      </c>
      <c r="B509" s="6" t="s">
        <v>6365</v>
      </c>
      <c r="C509" s="3" t="s">
        <v>6370</v>
      </c>
      <c r="D509" s="3" t="s">
        <v>11</v>
      </c>
      <c r="E509" s="3" t="s">
        <v>11</v>
      </c>
      <c r="F509" s="3" t="s">
        <v>6367</v>
      </c>
      <c r="G509" s="3" t="s">
        <v>6368</v>
      </c>
      <c r="H509" s="3" t="s">
        <v>6369</v>
      </c>
      <c r="I509" s="3" t="s">
        <v>6371</v>
      </c>
      <c r="J509" s="3">
        <v>1.0</v>
      </c>
      <c r="K509" s="3" t="s">
        <v>7473</v>
      </c>
      <c r="L509" s="3">
        <v>0.0</v>
      </c>
      <c r="M509" s="10" t="str">
        <f>IFERROR(__xludf.DUMMYFUNCTION("REGEXEXTRACT(B509, ""\d{4}"")"),"2011")</f>
        <v>2011</v>
      </c>
    </row>
    <row r="510">
      <c r="A510" s="6" t="s">
        <v>6373</v>
      </c>
      <c r="B510" s="6" t="s">
        <v>6372</v>
      </c>
      <c r="C510" s="3" t="s">
        <v>6377</v>
      </c>
      <c r="D510" s="3" t="s">
        <v>11</v>
      </c>
      <c r="E510" s="3" t="s">
        <v>11</v>
      </c>
      <c r="F510" s="3" t="s">
        <v>6374</v>
      </c>
      <c r="G510" s="3" t="s">
        <v>6375</v>
      </c>
      <c r="H510" s="3" t="s">
        <v>6376</v>
      </c>
      <c r="I510" s="3" t="s">
        <v>6378</v>
      </c>
      <c r="J510" s="3">
        <v>1.0</v>
      </c>
      <c r="K510" s="3" t="s">
        <v>7473</v>
      </c>
      <c r="L510" s="3">
        <v>0.0</v>
      </c>
      <c r="M510" s="10" t="str">
        <f>IFERROR(__xludf.DUMMYFUNCTION("REGEXEXTRACT(B510, ""\d{4}"")"),"2005")</f>
        <v>2005</v>
      </c>
    </row>
    <row r="511">
      <c r="A511" s="6" t="s">
        <v>6380</v>
      </c>
      <c r="B511" s="6" t="s">
        <v>6379</v>
      </c>
      <c r="C511" s="3" t="s">
        <v>6384</v>
      </c>
      <c r="D511" s="3" t="s">
        <v>11</v>
      </c>
      <c r="E511" s="3" t="s">
        <v>11</v>
      </c>
      <c r="F511" s="3" t="s">
        <v>6381</v>
      </c>
      <c r="G511" s="3" t="s">
        <v>6382</v>
      </c>
      <c r="H511" s="3" t="s">
        <v>6383</v>
      </c>
      <c r="I511" s="3" t="s">
        <v>6385</v>
      </c>
      <c r="J511" s="3">
        <v>1.0</v>
      </c>
      <c r="K511" s="3" t="s">
        <v>7473</v>
      </c>
      <c r="L511" s="3">
        <v>0.0</v>
      </c>
      <c r="M511" s="10" t="str">
        <f>IFERROR(__xludf.DUMMYFUNCTION("REGEXEXTRACT(B511, ""\d{4}"")"),"2012")</f>
        <v>2012</v>
      </c>
    </row>
    <row r="512">
      <c r="A512" s="6" t="s">
        <v>6387</v>
      </c>
      <c r="B512" s="6" t="s">
        <v>6386</v>
      </c>
      <c r="C512" s="3" t="s">
        <v>6391</v>
      </c>
      <c r="D512" s="3" t="s">
        <v>11</v>
      </c>
      <c r="E512" s="3" t="s">
        <v>11</v>
      </c>
      <c r="F512" s="3" t="s">
        <v>6388</v>
      </c>
      <c r="G512" s="3" t="s">
        <v>6389</v>
      </c>
      <c r="H512" s="3" t="s">
        <v>6390</v>
      </c>
      <c r="I512" s="3" t="s">
        <v>6392</v>
      </c>
      <c r="J512" s="3">
        <v>1.0</v>
      </c>
      <c r="K512" s="3" t="s">
        <v>7473</v>
      </c>
      <c r="L512" s="3">
        <v>0.0</v>
      </c>
      <c r="M512" s="10" t="str">
        <f>IFERROR(__xludf.DUMMYFUNCTION("REGEXEXTRACT(B512, ""\d{4}"")"),"1984")</f>
        <v>1984</v>
      </c>
    </row>
    <row r="513">
      <c r="A513" s="6" t="s">
        <v>6394</v>
      </c>
      <c r="B513" s="6" t="s">
        <v>6393</v>
      </c>
      <c r="C513" s="3" t="s">
        <v>6397</v>
      </c>
      <c r="D513" s="3" t="s">
        <v>11</v>
      </c>
      <c r="E513" s="3" t="s">
        <v>11</v>
      </c>
      <c r="F513" s="3" t="s">
        <v>6395</v>
      </c>
      <c r="G513" s="3" t="s">
        <v>6396</v>
      </c>
      <c r="H513" s="3" t="s">
        <v>3008</v>
      </c>
      <c r="I513" s="3" t="s">
        <v>6398</v>
      </c>
      <c r="J513" s="3">
        <v>1.0</v>
      </c>
      <c r="K513" s="3" t="s">
        <v>7473</v>
      </c>
      <c r="L513" s="3">
        <v>0.0</v>
      </c>
      <c r="M513" s="10" t="str">
        <f>IFERROR(__xludf.DUMMYFUNCTION("REGEXEXTRACT(B513, ""\d{4}"")"),"2005")</f>
        <v>2005</v>
      </c>
    </row>
    <row r="514">
      <c r="A514" s="6" t="s">
        <v>6400</v>
      </c>
      <c r="B514" s="6" t="s">
        <v>6399</v>
      </c>
      <c r="C514" s="3" t="s">
        <v>6403</v>
      </c>
      <c r="D514" s="3" t="s">
        <v>11</v>
      </c>
      <c r="E514" s="3" t="s">
        <v>11</v>
      </c>
      <c r="F514" s="3" t="s">
        <v>6401</v>
      </c>
      <c r="G514" s="3" t="s">
        <v>6402</v>
      </c>
      <c r="H514" s="3" t="s">
        <v>1357</v>
      </c>
      <c r="I514" s="3" t="s">
        <v>6404</v>
      </c>
      <c r="J514" s="3">
        <v>1.0</v>
      </c>
      <c r="K514" s="3" t="s">
        <v>7473</v>
      </c>
      <c r="L514" s="3">
        <v>0.0</v>
      </c>
      <c r="M514" s="10" t="str">
        <f>IFERROR(__xludf.DUMMYFUNCTION("REGEXEXTRACT(B514, ""\d{4}"")"),"2003")</f>
        <v>2003</v>
      </c>
    </row>
    <row r="515">
      <c r="A515" s="6" t="s">
        <v>6406</v>
      </c>
      <c r="B515" s="6" t="s">
        <v>6405</v>
      </c>
      <c r="C515" s="3" t="s">
        <v>6409</v>
      </c>
      <c r="D515" s="3" t="s">
        <v>11</v>
      </c>
      <c r="E515" s="3" t="s">
        <v>11</v>
      </c>
      <c r="F515" s="3" t="s">
        <v>6407</v>
      </c>
      <c r="G515" s="3" t="s">
        <v>6408</v>
      </c>
      <c r="H515" s="3" t="s">
        <v>1357</v>
      </c>
      <c r="I515" s="3" t="s">
        <v>6410</v>
      </c>
      <c r="J515" s="3">
        <v>1.0</v>
      </c>
      <c r="K515" s="3" t="s">
        <v>7473</v>
      </c>
      <c r="L515" s="3">
        <v>0.0</v>
      </c>
      <c r="M515" s="10" t="str">
        <f>IFERROR(__xludf.DUMMYFUNCTION("REGEXEXTRACT(B515, ""\d{4}"")"),"2005")</f>
        <v>2005</v>
      </c>
    </row>
    <row r="516">
      <c r="A516" s="6" t="s">
        <v>6412</v>
      </c>
      <c r="B516" s="6" t="s">
        <v>6411</v>
      </c>
      <c r="C516" s="3" t="s">
        <v>6414</v>
      </c>
      <c r="D516" s="3" t="s">
        <v>11</v>
      </c>
      <c r="E516" s="3" t="s">
        <v>11</v>
      </c>
      <c r="F516" s="3" t="s">
        <v>6413</v>
      </c>
      <c r="G516" s="3" t="s">
        <v>2712</v>
      </c>
      <c r="H516" s="3" t="s">
        <v>1357</v>
      </c>
      <c r="I516" s="3" t="s">
        <v>6415</v>
      </c>
      <c r="J516" s="3">
        <v>1.0</v>
      </c>
      <c r="K516" s="3" t="s">
        <v>7473</v>
      </c>
      <c r="L516" s="3">
        <v>0.0</v>
      </c>
      <c r="M516" s="10" t="str">
        <f>IFERROR(__xludf.DUMMYFUNCTION("REGEXEXTRACT(B516, ""\d{4}"")"),"2005")</f>
        <v>2005</v>
      </c>
    </row>
    <row r="517">
      <c r="A517" s="6" t="s">
        <v>6417</v>
      </c>
      <c r="B517" s="6" t="s">
        <v>6416</v>
      </c>
      <c r="C517" s="3" t="s">
        <v>6419</v>
      </c>
      <c r="D517" s="3" t="s">
        <v>11</v>
      </c>
      <c r="E517" s="3" t="s">
        <v>11</v>
      </c>
      <c r="F517" s="3" t="s">
        <v>6418</v>
      </c>
      <c r="G517" s="3" t="s">
        <v>1437</v>
      </c>
      <c r="H517" s="3" t="s">
        <v>2005</v>
      </c>
      <c r="I517" s="3" t="s">
        <v>6420</v>
      </c>
      <c r="J517" s="3">
        <v>1.0</v>
      </c>
      <c r="K517" s="3" t="s">
        <v>7473</v>
      </c>
      <c r="L517" s="3">
        <v>0.0</v>
      </c>
      <c r="M517" s="10" t="str">
        <f>IFERROR(__xludf.DUMMYFUNCTION("REGEXEXTRACT(B517, ""\d{4}"")"),"2003")</f>
        <v>2003</v>
      </c>
    </row>
    <row r="518">
      <c r="A518" s="6" t="s">
        <v>6422</v>
      </c>
      <c r="B518" s="6" t="s">
        <v>6421</v>
      </c>
      <c r="C518" s="3" t="s">
        <v>6426</v>
      </c>
      <c r="D518" s="3" t="s">
        <v>11</v>
      </c>
      <c r="E518" s="3" t="s">
        <v>11</v>
      </c>
      <c r="F518" s="3" t="s">
        <v>6423</v>
      </c>
      <c r="G518" s="3" t="s">
        <v>6424</v>
      </c>
      <c r="H518" s="3" t="s">
        <v>6425</v>
      </c>
      <c r="I518" s="3" t="s">
        <v>6427</v>
      </c>
      <c r="J518" s="3">
        <v>1.0</v>
      </c>
      <c r="K518" s="3" t="s">
        <v>7473</v>
      </c>
      <c r="L518" s="3">
        <v>0.0</v>
      </c>
      <c r="M518" s="10" t="str">
        <f>IFERROR(__xludf.DUMMYFUNCTION("REGEXEXTRACT(B518, ""\d{4}"")"),"2002")</f>
        <v>2002</v>
      </c>
    </row>
    <row r="519">
      <c r="A519" s="6" t="s">
        <v>6429</v>
      </c>
      <c r="B519" s="6" t="s">
        <v>6428</v>
      </c>
      <c r="C519" s="3" t="s">
        <v>6431</v>
      </c>
      <c r="D519" s="3" t="s">
        <v>11</v>
      </c>
      <c r="E519" s="3" t="s">
        <v>11</v>
      </c>
      <c r="F519" s="3" t="s">
        <v>6430</v>
      </c>
      <c r="G519" s="3" t="s">
        <v>4914</v>
      </c>
      <c r="H519" s="3" t="s">
        <v>6425</v>
      </c>
      <c r="I519" s="3" t="s">
        <v>6432</v>
      </c>
      <c r="J519" s="3">
        <v>1.0</v>
      </c>
      <c r="K519" s="3" t="s">
        <v>7473</v>
      </c>
      <c r="L519" s="3">
        <v>0.0</v>
      </c>
      <c r="M519" s="10" t="str">
        <f>IFERROR(__xludf.DUMMYFUNCTION("REGEXEXTRACT(B519, ""\d{4}"")"),"2012")</f>
        <v>2012</v>
      </c>
    </row>
    <row r="520">
      <c r="A520" s="6" t="s">
        <v>6434</v>
      </c>
      <c r="B520" s="6" t="s">
        <v>6433</v>
      </c>
      <c r="C520" s="3" t="s">
        <v>6437</v>
      </c>
      <c r="D520" s="3" t="s">
        <v>11</v>
      </c>
      <c r="E520" s="3" t="s">
        <v>11</v>
      </c>
      <c r="F520" s="3" t="s">
        <v>6435</v>
      </c>
      <c r="G520" s="3" t="s">
        <v>6436</v>
      </c>
      <c r="H520" s="3" t="s">
        <v>1924</v>
      </c>
      <c r="I520" s="3" t="s">
        <v>6438</v>
      </c>
      <c r="J520" s="3">
        <v>1.0</v>
      </c>
      <c r="K520" s="3" t="s">
        <v>7473</v>
      </c>
      <c r="L520" s="3">
        <v>0.0</v>
      </c>
      <c r="M520" s="10" t="str">
        <f>IFERROR(__xludf.DUMMYFUNCTION("REGEXEXTRACT(B520, ""\d{4}"")"),"2005")</f>
        <v>2005</v>
      </c>
    </row>
    <row r="521">
      <c r="A521" s="6" t="s">
        <v>6440</v>
      </c>
      <c r="B521" s="6" t="s">
        <v>6439</v>
      </c>
      <c r="C521" s="3" t="s">
        <v>6443</v>
      </c>
      <c r="D521" s="3" t="s">
        <v>11</v>
      </c>
      <c r="E521" s="3" t="s">
        <v>11</v>
      </c>
      <c r="F521" s="3" t="s">
        <v>6441</v>
      </c>
      <c r="G521" s="3" t="s">
        <v>6442</v>
      </c>
      <c r="H521" s="3" t="s">
        <v>4815</v>
      </c>
      <c r="I521" s="3" t="s">
        <v>6444</v>
      </c>
      <c r="J521" s="3">
        <v>1.0</v>
      </c>
      <c r="K521" s="3" t="s">
        <v>7473</v>
      </c>
      <c r="L521" s="3">
        <v>0.0</v>
      </c>
      <c r="M521" s="10" t="str">
        <f>IFERROR(__xludf.DUMMYFUNCTION("REGEXEXTRACT(B521, ""\d{4}"")"),"1981")</f>
        <v>1981</v>
      </c>
    </row>
    <row r="522">
      <c r="A522" s="6" t="s">
        <v>6446</v>
      </c>
      <c r="B522" s="6" t="s">
        <v>6445</v>
      </c>
      <c r="C522" s="3" t="s">
        <v>6449</v>
      </c>
      <c r="D522" s="3" t="s">
        <v>11</v>
      </c>
      <c r="E522" s="3" t="s">
        <v>11</v>
      </c>
      <c r="F522" s="3" t="s">
        <v>6447</v>
      </c>
      <c r="G522" s="3" t="s">
        <v>6448</v>
      </c>
      <c r="H522" s="3" t="s">
        <v>4815</v>
      </c>
      <c r="I522" s="3" t="s">
        <v>6450</v>
      </c>
      <c r="J522" s="3">
        <v>1.0</v>
      </c>
      <c r="K522" s="3" t="s">
        <v>7473</v>
      </c>
      <c r="L522" s="3">
        <v>0.0</v>
      </c>
      <c r="M522" s="10" t="str">
        <f>IFERROR(__xludf.DUMMYFUNCTION("REGEXEXTRACT(B522, ""\d{4}"")"),"2016")</f>
        <v>2016</v>
      </c>
    </row>
    <row r="523">
      <c r="A523" s="6" t="s">
        <v>6452</v>
      </c>
      <c r="B523" s="6" t="s">
        <v>6451</v>
      </c>
      <c r="C523" s="3" t="s">
        <v>6456</v>
      </c>
      <c r="D523" s="3" t="s">
        <v>11</v>
      </c>
      <c r="E523" s="3" t="s">
        <v>11</v>
      </c>
      <c r="F523" s="3" t="s">
        <v>6453</v>
      </c>
      <c r="G523" s="3" t="s">
        <v>6454</v>
      </c>
      <c r="H523" s="3" t="s">
        <v>6455</v>
      </c>
      <c r="I523" s="3" t="s">
        <v>6457</v>
      </c>
      <c r="J523" s="3">
        <v>1.0</v>
      </c>
      <c r="K523" s="3" t="s">
        <v>7473</v>
      </c>
      <c r="L523" s="3">
        <v>0.0</v>
      </c>
      <c r="M523" s="10" t="str">
        <f>IFERROR(__xludf.DUMMYFUNCTION("REGEXEXTRACT(B523, ""\d{4}"")"),"1995")</f>
        <v>1995</v>
      </c>
    </row>
    <row r="524">
      <c r="A524" s="6" t="s">
        <v>6459</v>
      </c>
      <c r="B524" s="6" t="s">
        <v>6458</v>
      </c>
      <c r="C524" s="3" t="s">
        <v>6463</v>
      </c>
      <c r="D524" s="3" t="s">
        <v>11</v>
      </c>
      <c r="E524" s="3" t="s">
        <v>11</v>
      </c>
      <c r="F524" s="3" t="s">
        <v>6460</v>
      </c>
      <c r="G524" s="3" t="s">
        <v>6461</v>
      </c>
      <c r="H524" s="3" t="s">
        <v>6462</v>
      </c>
      <c r="I524" s="3" t="s">
        <v>6464</v>
      </c>
      <c r="J524" s="3">
        <v>1.0</v>
      </c>
      <c r="K524" s="3" t="s">
        <v>7473</v>
      </c>
      <c r="L524" s="3">
        <v>0.0</v>
      </c>
      <c r="M524" s="10" t="str">
        <f>IFERROR(__xludf.DUMMYFUNCTION("REGEXEXTRACT(B524, ""\d{4}"")"),"2011")</f>
        <v>2011</v>
      </c>
    </row>
    <row r="525">
      <c r="A525" s="6" t="s">
        <v>6466</v>
      </c>
      <c r="B525" s="6" t="s">
        <v>6465</v>
      </c>
      <c r="C525" s="3" t="s">
        <v>6469</v>
      </c>
      <c r="D525" s="3" t="s">
        <v>11</v>
      </c>
      <c r="E525" s="3" t="s">
        <v>11</v>
      </c>
      <c r="F525" s="3" t="s">
        <v>6467</v>
      </c>
      <c r="G525" s="3" t="s">
        <v>6468</v>
      </c>
      <c r="H525" s="3" t="s">
        <v>1357</v>
      </c>
      <c r="I525" s="3" t="s">
        <v>6470</v>
      </c>
      <c r="J525" s="3">
        <v>1.0</v>
      </c>
      <c r="K525" s="3" t="s">
        <v>7473</v>
      </c>
      <c r="L525" s="3">
        <v>0.0</v>
      </c>
      <c r="M525" s="10" t="str">
        <f>IFERROR(__xludf.DUMMYFUNCTION("REGEXEXTRACT(B525, ""\d{4}"")"),"2011")</f>
        <v>2011</v>
      </c>
    </row>
    <row r="526">
      <c r="A526" s="6" t="s">
        <v>6483</v>
      </c>
      <c r="B526" s="6" t="s">
        <v>6482</v>
      </c>
      <c r="C526" s="3" t="s">
        <v>6486</v>
      </c>
      <c r="D526" s="3" t="s">
        <v>11</v>
      </c>
      <c r="E526" s="3" t="s">
        <v>11</v>
      </c>
      <c r="F526" s="3" t="s">
        <v>6484</v>
      </c>
      <c r="G526" s="3" t="s">
        <v>6485</v>
      </c>
      <c r="H526" s="3" t="s">
        <v>1357</v>
      </c>
      <c r="I526" s="3" t="s">
        <v>6487</v>
      </c>
      <c r="J526" s="3">
        <v>1.0</v>
      </c>
      <c r="K526" s="3" t="s">
        <v>7473</v>
      </c>
      <c r="L526" s="3">
        <v>0.0</v>
      </c>
      <c r="M526" s="10" t="str">
        <f>IFERROR(__xludf.DUMMYFUNCTION("REGEXEXTRACT(B526, ""\d{4}"")"),"2013")</f>
        <v>2013</v>
      </c>
    </row>
    <row r="527">
      <c r="A527" s="6" t="s">
        <v>6489</v>
      </c>
      <c r="B527" s="6" t="s">
        <v>6488</v>
      </c>
      <c r="C527" s="3" t="s">
        <v>6492</v>
      </c>
      <c r="D527" s="3" t="s">
        <v>11</v>
      </c>
      <c r="E527" s="3" t="s">
        <v>11</v>
      </c>
      <c r="F527" s="3" t="s">
        <v>6490</v>
      </c>
      <c r="G527" s="3" t="s">
        <v>6491</v>
      </c>
      <c r="H527" s="3" t="s">
        <v>1357</v>
      </c>
      <c r="I527" s="3" t="s">
        <v>6493</v>
      </c>
      <c r="J527" s="3">
        <v>1.0</v>
      </c>
      <c r="K527" s="3" t="s">
        <v>7473</v>
      </c>
      <c r="L527" s="3">
        <v>0.0</v>
      </c>
      <c r="M527" s="10" t="str">
        <f>IFERROR(__xludf.DUMMYFUNCTION("REGEXEXTRACT(B527, ""\d{4}"")"),"2014")</f>
        <v>2014</v>
      </c>
    </row>
    <row r="528">
      <c r="A528" s="6" t="s">
        <v>6499</v>
      </c>
      <c r="B528" s="6" t="s">
        <v>6498</v>
      </c>
      <c r="C528" s="3" t="s">
        <v>6502</v>
      </c>
      <c r="D528" s="3" t="s">
        <v>11</v>
      </c>
      <c r="E528" s="3" t="s">
        <v>11</v>
      </c>
      <c r="F528" s="3" t="s">
        <v>6500</v>
      </c>
      <c r="G528" s="3" t="s">
        <v>6501</v>
      </c>
      <c r="H528" s="3" t="s">
        <v>1357</v>
      </c>
      <c r="I528" s="3" t="s">
        <v>6503</v>
      </c>
      <c r="J528" s="3">
        <v>1.0</v>
      </c>
      <c r="K528" s="3" t="s">
        <v>7473</v>
      </c>
      <c r="L528" s="3">
        <v>0.0</v>
      </c>
      <c r="M528" s="10" t="str">
        <f>IFERROR(__xludf.DUMMYFUNCTION("REGEXEXTRACT(B528, ""\d{4}"")"),"2014")</f>
        <v>2014</v>
      </c>
    </row>
    <row r="529">
      <c r="A529" s="6" t="s">
        <v>6505</v>
      </c>
      <c r="B529" s="6" t="s">
        <v>6504</v>
      </c>
      <c r="C529" s="3" t="s">
        <v>1669</v>
      </c>
      <c r="D529" s="3" t="s">
        <v>11</v>
      </c>
      <c r="E529" s="3" t="s">
        <v>11</v>
      </c>
      <c r="F529" s="3" t="s">
        <v>1667</v>
      </c>
      <c r="G529" s="3" t="s">
        <v>1668</v>
      </c>
      <c r="H529" s="3" t="s">
        <v>1357</v>
      </c>
      <c r="I529" s="3" t="s">
        <v>1670</v>
      </c>
      <c r="J529" s="3">
        <v>1.0</v>
      </c>
      <c r="K529" s="3" t="s">
        <v>7473</v>
      </c>
      <c r="L529" s="3">
        <v>0.0</v>
      </c>
      <c r="M529" s="10" t="str">
        <f>IFERROR(__xludf.DUMMYFUNCTION("REGEXEXTRACT(B529, ""\d{4}"")"),"2015")</f>
        <v>2015</v>
      </c>
    </row>
    <row r="530">
      <c r="A530" s="6" t="s">
        <v>6507</v>
      </c>
      <c r="B530" s="6" t="s">
        <v>6506</v>
      </c>
      <c r="C530" s="3" t="s">
        <v>6510</v>
      </c>
      <c r="D530" s="3" t="s">
        <v>11</v>
      </c>
      <c r="E530" s="3" t="s">
        <v>11</v>
      </c>
      <c r="F530" s="3" t="s">
        <v>6508</v>
      </c>
      <c r="G530" s="3" t="s">
        <v>6509</v>
      </c>
      <c r="H530" s="3" t="s">
        <v>1357</v>
      </c>
      <c r="I530" s="3" t="s">
        <v>6511</v>
      </c>
      <c r="J530" s="3">
        <v>1.0</v>
      </c>
      <c r="K530" s="3" t="s">
        <v>7473</v>
      </c>
      <c r="L530" s="3">
        <v>0.0</v>
      </c>
      <c r="M530" s="10" t="str">
        <f>IFERROR(__xludf.DUMMYFUNCTION("REGEXEXTRACT(B530, ""\d{4}"")"),"2015")</f>
        <v>2015</v>
      </c>
    </row>
    <row r="531">
      <c r="A531" s="6" t="s">
        <v>6513</v>
      </c>
      <c r="B531" s="6" t="s">
        <v>6512</v>
      </c>
      <c r="C531" s="3" t="s">
        <v>1575</v>
      </c>
      <c r="D531" s="3" t="s">
        <v>11</v>
      </c>
      <c r="E531" s="3" t="s">
        <v>11</v>
      </c>
      <c r="F531" s="3" t="s">
        <v>1573</v>
      </c>
      <c r="G531" s="3" t="s">
        <v>1574</v>
      </c>
      <c r="H531" s="3" t="s">
        <v>1357</v>
      </c>
      <c r="I531" s="3" t="s">
        <v>1576</v>
      </c>
      <c r="J531" s="3">
        <v>1.0</v>
      </c>
      <c r="K531" s="3" t="s">
        <v>7473</v>
      </c>
      <c r="L531" s="3">
        <v>0.0</v>
      </c>
      <c r="M531" s="10" t="str">
        <f>IFERROR(__xludf.DUMMYFUNCTION("REGEXEXTRACT(B531, ""\d{4}"")"),"2015")</f>
        <v>2015</v>
      </c>
    </row>
    <row r="532">
      <c r="A532" s="6" t="s">
        <v>6523</v>
      </c>
      <c r="B532" s="6" t="s">
        <v>6522</v>
      </c>
      <c r="C532" s="3" t="s">
        <v>6526</v>
      </c>
      <c r="D532" s="3" t="s">
        <v>11</v>
      </c>
      <c r="E532" s="3" t="s">
        <v>11</v>
      </c>
      <c r="F532" s="3" t="s">
        <v>6524</v>
      </c>
      <c r="G532" s="3" t="s">
        <v>6525</v>
      </c>
      <c r="H532" s="3" t="s">
        <v>1357</v>
      </c>
      <c r="I532" s="3" t="s">
        <v>6527</v>
      </c>
      <c r="J532" s="3">
        <v>1.0</v>
      </c>
      <c r="K532" s="3" t="s">
        <v>7473</v>
      </c>
      <c r="L532" s="3">
        <v>0.0</v>
      </c>
      <c r="M532" s="10" t="str">
        <f>IFERROR(__xludf.DUMMYFUNCTION("REGEXEXTRACT(B532, ""\d{4}"")"),"2015")</f>
        <v>2015</v>
      </c>
    </row>
    <row r="533">
      <c r="A533" s="6" t="s">
        <v>6529</v>
      </c>
      <c r="B533" s="6" t="s">
        <v>6528</v>
      </c>
      <c r="C533" s="3" t="s">
        <v>6532</v>
      </c>
      <c r="D533" s="3" t="s">
        <v>11</v>
      </c>
      <c r="E533" s="3" t="s">
        <v>11</v>
      </c>
      <c r="F533" s="3" t="s">
        <v>6530</v>
      </c>
      <c r="G533" s="3" t="s">
        <v>6531</v>
      </c>
      <c r="H533" s="3" t="s">
        <v>1357</v>
      </c>
      <c r="I533" s="3" t="s">
        <v>6533</v>
      </c>
      <c r="J533" s="3">
        <v>1.0</v>
      </c>
      <c r="K533" s="3" t="s">
        <v>7473</v>
      </c>
      <c r="L533" s="3">
        <v>0.0</v>
      </c>
      <c r="M533" s="10" t="str">
        <f>IFERROR(__xludf.DUMMYFUNCTION("REGEXEXTRACT(B533, ""\d{4}"")"),"2015")</f>
        <v>2015</v>
      </c>
    </row>
    <row r="534">
      <c r="A534" s="6" t="s">
        <v>6535</v>
      </c>
      <c r="B534" s="6" t="s">
        <v>6534</v>
      </c>
      <c r="C534" s="3" t="s">
        <v>5320</v>
      </c>
      <c r="D534" s="3" t="s">
        <v>11</v>
      </c>
      <c r="E534" s="3" t="s">
        <v>11</v>
      </c>
      <c r="F534" s="3" t="s">
        <v>5318</v>
      </c>
      <c r="G534" s="3" t="s">
        <v>5319</v>
      </c>
      <c r="H534" s="3" t="s">
        <v>1357</v>
      </c>
      <c r="I534" s="3" t="s">
        <v>5321</v>
      </c>
      <c r="J534" s="3">
        <v>1.0</v>
      </c>
      <c r="K534" s="3" t="s">
        <v>7473</v>
      </c>
      <c r="L534" s="3">
        <v>0.0</v>
      </c>
      <c r="M534" s="10" t="str">
        <f>IFERROR(__xludf.DUMMYFUNCTION("REGEXEXTRACT(B534, ""\d{4}"")"),"2016")</f>
        <v>2016</v>
      </c>
    </row>
    <row r="535">
      <c r="A535" s="6" t="s">
        <v>6537</v>
      </c>
      <c r="B535" s="6" t="s">
        <v>6536</v>
      </c>
      <c r="C535" s="3" t="s">
        <v>6540</v>
      </c>
      <c r="D535" s="3" t="s">
        <v>11</v>
      </c>
      <c r="E535" s="3" t="s">
        <v>11</v>
      </c>
      <c r="F535" s="3" t="s">
        <v>6538</v>
      </c>
      <c r="G535" s="3" t="s">
        <v>6539</v>
      </c>
      <c r="H535" s="3" t="s">
        <v>1357</v>
      </c>
      <c r="I535" s="3" t="s">
        <v>6541</v>
      </c>
      <c r="J535" s="3">
        <v>1.0</v>
      </c>
      <c r="K535" s="3" t="s">
        <v>7473</v>
      </c>
      <c r="L535" s="3">
        <v>0.0</v>
      </c>
      <c r="M535" s="10" t="str">
        <f>IFERROR(__xludf.DUMMYFUNCTION("REGEXEXTRACT(B535, ""\d{4}"")"),"2016")</f>
        <v>2016</v>
      </c>
    </row>
    <row r="536">
      <c r="A536" s="6" t="s">
        <v>6543</v>
      </c>
      <c r="B536" s="6" t="s">
        <v>6542</v>
      </c>
      <c r="C536" s="3" t="s">
        <v>6546</v>
      </c>
      <c r="D536" s="3" t="s">
        <v>11</v>
      </c>
      <c r="E536" s="3" t="s">
        <v>11</v>
      </c>
      <c r="F536" s="3" t="s">
        <v>6544</v>
      </c>
      <c r="G536" s="3" t="s">
        <v>6545</v>
      </c>
      <c r="H536" s="3" t="s">
        <v>1357</v>
      </c>
      <c r="I536" s="3" t="s">
        <v>6547</v>
      </c>
      <c r="J536" s="3">
        <v>1.0</v>
      </c>
      <c r="K536" s="3" t="s">
        <v>7473</v>
      </c>
      <c r="L536" s="3">
        <v>0.0</v>
      </c>
      <c r="M536" s="10" t="str">
        <f>IFERROR(__xludf.DUMMYFUNCTION("REGEXEXTRACT(B536, ""\d{4}"")"),"2016")</f>
        <v>2016</v>
      </c>
    </row>
    <row r="537">
      <c r="A537" s="6" t="s">
        <v>6549</v>
      </c>
      <c r="B537" s="6" t="s">
        <v>6548</v>
      </c>
      <c r="C537" s="3" t="s">
        <v>6552</v>
      </c>
      <c r="D537" s="3" t="s">
        <v>11</v>
      </c>
      <c r="E537" s="3" t="s">
        <v>11</v>
      </c>
      <c r="F537" s="3" t="s">
        <v>6550</v>
      </c>
      <c r="G537" s="3" t="s">
        <v>6551</v>
      </c>
      <c r="H537" s="3" t="s">
        <v>1357</v>
      </c>
      <c r="I537" s="3" t="s">
        <v>6553</v>
      </c>
      <c r="J537" s="3">
        <v>1.0</v>
      </c>
      <c r="K537" s="3" t="s">
        <v>7473</v>
      </c>
      <c r="L537" s="3">
        <v>0.0</v>
      </c>
      <c r="M537" s="10" t="str">
        <f>IFERROR(__xludf.DUMMYFUNCTION("REGEXEXTRACT(B537, ""\d{4}"")"),"2016")</f>
        <v>2016</v>
      </c>
    </row>
    <row r="538">
      <c r="A538" s="6" t="s">
        <v>6555</v>
      </c>
      <c r="B538" s="6" t="s">
        <v>6554</v>
      </c>
      <c r="C538" s="3" t="s">
        <v>6558</v>
      </c>
      <c r="D538" s="3" t="s">
        <v>11</v>
      </c>
      <c r="E538" s="3" t="s">
        <v>11</v>
      </c>
      <c r="F538" s="3" t="s">
        <v>6556</v>
      </c>
      <c r="G538" s="3" t="s">
        <v>6557</v>
      </c>
      <c r="H538" s="3" t="s">
        <v>1357</v>
      </c>
      <c r="I538" s="3" t="s">
        <v>6559</v>
      </c>
      <c r="J538" s="3">
        <v>1.0</v>
      </c>
      <c r="K538" s="3" t="s">
        <v>7473</v>
      </c>
      <c r="L538" s="3">
        <v>0.0</v>
      </c>
      <c r="M538" s="10" t="str">
        <f>IFERROR(__xludf.DUMMYFUNCTION("REGEXEXTRACT(B538, ""\d{4}"")"),"2016")</f>
        <v>2016</v>
      </c>
    </row>
    <row r="539">
      <c r="A539" s="6" t="s">
        <v>6561</v>
      </c>
      <c r="B539" s="6" t="s">
        <v>6560</v>
      </c>
      <c r="C539" s="3" t="s">
        <v>6564</v>
      </c>
      <c r="D539" s="3" t="s">
        <v>11</v>
      </c>
      <c r="E539" s="3" t="s">
        <v>11</v>
      </c>
      <c r="F539" s="3" t="s">
        <v>6562</v>
      </c>
      <c r="G539" s="3" t="s">
        <v>6563</v>
      </c>
      <c r="H539" s="3" t="s">
        <v>1357</v>
      </c>
      <c r="I539" s="3" t="s">
        <v>6565</v>
      </c>
      <c r="J539" s="3">
        <v>1.0</v>
      </c>
      <c r="K539" s="3" t="s">
        <v>7473</v>
      </c>
      <c r="L539" s="3">
        <v>0.0</v>
      </c>
      <c r="M539" s="10" t="str">
        <f>IFERROR(__xludf.DUMMYFUNCTION("REGEXEXTRACT(B539, ""\d{4}"")"),"2016")</f>
        <v>2016</v>
      </c>
    </row>
    <row r="540">
      <c r="A540" s="6" t="s">
        <v>6567</v>
      </c>
      <c r="B540" s="6" t="s">
        <v>6566</v>
      </c>
      <c r="C540" s="3" t="s">
        <v>6570</v>
      </c>
      <c r="D540" s="3" t="s">
        <v>11</v>
      </c>
      <c r="E540" s="3" t="s">
        <v>11</v>
      </c>
      <c r="F540" s="3" t="s">
        <v>6568</v>
      </c>
      <c r="G540" s="3" t="s">
        <v>6569</v>
      </c>
      <c r="H540" s="3" t="s">
        <v>1357</v>
      </c>
      <c r="I540" s="3" t="s">
        <v>6571</v>
      </c>
      <c r="J540" s="3">
        <v>1.0</v>
      </c>
      <c r="K540" s="3" t="s">
        <v>7473</v>
      </c>
      <c r="L540" s="3">
        <v>0.0</v>
      </c>
      <c r="M540" s="10" t="str">
        <f>IFERROR(__xludf.DUMMYFUNCTION("REGEXEXTRACT(B540, ""\d{4}"")"),"2016")</f>
        <v>2016</v>
      </c>
    </row>
    <row r="541">
      <c r="A541" s="6" t="s">
        <v>6573</v>
      </c>
      <c r="B541" s="6" t="s">
        <v>6572</v>
      </c>
      <c r="C541" s="3" t="s">
        <v>6576</v>
      </c>
      <c r="D541" s="3" t="s">
        <v>11</v>
      </c>
      <c r="E541" s="3" t="s">
        <v>11</v>
      </c>
      <c r="F541" s="3" t="s">
        <v>6574</v>
      </c>
      <c r="G541" s="3" t="s">
        <v>6575</v>
      </c>
      <c r="H541" s="3" t="s">
        <v>1357</v>
      </c>
      <c r="I541" s="3" t="s">
        <v>6577</v>
      </c>
      <c r="J541" s="3">
        <v>1.0</v>
      </c>
      <c r="K541" s="3" t="s">
        <v>7473</v>
      </c>
      <c r="L541" s="3">
        <v>0.0</v>
      </c>
      <c r="M541" s="10" t="str">
        <f>IFERROR(__xludf.DUMMYFUNCTION("REGEXEXTRACT(B541, ""\d{4}"")"),"2016")</f>
        <v>2016</v>
      </c>
    </row>
    <row r="542">
      <c r="A542" s="6" t="s">
        <v>6584</v>
      </c>
      <c r="B542" s="6" t="s">
        <v>6583</v>
      </c>
      <c r="C542" s="3" t="s">
        <v>6585</v>
      </c>
      <c r="D542" s="3" t="s">
        <v>11</v>
      </c>
      <c r="E542" s="3" t="s">
        <v>11</v>
      </c>
      <c r="F542" s="3" t="s">
        <v>11</v>
      </c>
      <c r="G542" s="3" t="s">
        <v>11</v>
      </c>
      <c r="H542" s="3" t="s">
        <v>11</v>
      </c>
      <c r="I542" s="3" t="s">
        <v>11</v>
      </c>
      <c r="J542" s="3">
        <v>1.0</v>
      </c>
      <c r="K542" s="3" t="s">
        <v>7473</v>
      </c>
      <c r="L542" s="3">
        <v>0.0</v>
      </c>
      <c r="M542" s="10" t="str">
        <f>IFERROR(__xludf.DUMMYFUNCTION("REGEXEXTRACT(B542, ""\d{4}"")"),"2017")</f>
        <v>2017</v>
      </c>
    </row>
    <row r="543">
      <c r="A543" s="6" t="s">
        <v>6587</v>
      </c>
      <c r="B543" s="6" t="s">
        <v>6586</v>
      </c>
      <c r="C543" s="3" t="s">
        <v>6588</v>
      </c>
      <c r="D543" s="3" t="s">
        <v>11</v>
      </c>
      <c r="E543" s="3" t="s">
        <v>11</v>
      </c>
      <c r="F543" s="3" t="s">
        <v>11</v>
      </c>
      <c r="G543" s="3" t="s">
        <v>11</v>
      </c>
      <c r="H543" s="3" t="s">
        <v>11</v>
      </c>
      <c r="I543" s="3" t="s">
        <v>11</v>
      </c>
      <c r="J543" s="3">
        <v>1.0</v>
      </c>
      <c r="K543" s="3" t="s">
        <v>7473</v>
      </c>
      <c r="L543" s="3">
        <v>0.0</v>
      </c>
      <c r="M543" s="10" t="str">
        <f>IFERROR(__xludf.DUMMYFUNCTION("REGEXEXTRACT(B543, ""\d{4}"")"),"2018")</f>
        <v>2018</v>
      </c>
    </row>
    <row r="544">
      <c r="A544" s="6" t="s">
        <v>6590</v>
      </c>
      <c r="B544" s="6" t="s">
        <v>6589</v>
      </c>
      <c r="C544" s="3" t="s">
        <v>6591</v>
      </c>
      <c r="D544" s="3" t="s">
        <v>11</v>
      </c>
      <c r="E544" s="3" t="s">
        <v>11</v>
      </c>
      <c r="F544" s="3" t="s">
        <v>11</v>
      </c>
      <c r="G544" s="3" t="s">
        <v>11</v>
      </c>
      <c r="H544" s="3" t="s">
        <v>11</v>
      </c>
      <c r="I544" s="3" t="s">
        <v>11</v>
      </c>
      <c r="J544" s="3">
        <v>1.0</v>
      </c>
      <c r="K544" s="3" t="s">
        <v>7473</v>
      </c>
      <c r="L544" s="3">
        <v>0.0</v>
      </c>
      <c r="M544" s="10" t="str">
        <f>IFERROR(__xludf.DUMMYFUNCTION("REGEXEXTRACT(B544, ""\d{4}"")"),"2019")</f>
        <v>2019</v>
      </c>
    </row>
    <row r="545">
      <c r="A545" s="6" t="s">
        <v>6593</v>
      </c>
      <c r="B545" s="6" t="s">
        <v>6592</v>
      </c>
      <c r="C545" s="3" t="s">
        <v>6596</v>
      </c>
      <c r="D545" s="3" t="s">
        <v>11</v>
      </c>
      <c r="E545" s="3" t="s">
        <v>11</v>
      </c>
      <c r="F545" s="3" t="s">
        <v>6594</v>
      </c>
      <c r="G545" s="3" t="s">
        <v>6595</v>
      </c>
      <c r="H545" s="3" t="s">
        <v>529</v>
      </c>
      <c r="I545" s="3" t="s">
        <v>6597</v>
      </c>
      <c r="J545" s="3">
        <v>1.0</v>
      </c>
      <c r="K545" s="3" t="s">
        <v>7473</v>
      </c>
      <c r="L545" s="3">
        <v>0.0</v>
      </c>
      <c r="M545" s="10" t="str">
        <f>IFERROR(__xludf.DUMMYFUNCTION("REGEXEXTRACT(B545, ""\d{4}"")"),"2014")</f>
        <v>2014</v>
      </c>
    </row>
    <row r="546">
      <c r="A546" s="6" t="s">
        <v>6602</v>
      </c>
      <c r="B546" s="6" t="s">
        <v>6601</v>
      </c>
      <c r="C546" s="3" t="s">
        <v>6606</v>
      </c>
      <c r="D546" s="3" t="s">
        <v>11</v>
      </c>
      <c r="E546" s="3" t="s">
        <v>11</v>
      </c>
      <c r="F546" s="3" t="s">
        <v>6603</v>
      </c>
      <c r="G546" s="3" t="s">
        <v>6604</v>
      </c>
      <c r="H546" s="3" t="s">
        <v>6605</v>
      </c>
      <c r="I546" s="3" t="s">
        <v>6607</v>
      </c>
      <c r="J546" s="3">
        <v>1.0</v>
      </c>
      <c r="K546" s="3" t="s">
        <v>7473</v>
      </c>
      <c r="L546" s="3">
        <v>0.0</v>
      </c>
      <c r="M546" s="10" t="str">
        <f>IFERROR(__xludf.DUMMYFUNCTION("REGEXEXTRACT(B546, ""\d{4}"")"),"2016")</f>
        <v>2016</v>
      </c>
    </row>
    <row r="547">
      <c r="A547" s="6" t="s">
        <v>6609</v>
      </c>
      <c r="B547" s="6" t="s">
        <v>6608</v>
      </c>
      <c r="C547" s="3" t="s">
        <v>6613</v>
      </c>
      <c r="D547" s="3" t="s">
        <v>11</v>
      </c>
      <c r="E547" s="3" t="s">
        <v>11</v>
      </c>
      <c r="F547" s="3" t="s">
        <v>6610</v>
      </c>
      <c r="G547" s="3" t="s">
        <v>6611</v>
      </c>
      <c r="H547" s="3" t="s">
        <v>6612</v>
      </c>
      <c r="I547" s="3" t="s">
        <v>6614</v>
      </c>
      <c r="J547" s="3">
        <v>1.0</v>
      </c>
      <c r="K547" s="3" t="s">
        <v>7473</v>
      </c>
      <c r="L547" s="3">
        <v>0.0</v>
      </c>
      <c r="M547" s="10" t="str">
        <f>IFERROR(__xludf.DUMMYFUNCTION("REGEXEXTRACT(B547, ""\d{4}"")"),"1984")</f>
        <v>1984</v>
      </c>
    </row>
    <row r="548">
      <c r="A548" s="6" t="s">
        <v>6616</v>
      </c>
      <c r="B548" s="6" t="s">
        <v>6615</v>
      </c>
      <c r="C548" s="3" t="s">
        <v>6620</v>
      </c>
      <c r="D548" s="3" t="s">
        <v>11</v>
      </c>
      <c r="E548" s="3" t="s">
        <v>11</v>
      </c>
      <c r="F548" s="3" t="s">
        <v>6617</v>
      </c>
      <c r="G548" s="3" t="s">
        <v>6618</v>
      </c>
      <c r="H548" s="3" t="s">
        <v>6619</v>
      </c>
      <c r="I548" s="3" t="s">
        <v>6621</v>
      </c>
      <c r="J548" s="3">
        <v>1.0</v>
      </c>
      <c r="K548" s="3" t="s">
        <v>7473</v>
      </c>
      <c r="L548" s="3">
        <v>0.0</v>
      </c>
      <c r="M548" s="10" t="str">
        <f>IFERROR(__xludf.DUMMYFUNCTION("REGEXEXTRACT(B548, ""\d{4}"")"),"2006")</f>
        <v>2006</v>
      </c>
    </row>
    <row r="549">
      <c r="A549" s="6" t="s">
        <v>6623</v>
      </c>
      <c r="B549" s="6" t="s">
        <v>6622</v>
      </c>
      <c r="C549" s="3" t="s">
        <v>6627</v>
      </c>
      <c r="D549" s="3" t="s">
        <v>11</v>
      </c>
      <c r="E549" s="3" t="s">
        <v>11</v>
      </c>
      <c r="F549" s="3" t="s">
        <v>6624</v>
      </c>
      <c r="G549" s="3" t="s">
        <v>6625</v>
      </c>
      <c r="H549" s="3" t="s">
        <v>6626</v>
      </c>
      <c r="I549" s="3" t="s">
        <v>6628</v>
      </c>
      <c r="J549" s="3">
        <v>1.0</v>
      </c>
      <c r="K549" s="3" t="s">
        <v>7473</v>
      </c>
      <c r="L549" s="3">
        <v>0.0</v>
      </c>
      <c r="M549" s="10" t="str">
        <f>IFERROR(__xludf.DUMMYFUNCTION("REGEXEXTRACT(B549, ""\d{4}"")"),"2015")</f>
        <v>2015</v>
      </c>
    </row>
    <row r="550">
      <c r="A550" s="6" t="s">
        <v>6630</v>
      </c>
      <c r="B550" s="6" t="s">
        <v>6629</v>
      </c>
      <c r="C550" s="3" t="s">
        <v>6634</v>
      </c>
      <c r="D550" s="3" t="s">
        <v>11</v>
      </c>
      <c r="E550" s="3" t="s">
        <v>11</v>
      </c>
      <c r="F550" s="3" t="s">
        <v>6631</v>
      </c>
      <c r="G550" s="3" t="s">
        <v>6632</v>
      </c>
      <c r="H550" s="3" t="s">
        <v>6633</v>
      </c>
      <c r="I550" s="3" t="s">
        <v>6635</v>
      </c>
      <c r="J550" s="3">
        <v>1.0</v>
      </c>
      <c r="K550" s="3" t="s">
        <v>7473</v>
      </c>
      <c r="L550" s="3">
        <v>0.0</v>
      </c>
      <c r="M550" s="10" t="str">
        <f>IFERROR(__xludf.DUMMYFUNCTION("REGEXEXTRACT(B550, ""\d{4}"")"),"2013")</f>
        <v>2013</v>
      </c>
    </row>
    <row r="551">
      <c r="A551" s="6" t="s">
        <v>6637</v>
      </c>
      <c r="B551" s="6" t="s">
        <v>6636</v>
      </c>
      <c r="C551" s="3" t="s">
        <v>6640</v>
      </c>
      <c r="D551" s="3" t="s">
        <v>11</v>
      </c>
      <c r="E551" s="3" t="s">
        <v>11</v>
      </c>
      <c r="F551" s="3" t="s">
        <v>6638</v>
      </c>
      <c r="G551" s="3" t="s">
        <v>6639</v>
      </c>
      <c r="H551" s="3" t="s">
        <v>2518</v>
      </c>
      <c r="I551" s="3" t="s">
        <v>6641</v>
      </c>
      <c r="J551" s="3">
        <v>1.0</v>
      </c>
      <c r="K551" s="3" t="s">
        <v>7473</v>
      </c>
      <c r="L551" s="3">
        <v>0.0</v>
      </c>
      <c r="M551" s="10" t="str">
        <f>IFERROR(__xludf.DUMMYFUNCTION("REGEXEXTRACT(B551, ""\d{4}"")"),"2010")</f>
        <v>2010</v>
      </c>
    </row>
    <row r="552">
      <c r="A552" s="6" t="s">
        <v>6643</v>
      </c>
      <c r="B552" s="6" t="s">
        <v>6642</v>
      </c>
      <c r="C552" s="3" t="s">
        <v>6644</v>
      </c>
      <c r="D552" s="3" t="s">
        <v>11</v>
      </c>
      <c r="E552" s="3" t="s">
        <v>11</v>
      </c>
      <c r="F552" s="3" t="s">
        <v>11</v>
      </c>
      <c r="G552" s="3" t="s">
        <v>11</v>
      </c>
      <c r="H552" s="3" t="s">
        <v>11</v>
      </c>
      <c r="I552" s="3" t="s">
        <v>11</v>
      </c>
      <c r="J552" s="3">
        <v>1.0</v>
      </c>
      <c r="K552" s="3" t="s">
        <v>7473</v>
      </c>
      <c r="L552" s="3">
        <v>0.0</v>
      </c>
      <c r="M552" s="10" t="str">
        <f>IFERROR(__xludf.DUMMYFUNCTION("REGEXEXTRACT(B552, ""\d{4}"")"),"2014")</f>
        <v>2014</v>
      </c>
    </row>
    <row r="553">
      <c r="A553" s="6" t="s">
        <v>6646</v>
      </c>
      <c r="B553" s="6" t="s">
        <v>6645</v>
      </c>
      <c r="C553" s="3" t="s">
        <v>6648</v>
      </c>
      <c r="D553" s="3" t="s">
        <v>11</v>
      </c>
      <c r="E553" s="3" t="s">
        <v>11</v>
      </c>
      <c r="F553" s="3" t="s">
        <v>6647</v>
      </c>
      <c r="G553" s="3" t="s">
        <v>1586</v>
      </c>
      <c r="H553" s="3" t="s">
        <v>1541</v>
      </c>
      <c r="I553" s="3" t="s">
        <v>6649</v>
      </c>
      <c r="J553" s="3">
        <v>1.0</v>
      </c>
      <c r="K553" s="3" t="s">
        <v>7473</v>
      </c>
      <c r="L553" s="3">
        <v>0.0</v>
      </c>
      <c r="M553" s="10" t="str">
        <f>IFERROR(__xludf.DUMMYFUNCTION("REGEXEXTRACT(B553, ""\d{4}"")"),"2013")</f>
        <v>2013</v>
      </c>
    </row>
    <row r="554">
      <c r="A554" s="6" t="s">
        <v>6657</v>
      </c>
      <c r="B554" s="6" t="s">
        <v>6656</v>
      </c>
      <c r="C554" s="3" t="s">
        <v>6660</v>
      </c>
      <c r="D554" s="3" t="s">
        <v>11</v>
      </c>
      <c r="E554" s="3" t="s">
        <v>11</v>
      </c>
      <c r="F554" s="3" t="s">
        <v>6658</v>
      </c>
      <c r="G554" s="3" t="s">
        <v>6659</v>
      </c>
      <c r="H554" s="3" t="s">
        <v>1541</v>
      </c>
      <c r="I554" s="3" t="s">
        <v>6661</v>
      </c>
      <c r="J554" s="3">
        <v>1.0</v>
      </c>
      <c r="K554" s="3" t="s">
        <v>7473</v>
      </c>
      <c r="L554" s="3">
        <v>0.0</v>
      </c>
      <c r="M554" s="10" t="str">
        <f>IFERROR(__xludf.DUMMYFUNCTION("REGEXEXTRACT(B554, ""\d{4}"")"),"2014")</f>
        <v>2014</v>
      </c>
    </row>
    <row r="555">
      <c r="A555" s="6" t="s">
        <v>6665</v>
      </c>
      <c r="B555" s="6" t="s">
        <v>2193</v>
      </c>
      <c r="C555" s="3" t="s">
        <v>6667</v>
      </c>
      <c r="D555" s="3" t="s">
        <v>11</v>
      </c>
      <c r="E555" s="3" t="s">
        <v>11</v>
      </c>
      <c r="F555" s="3" t="s">
        <v>6666</v>
      </c>
      <c r="G555" s="3" t="s">
        <v>1586</v>
      </c>
      <c r="H555" s="3" t="s">
        <v>1541</v>
      </c>
      <c r="I555" s="3" t="s">
        <v>6668</v>
      </c>
      <c r="J555" s="3">
        <v>1.0</v>
      </c>
      <c r="K555" s="3" t="s">
        <v>7473</v>
      </c>
      <c r="L555" s="3">
        <v>0.0</v>
      </c>
      <c r="M555" s="10" t="str">
        <f>IFERROR(__xludf.DUMMYFUNCTION("REGEXEXTRACT(B555, ""\d{4}"")"),"2016")</f>
        <v>2016</v>
      </c>
    </row>
    <row r="556">
      <c r="A556" s="6" t="s">
        <v>6674</v>
      </c>
      <c r="B556" s="6" t="s">
        <v>6673</v>
      </c>
      <c r="C556" s="3" t="s">
        <v>6677</v>
      </c>
      <c r="D556" s="3" t="s">
        <v>11</v>
      </c>
      <c r="E556" s="3" t="s">
        <v>11</v>
      </c>
      <c r="F556" s="3" t="s">
        <v>6675</v>
      </c>
      <c r="G556" s="3" t="s">
        <v>6676</v>
      </c>
      <c r="H556" s="3" t="s">
        <v>1541</v>
      </c>
      <c r="I556" s="3" t="s">
        <v>6678</v>
      </c>
      <c r="J556" s="3">
        <v>1.0</v>
      </c>
      <c r="K556" s="3" t="s">
        <v>7473</v>
      </c>
      <c r="L556" s="3">
        <v>0.0</v>
      </c>
      <c r="M556" s="10" t="str">
        <f>IFERROR(__xludf.DUMMYFUNCTION("REGEXEXTRACT(B556, ""\d{4}"")"),"2016")</f>
        <v>2016</v>
      </c>
    </row>
    <row r="557">
      <c r="A557" s="6" t="s">
        <v>6682</v>
      </c>
      <c r="B557" s="6" t="s">
        <v>6681</v>
      </c>
      <c r="C557" s="3" t="s">
        <v>6685</v>
      </c>
      <c r="D557" s="3" t="s">
        <v>11</v>
      </c>
      <c r="E557" s="3" t="s">
        <v>11</v>
      </c>
      <c r="F557" s="3" t="s">
        <v>6683</v>
      </c>
      <c r="G557" s="3" t="s">
        <v>6684</v>
      </c>
      <c r="H557" s="3" t="s">
        <v>1541</v>
      </c>
      <c r="I557" s="3" t="s">
        <v>6686</v>
      </c>
      <c r="J557" s="3">
        <v>1.0</v>
      </c>
      <c r="K557" s="3" t="s">
        <v>7473</v>
      </c>
      <c r="L557" s="3">
        <v>0.0</v>
      </c>
      <c r="M557" s="10" t="str">
        <f>IFERROR(__xludf.DUMMYFUNCTION("REGEXEXTRACT(B557, ""\d{4}"")"),"2016")</f>
        <v>2016</v>
      </c>
    </row>
    <row r="558">
      <c r="A558" s="6" t="s">
        <v>6694</v>
      </c>
      <c r="B558" s="6" t="s">
        <v>6693</v>
      </c>
      <c r="C558" s="3" t="s">
        <v>6695</v>
      </c>
      <c r="D558" s="3" t="s">
        <v>11</v>
      </c>
      <c r="E558" s="3" t="s">
        <v>11</v>
      </c>
      <c r="F558" s="3" t="s">
        <v>11</v>
      </c>
      <c r="G558" s="3" t="s">
        <v>11</v>
      </c>
      <c r="H558" s="3" t="s">
        <v>11</v>
      </c>
      <c r="I558" s="3" t="s">
        <v>11</v>
      </c>
      <c r="J558" s="3">
        <v>1.0</v>
      </c>
      <c r="K558" s="3" t="s">
        <v>7473</v>
      </c>
      <c r="L558" s="3">
        <v>0.0</v>
      </c>
      <c r="M558" s="10" t="str">
        <f>IFERROR(__xludf.DUMMYFUNCTION("REGEXEXTRACT(B558, ""\d{4}"")"),"2017")</f>
        <v>2017</v>
      </c>
    </row>
    <row r="559">
      <c r="A559" s="6" t="s">
        <v>6697</v>
      </c>
      <c r="B559" s="6" t="s">
        <v>6696</v>
      </c>
      <c r="C559" s="3" t="s">
        <v>6698</v>
      </c>
      <c r="D559" s="3" t="s">
        <v>11</v>
      </c>
      <c r="E559" s="3" t="s">
        <v>11</v>
      </c>
      <c r="F559" s="3" t="s">
        <v>11</v>
      </c>
      <c r="G559" s="3" t="s">
        <v>11</v>
      </c>
      <c r="H559" s="3" t="s">
        <v>11</v>
      </c>
      <c r="I559" s="3" t="s">
        <v>11</v>
      </c>
      <c r="J559" s="3">
        <v>1.0</v>
      </c>
      <c r="K559" s="3" t="s">
        <v>7473</v>
      </c>
      <c r="L559" s="3">
        <v>0.0</v>
      </c>
      <c r="M559" s="10" t="str">
        <f>IFERROR(__xludf.DUMMYFUNCTION("REGEXEXTRACT(B559, ""\d{4}"")"),"2018")</f>
        <v>2018</v>
      </c>
    </row>
    <row r="560">
      <c r="A560" s="6" t="s">
        <v>6700</v>
      </c>
      <c r="B560" s="6" t="s">
        <v>6699</v>
      </c>
      <c r="C560" s="3" t="s">
        <v>6704</v>
      </c>
      <c r="D560" s="3" t="s">
        <v>11</v>
      </c>
      <c r="E560" s="3" t="s">
        <v>11</v>
      </c>
      <c r="F560" s="3" t="s">
        <v>6701</v>
      </c>
      <c r="G560" s="3" t="s">
        <v>6702</v>
      </c>
      <c r="H560" s="3" t="s">
        <v>6703</v>
      </c>
      <c r="I560" s="3" t="s">
        <v>6705</v>
      </c>
      <c r="J560" s="3">
        <v>1.0</v>
      </c>
      <c r="K560" s="3" t="s">
        <v>7473</v>
      </c>
      <c r="L560" s="3">
        <v>0.0</v>
      </c>
      <c r="M560" s="10" t="str">
        <f>IFERROR(__xludf.DUMMYFUNCTION("REGEXEXTRACT(B560, ""\d{4}"")"),"2014")</f>
        <v>2014</v>
      </c>
    </row>
    <row r="561">
      <c r="A561" s="6" t="s">
        <v>6707</v>
      </c>
      <c r="B561" s="6" t="s">
        <v>6706</v>
      </c>
      <c r="C561" s="3" t="s">
        <v>6709</v>
      </c>
      <c r="D561" s="3" t="s">
        <v>11</v>
      </c>
      <c r="E561" s="3" t="s">
        <v>11</v>
      </c>
      <c r="F561" s="3" t="s">
        <v>6708</v>
      </c>
      <c r="G561" s="3" t="s">
        <v>3153</v>
      </c>
      <c r="H561" s="3" t="s">
        <v>1541</v>
      </c>
      <c r="I561" s="3" t="s">
        <v>6710</v>
      </c>
      <c r="J561" s="3">
        <v>1.0</v>
      </c>
      <c r="K561" s="3" t="s">
        <v>7473</v>
      </c>
      <c r="L561" s="3">
        <v>0.0</v>
      </c>
      <c r="M561" s="10" t="str">
        <f>IFERROR(__xludf.DUMMYFUNCTION("REGEXEXTRACT(B561, ""\d{4}"")"),"2005")</f>
        <v>2005</v>
      </c>
    </row>
    <row r="562">
      <c r="A562" s="6" t="s">
        <v>6712</v>
      </c>
      <c r="B562" s="6" t="s">
        <v>6711</v>
      </c>
      <c r="C562" s="3" t="s">
        <v>6715</v>
      </c>
      <c r="D562" s="3" t="s">
        <v>11</v>
      </c>
      <c r="E562" s="3" t="s">
        <v>11</v>
      </c>
      <c r="F562" s="3" t="s">
        <v>6713</v>
      </c>
      <c r="G562" s="3" t="s">
        <v>6714</v>
      </c>
      <c r="H562" s="3" t="s">
        <v>1541</v>
      </c>
      <c r="I562" s="3" t="s">
        <v>6716</v>
      </c>
      <c r="J562" s="3">
        <v>1.0</v>
      </c>
      <c r="K562" s="3" t="s">
        <v>7473</v>
      </c>
      <c r="L562" s="3">
        <v>0.0</v>
      </c>
      <c r="M562" s="10" t="str">
        <f>IFERROR(__xludf.DUMMYFUNCTION("REGEXEXTRACT(B562, ""\d{4}"")"),"2007")</f>
        <v>2007</v>
      </c>
    </row>
    <row r="563">
      <c r="A563" s="6" t="s">
        <v>6718</v>
      </c>
      <c r="B563" s="6" t="s">
        <v>6717</v>
      </c>
      <c r="C563" s="3" t="s">
        <v>6721</v>
      </c>
      <c r="D563" s="3" t="s">
        <v>11</v>
      </c>
      <c r="E563" s="3" t="s">
        <v>11</v>
      </c>
      <c r="F563" s="3" t="s">
        <v>6719</v>
      </c>
      <c r="G563" s="3" t="s">
        <v>6720</v>
      </c>
      <c r="H563" s="3" t="s">
        <v>1541</v>
      </c>
      <c r="I563" s="3" t="s">
        <v>6722</v>
      </c>
      <c r="J563" s="3">
        <v>1.0</v>
      </c>
      <c r="K563" s="3" t="s">
        <v>7473</v>
      </c>
      <c r="L563" s="3">
        <v>0.0</v>
      </c>
      <c r="M563" s="10" t="str">
        <f>IFERROR(__xludf.DUMMYFUNCTION("REGEXEXTRACT(B563, ""\d{4}"")"),"2009")</f>
        <v>2009</v>
      </c>
    </row>
    <row r="564">
      <c r="A564" s="6" t="s">
        <v>6724</v>
      </c>
      <c r="B564" s="6" t="s">
        <v>6723</v>
      </c>
      <c r="C564" s="3" t="s">
        <v>6726</v>
      </c>
      <c r="D564" s="3" t="s">
        <v>11</v>
      </c>
      <c r="E564" s="3" t="s">
        <v>11</v>
      </c>
      <c r="F564" s="3" t="s">
        <v>6725</v>
      </c>
      <c r="G564" s="3" t="s">
        <v>1540</v>
      </c>
      <c r="H564" s="3" t="s">
        <v>1541</v>
      </c>
      <c r="I564" s="3" t="s">
        <v>6727</v>
      </c>
      <c r="J564" s="3">
        <v>1.0</v>
      </c>
      <c r="K564" s="3" t="s">
        <v>7473</v>
      </c>
      <c r="L564" s="3">
        <v>0.0</v>
      </c>
      <c r="M564" s="10" t="str">
        <f>IFERROR(__xludf.DUMMYFUNCTION("REGEXEXTRACT(B564, ""\d{4}"")"),"2011")</f>
        <v>2011</v>
      </c>
    </row>
    <row r="565">
      <c r="A565" s="6" t="s">
        <v>6729</v>
      </c>
      <c r="B565" s="6" t="s">
        <v>6728</v>
      </c>
      <c r="C565" s="3" t="s">
        <v>6732</v>
      </c>
      <c r="D565" s="3" t="s">
        <v>11</v>
      </c>
      <c r="E565" s="3" t="s">
        <v>11</v>
      </c>
      <c r="F565" s="3" t="s">
        <v>6730</v>
      </c>
      <c r="G565" s="3" t="s">
        <v>6731</v>
      </c>
      <c r="H565" s="3" t="s">
        <v>1541</v>
      </c>
      <c r="I565" s="3" t="s">
        <v>6733</v>
      </c>
      <c r="J565" s="3">
        <v>1.0</v>
      </c>
      <c r="K565" s="3" t="s">
        <v>7473</v>
      </c>
      <c r="L565" s="3">
        <v>0.0</v>
      </c>
      <c r="M565" s="10" t="str">
        <f>IFERROR(__xludf.DUMMYFUNCTION("REGEXEXTRACT(B565, ""\d{4}"")"),"2011")</f>
        <v>2011</v>
      </c>
    </row>
    <row r="566">
      <c r="A566" s="6" t="s">
        <v>6740</v>
      </c>
      <c r="B566" s="6" t="s">
        <v>6739</v>
      </c>
      <c r="C566" s="3" t="s">
        <v>6743</v>
      </c>
      <c r="D566" s="3" t="s">
        <v>11</v>
      </c>
      <c r="E566" s="3" t="s">
        <v>11</v>
      </c>
      <c r="F566" s="3" t="s">
        <v>6741</v>
      </c>
      <c r="G566" s="3" t="s">
        <v>6742</v>
      </c>
      <c r="H566" s="3" t="s">
        <v>3951</v>
      </c>
      <c r="I566" s="3" t="s">
        <v>6744</v>
      </c>
      <c r="J566" s="3">
        <v>1.0</v>
      </c>
      <c r="K566" s="3" t="s">
        <v>7473</v>
      </c>
      <c r="L566" s="3">
        <v>0.0</v>
      </c>
      <c r="M566" s="10" t="str">
        <f>IFERROR(__xludf.DUMMYFUNCTION("REGEXEXTRACT(B566, ""\d{4}"")"),"2012")</f>
        <v>2012</v>
      </c>
    </row>
    <row r="567">
      <c r="A567" s="6" t="s">
        <v>6746</v>
      </c>
      <c r="B567" s="6" t="s">
        <v>8180</v>
      </c>
      <c r="C567" s="3" t="s">
        <v>6750</v>
      </c>
      <c r="D567" s="3" t="s">
        <v>11</v>
      </c>
      <c r="E567" s="3" t="s">
        <v>11</v>
      </c>
      <c r="F567" s="3" t="s">
        <v>6747</v>
      </c>
      <c r="G567" s="3" t="s">
        <v>6748</v>
      </c>
      <c r="H567" s="3" t="s">
        <v>6749</v>
      </c>
      <c r="I567" s="3" t="s">
        <v>6751</v>
      </c>
      <c r="J567" s="3">
        <v>1.0</v>
      </c>
      <c r="K567" s="3" t="s">
        <v>7473</v>
      </c>
      <c r="L567" s="3">
        <v>0.0</v>
      </c>
      <c r="M567" s="10" t="str">
        <f>IFERROR(__xludf.DUMMYFUNCTION("REGEXEXTRACT(B567, ""\d{4}"")"),"2009")</f>
        <v>2009</v>
      </c>
    </row>
    <row r="568">
      <c r="A568" s="6" t="s">
        <v>6768</v>
      </c>
      <c r="B568" s="6" t="s">
        <v>6767</v>
      </c>
      <c r="C568" s="3" t="s">
        <v>6772</v>
      </c>
      <c r="D568" s="3" t="s">
        <v>11</v>
      </c>
      <c r="E568" s="3" t="s">
        <v>11</v>
      </c>
      <c r="F568" s="3" t="s">
        <v>6769</v>
      </c>
      <c r="G568" s="3" t="s">
        <v>6770</v>
      </c>
      <c r="H568" s="3" t="s">
        <v>6771</v>
      </c>
      <c r="I568" s="3" t="s">
        <v>6773</v>
      </c>
      <c r="J568" s="3">
        <v>1.0</v>
      </c>
      <c r="K568" s="3" t="s">
        <v>7473</v>
      </c>
      <c r="L568" s="3">
        <v>0.0</v>
      </c>
      <c r="M568" s="10" t="str">
        <f>IFERROR(__xludf.DUMMYFUNCTION("REGEXEXTRACT(B568, ""\d{4}"")"),"2007")</f>
        <v>2007</v>
      </c>
    </row>
    <row r="569">
      <c r="A569" s="6" t="s">
        <v>6775</v>
      </c>
      <c r="B569" s="6" t="s">
        <v>6774</v>
      </c>
      <c r="C569" s="3" t="s">
        <v>6779</v>
      </c>
      <c r="D569" s="3" t="s">
        <v>11</v>
      </c>
      <c r="E569" s="3" t="s">
        <v>11</v>
      </c>
      <c r="F569" s="3" t="s">
        <v>6776</v>
      </c>
      <c r="G569" s="3" t="s">
        <v>6777</v>
      </c>
      <c r="H569" s="3" t="s">
        <v>6778</v>
      </c>
      <c r="I569" s="3" t="s">
        <v>6780</v>
      </c>
      <c r="J569" s="3">
        <v>1.0</v>
      </c>
      <c r="K569" s="3" t="s">
        <v>7473</v>
      </c>
      <c r="L569" s="3">
        <v>0.0</v>
      </c>
      <c r="M569" s="10" t="str">
        <f>IFERROR(__xludf.DUMMYFUNCTION("REGEXEXTRACT(B569, ""\d{4}"")"),"1994")</f>
        <v>1994</v>
      </c>
    </row>
    <row r="570">
      <c r="A570" s="6" t="s">
        <v>6782</v>
      </c>
      <c r="B570" s="6" t="s">
        <v>6781</v>
      </c>
      <c r="C570" s="3" t="s">
        <v>6785</v>
      </c>
      <c r="D570" s="3" t="s">
        <v>11</v>
      </c>
      <c r="E570" s="3" t="s">
        <v>11</v>
      </c>
      <c r="F570" s="3" t="s">
        <v>6783</v>
      </c>
      <c r="G570" s="3" t="s">
        <v>3966</v>
      </c>
      <c r="H570" s="3" t="s">
        <v>6784</v>
      </c>
      <c r="I570" s="3" t="s">
        <v>6786</v>
      </c>
      <c r="J570" s="3">
        <v>1.0</v>
      </c>
      <c r="K570" s="3" t="s">
        <v>7473</v>
      </c>
      <c r="L570" s="3">
        <v>0.0</v>
      </c>
      <c r="M570" s="10" t="str">
        <f>IFERROR(__xludf.DUMMYFUNCTION("REGEXEXTRACT(B570, ""\d{4}"")"),"2015")</f>
        <v>2015</v>
      </c>
    </row>
    <row r="571">
      <c r="A571" s="6" t="s">
        <v>6788</v>
      </c>
      <c r="B571" s="6" t="s">
        <v>6787</v>
      </c>
      <c r="C571" s="3" t="s">
        <v>6791</v>
      </c>
      <c r="D571" s="3" t="s">
        <v>11</v>
      </c>
      <c r="E571" s="3" t="s">
        <v>11</v>
      </c>
      <c r="F571" s="3" t="s">
        <v>6789</v>
      </c>
      <c r="G571" s="3" t="s">
        <v>6790</v>
      </c>
      <c r="H571" s="3" t="s">
        <v>1431</v>
      </c>
      <c r="I571" s="3" t="s">
        <v>6792</v>
      </c>
      <c r="J571" s="3">
        <v>1.0</v>
      </c>
      <c r="K571" s="3" t="s">
        <v>7473</v>
      </c>
      <c r="L571" s="3">
        <v>0.0</v>
      </c>
      <c r="M571" s="10" t="str">
        <f>IFERROR(__xludf.DUMMYFUNCTION("REGEXEXTRACT(B571, ""\d{4}"")"),"2017")</f>
        <v>2017</v>
      </c>
    </row>
    <row r="572">
      <c r="A572" s="6" t="s">
        <v>6801</v>
      </c>
      <c r="B572" s="6" t="s">
        <v>6800</v>
      </c>
      <c r="C572" s="3" t="s">
        <v>6804</v>
      </c>
      <c r="D572" s="3" t="s">
        <v>11</v>
      </c>
      <c r="E572" s="3" t="s">
        <v>11</v>
      </c>
      <c r="F572" s="3" t="s">
        <v>6802</v>
      </c>
      <c r="G572" s="3" t="s">
        <v>6803</v>
      </c>
      <c r="H572" s="3" t="s">
        <v>291</v>
      </c>
      <c r="I572" s="3" t="s">
        <v>6805</v>
      </c>
      <c r="J572" s="3">
        <v>1.0</v>
      </c>
      <c r="K572" s="3" t="s">
        <v>7473</v>
      </c>
      <c r="L572" s="3">
        <v>0.0</v>
      </c>
      <c r="M572" s="10" t="str">
        <f>IFERROR(__xludf.DUMMYFUNCTION("REGEXEXTRACT(B572, ""\d{4}"")"),"2004")</f>
        <v>2004</v>
      </c>
    </row>
    <row r="573">
      <c r="A573" s="6" t="s">
        <v>6807</v>
      </c>
      <c r="B573" s="6" t="s">
        <v>6806</v>
      </c>
      <c r="C573" s="3" t="s">
        <v>6810</v>
      </c>
      <c r="D573" s="3" t="s">
        <v>11</v>
      </c>
      <c r="E573" s="3" t="s">
        <v>11</v>
      </c>
      <c r="F573" s="3" t="s">
        <v>6808</v>
      </c>
      <c r="G573" s="3" t="s">
        <v>6809</v>
      </c>
      <c r="H573" s="3" t="s">
        <v>291</v>
      </c>
      <c r="I573" s="3" t="s">
        <v>6811</v>
      </c>
      <c r="J573" s="3">
        <v>1.0</v>
      </c>
      <c r="K573" s="3" t="s">
        <v>7473</v>
      </c>
      <c r="L573" s="3">
        <v>0.0</v>
      </c>
      <c r="M573" s="10" t="str">
        <f>IFERROR(__xludf.DUMMYFUNCTION("REGEXEXTRACT(B573, ""\d{4}"")"),"2005")</f>
        <v>2005</v>
      </c>
    </row>
    <row r="574">
      <c r="A574" s="6" t="s">
        <v>6813</v>
      </c>
      <c r="B574" s="6" t="s">
        <v>6812</v>
      </c>
      <c r="C574" s="3" t="s">
        <v>6814</v>
      </c>
      <c r="D574" s="3" t="s">
        <v>11</v>
      </c>
      <c r="E574" s="3" t="s">
        <v>11</v>
      </c>
      <c r="F574" s="3" t="s">
        <v>11</v>
      </c>
      <c r="G574" s="3" t="s">
        <v>11</v>
      </c>
      <c r="H574" s="3" t="s">
        <v>11</v>
      </c>
      <c r="I574" s="3" t="s">
        <v>11</v>
      </c>
      <c r="J574" s="3">
        <v>1.0</v>
      </c>
      <c r="K574" s="3" t="s">
        <v>7473</v>
      </c>
      <c r="L574" s="3">
        <v>0.0</v>
      </c>
      <c r="M574" s="10" t="str">
        <f>IFERROR(__xludf.DUMMYFUNCTION("REGEXEXTRACT(B574, ""\d{4}"")"),"2005")</f>
        <v>2005</v>
      </c>
    </row>
    <row r="575">
      <c r="A575" s="6" t="s">
        <v>6816</v>
      </c>
      <c r="B575" s="6" t="s">
        <v>6815</v>
      </c>
      <c r="C575" s="3" t="s">
        <v>6819</v>
      </c>
      <c r="D575" s="3" t="s">
        <v>11</v>
      </c>
      <c r="E575" s="3" t="s">
        <v>11</v>
      </c>
      <c r="F575" s="3" t="s">
        <v>6817</v>
      </c>
      <c r="G575" s="3" t="s">
        <v>6818</v>
      </c>
      <c r="H575" s="3" t="s">
        <v>291</v>
      </c>
      <c r="I575" s="3" t="s">
        <v>6820</v>
      </c>
      <c r="J575" s="3">
        <v>1.0</v>
      </c>
      <c r="K575" s="3" t="s">
        <v>7473</v>
      </c>
      <c r="L575" s="3">
        <v>0.0</v>
      </c>
      <c r="M575" s="10" t="str">
        <f>IFERROR(__xludf.DUMMYFUNCTION("REGEXEXTRACT(B575, ""\d{4}"")"),"2006")</f>
        <v>2006</v>
      </c>
    </row>
    <row r="576">
      <c r="A576" s="6" t="s">
        <v>6822</v>
      </c>
      <c r="B576" s="6" t="s">
        <v>6821</v>
      </c>
      <c r="C576" s="3" t="s">
        <v>6824</v>
      </c>
      <c r="D576" s="3" t="s">
        <v>11</v>
      </c>
      <c r="E576" s="3" t="s">
        <v>11</v>
      </c>
      <c r="F576" s="3" t="s">
        <v>6823</v>
      </c>
      <c r="G576" s="3" t="s">
        <v>3153</v>
      </c>
      <c r="H576" s="3" t="s">
        <v>3063</v>
      </c>
      <c r="I576" s="3" t="s">
        <v>6825</v>
      </c>
      <c r="J576" s="3">
        <v>1.0</v>
      </c>
      <c r="K576" s="3" t="s">
        <v>7473</v>
      </c>
      <c r="L576" s="3">
        <v>0.0</v>
      </c>
      <c r="M576" s="10" t="str">
        <f>IFERROR(__xludf.DUMMYFUNCTION("REGEXEXTRACT(B576, ""\d{4}"")"),"2000")</f>
        <v>2000</v>
      </c>
    </row>
    <row r="577">
      <c r="A577" s="6" t="s">
        <v>6827</v>
      </c>
      <c r="B577" s="6" t="s">
        <v>6826</v>
      </c>
      <c r="C577" s="3" t="s">
        <v>6830</v>
      </c>
      <c r="D577" s="3" t="s">
        <v>11</v>
      </c>
      <c r="E577" s="3" t="s">
        <v>11</v>
      </c>
      <c r="F577" s="3" t="s">
        <v>6828</v>
      </c>
      <c r="G577" s="3" t="s">
        <v>6829</v>
      </c>
      <c r="H577" s="3" t="s">
        <v>3063</v>
      </c>
      <c r="I577" s="3" t="s">
        <v>6831</v>
      </c>
      <c r="J577" s="3">
        <v>1.0</v>
      </c>
      <c r="K577" s="3" t="s">
        <v>7473</v>
      </c>
      <c r="L577" s="3">
        <v>0.0</v>
      </c>
      <c r="M577" s="10" t="str">
        <f>IFERROR(__xludf.DUMMYFUNCTION("REGEXEXTRACT(B577, ""\d{4}"")"),"2002")</f>
        <v>2002</v>
      </c>
    </row>
    <row r="578">
      <c r="A578" s="6" t="s">
        <v>6833</v>
      </c>
      <c r="B578" s="6" t="s">
        <v>6832</v>
      </c>
      <c r="C578" s="3" t="s">
        <v>6835</v>
      </c>
      <c r="D578" s="3" t="s">
        <v>11</v>
      </c>
      <c r="E578" s="3" t="s">
        <v>11</v>
      </c>
      <c r="F578" s="3" t="s">
        <v>6834</v>
      </c>
      <c r="G578" s="3" t="s">
        <v>2180</v>
      </c>
      <c r="H578" s="3" t="s">
        <v>3063</v>
      </c>
      <c r="I578" s="3" t="s">
        <v>6836</v>
      </c>
      <c r="J578" s="3">
        <v>1.0</v>
      </c>
      <c r="K578" s="3" t="s">
        <v>7473</v>
      </c>
      <c r="L578" s="3">
        <v>0.0</v>
      </c>
      <c r="M578" s="10" t="str">
        <f>IFERROR(__xludf.DUMMYFUNCTION("REGEXEXTRACT(B578, ""\d{4}"")"),"2015")</f>
        <v>2015</v>
      </c>
    </row>
    <row r="579">
      <c r="A579" s="6" t="s">
        <v>6838</v>
      </c>
      <c r="B579" s="6" t="s">
        <v>6837</v>
      </c>
      <c r="C579" s="3" t="s">
        <v>6841</v>
      </c>
      <c r="D579" s="3" t="s">
        <v>11</v>
      </c>
      <c r="E579" s="3" t="s">
        <v>11</v>
      </c>
      <c r="F579" s="3" t="s">
        <v>6839</v>
      </c>
      <c r="G579" s="3" t="s">
        <v>6840</v>
      </c>
      <c r="H579" s="3" t="s">
        <v>3063</v>
      </c>
      <c r="I579" s="3" t="s">
        <v>6842</v>
      </c>
      <c r="J579" s="3">
        <v>1.0</v>
      </c>
      <c r="K579" s="3" t="s">
        <v>7473</v>
      </c>
      <c r="L579" s="3">
        <v>0.0</v>
      </c>
      <c r="M579" s="10" t="str">
        <f>IFERROR(__xludf.DUMMYFUNCTION("REGEXEXTRACT(B579, ""\d{4}"")"),"2011")</f>
        <v>2011</v>
      </c>
    </row>
    <row r="580">
      <c r="A580" s="6" t="s">
        <v>6844</v>
      </c>
      <c r="B580" s="6" t="s">
        <v>6843</v>
      </c>
      <c r="C580" s="3" t="s">
        <v>6845</v>
      </c>
      <c r="D580" s="3" t="s">
        <v>11</v>
      </c>
      <c r="E580" s="3" t="s">
        <v>11</v>
      </c>
      <c r="F580" s="3" t="s">
        <v>11</v>
      </c>
      <c r="G580" s="3" t="s">
        <v>11</v>
      </c>
      <c r="H580" s="3" t="s">
        <v>11</v>
      </c>
      <c r="I580" s="3" t="s">
        <v>11</v>
      </c>
      <c r="J580" s="3">
        <v>1.0</v>
      </c>
      <c r="K580" s="3" t="s">
        <v>7473</v>
      </c>
      <c r="L580" s="3">
        <v>0.0</v>
      </c>
      <c r="M580" s="10" t="str">
        <f>IFERROR(__xludf.DUMMYFUNCTION("REGEXEXTRACT(B580, ""\d{4}"")"),"2012")</f>
        <v>2012</v>
      </c>
    </row>
    <row r="581">
      <c r="A581" s="6" t="s">
        <v>6850</v>
      </c>
      <c r="B581" s="6" t="s">
        <v>6849</v>
      </c>
      <c r="C581" s="3" t="s">
        <v>6848</v>
      </c>
      <c r="D581" s="3" t="s">
        <v>11</v>
      </c>
      <c r="E581" s="3" t="s">
        <v>11</v>
      </c>
      <c r="F581" s="3" t="s">
        <v>11</v>
      </c>
      <c r="G581" s="3" t="s">
        <v>11</v>
      </c>
      <c r="H581" s="3" t="s">
        <v>11</v>
      </c>
      <c r="I581" s="3" t="s">
        <v>11</v>
      </c>
      <c r="J581" s="3">
        <v>1.0</v>
      </c>
      <c r="K581" s="3" t="s">
        <v>7473</v>
      </c>
      <c r="L581" s="3">
        <v>0.0</v>
      </c>
      <c r="M581" s="10" t="str">
        <f>IFERROR(__xludf.DUMMYFUNCTION("REGEXEXTRACT(B581, ""\d{4}"")"),"2014")</f>
        <v>2014</v>
      </c>
    </row>
    <row r="582">
      <c r="A582" s="6" t="s">
        <v>8181</v>
      </c>
      <c r="B582" s="6" t="s">
        <v>6851</v>
      </c>
      <c r="C582" s="3" t="s">
        <v>6854</v>
      </c>
      <c r="D582" s="3" t="s">
        <v>11</v>
      </c>
      <c r="E582" s="3" t="s">
        <v>11</v>
      </c>
      <c r="F582" s="3" t="s">
        <v>6853</v>
      </c>
      <c r="G582" s="3" t="s">
        <v>2517</v>
      </c>
      <c r="H582" s="3" t="s">
        <v>291</v>
      </c>
      <c r="I582" s="3" t="s">
        <v>6855</v>
      </c>
      <c r="J582" s="3">
        <v>1.0</v>
      </c>
      <c r="K582" s="3" t="s">
        <v>7473</v>
      </c>
      <c r="L582" s="3">
        <v>0.0</v>
      </c>
      <c r="M582" s="10" t="str">
        <f>IFERROR(__xludf.DUMMYFUNCTION("REGEXEXTRACT(B582, ""\d{4}"")"),"2013")</f>
        <v>2013</v>
      </c>
    </row>
    <row r="583">
      <c r="A583" s="6" t="s">
        <v>6858</v>
      </c>
      <c r="B583" s="6" t="s">
        <v>6857</v>
      </c>
      <c r="C583" s="3" t="s">
        <v>6861</v>
      </c>
      <c r="D583" s="3" t="s">
        <v>11</v>
      </c>
      <c r="E583" s="3" t="s">
        <v>11</v>
      </c>
      <c r="F583" s="3" t="s">
        <v>6859</v>
      </c>
      <c r="G583" s="3" t="s">
        <v>6860</v>
      </c>
      <c r="H583" s="3" t="s">
        <v>291</v>
      </c>
      <c r="I583" s="3" t="s">
        <v>6862</v>
      </c>
      <c r="J583" s="3">
        <v>1.0</v>
      </c>
      <c r="K583" s="3" t="s">
        <v>7473</v>
      </c>
      <c r="L583" s="3">
        <v>0.0</v>
      </c>
      <c r="M583" s="10" t="str">
        <f>IFERROR(__xludf.DUMMYFUNCTION("REGEXEXTRACT(B583, ""\d{4}"")"),"2015")</f>
        <v>2015</v>
      </c>
    </row>
    <row r="584">
      <c r="A584" s="6" t="s">
        <v>6868</v>
      </c>
      <c r="B584" s="6" t="s">
        <v>6867</v>
      </c>
      <c r="C584" s="3" t="s">
        <v>6865</v>
      </c>
      <c r="D584" s="3" t="s">
        <v>11</v>
      </c>
      <c r="E584" s="3" t="s">
        <v>11</v>
      </c>
      <c r="F584" s="3" t="s">
        <v>6869</v>
      </c>
      <c r="G584" s="3" t="s">
        <v>3632</v>
      </c>
      <c r="H584" s="3" t="s">
        <v>291</v>
      </c>
      <c r="I584" s="3" t="s">
        <v>6870</v>
      </c>
      <c r="J584" s="3">
        <v>1.0</v>
      </c>
      <c r="K584" s="3" t="s">
        <v>7473</v>
      </c>
      <c r="L584" s="3">
        <v>0.0</v>
      </c>
      <c r="M584" s="10" t="str">
        <f>IFERROR(__xludf.DUMMYFUNCTION("REGEXEXTRACT(B584, ""\d{4}"")"),"2015")</f>
        <v>2015</v>
      </c>
    </row>
    <row r="585">
      <c r="A585" s="6" t="s">
        <v>6878</v>
      </c>
      <c r="B585" s="6" t="s">
        <v>6877</v>
      </c>
      <c r="C585" s="3" t="s">
        <v>6881</v>
      </c>
      <c r="D585" s="3" t="s">
        <v>11</v>
      </c>
      <c r="E585" s="3" t="s">
        <v>11</v>
      </c>
      <c r="F585" s="3" t="s">
        <v>6879</v>
      </c>
      <c r="G585" s="3" t="s">
        <v>6880</v>
      </c>
      <c r="H585" s="3" t="s">
        <v>291</v>
      </c>
      <c r="I585" s="3" t="s">
        <v>6882</v>
      </c>
      <c r="J585" s="3">
        <v>1.0</v>
      </c>
      <c r="K585" s="3" t="s">
        <v>7473</v>
      </c>
      <c r="L585" s="3">
        <v>0.0</v>
      </c>
      <c r="M585" s="10" t="str">
        <f>IFERROR(__xludf.DUMMYFUNCTION("REGEXEXTRACT(B585, ""\d{4}"")"),"2014")</f>
        <v>2014</v>
      </c>
    </row>
    <row r="586">
      <c r="A586" s="6" t="s">
        <v>6887</v>
      </c>
      <c r="B586" s="6" t="s">
        <v>6886</v>
      </c>
      <c r="C586" s="3" t="s">
        <v>6890</v>
      </c>
      <c r="D586" s="3" t="s">
        <v>11</v>
      </c>
      <c r="E586" s="3" t="s">
        <v>11</v>
      </c>
      <c r="F586" s="3" t="s">
        <v>6888</v>
      </c>
      <c r="G586" s="3" t="s">
        <v>6889</v>
      </c>
      <c r="H586" s="3" t="s">
        <v>291</v>
      </c>
      <c r="I586" s="3" t="s">
        <v>6891</v>
      </c>
      <c r="J586" s="3">
        <v>1.0</v>
      </c>
      <c r="K586" s="3" t="s">
        <v>7473</v>
      </c>
      <c r="L586" s="3">
        <v>0.0</v>
      </c>
      <c r="M586" s="10" t="str">
        <f>IFERROR(__xludf.DUMMYFUNCTION("REGEXEXTRACT(B586, ""\d{4}"")"),"2015")</f>
        <v>2015</v>
      </c>
    </row>
    <row r="587">
      <c r="A587" s="6" t="s">
        <v>6896</v>
      </c>
      <c r="B587" s="6" t="s">
        <v>6895</v>
      </c>
      <c r="C587" s="3" t="s">
        <v>6899</v>
      </c>
      <c r="D587" s="3" t="s">
        <v>11</v>
      </c>
      <c r="E587" s="3" t="s">
        <v>11</v>
      </c>
      <c r="F587" s="3" t="s">
        <v>6897</v>
      </c>
      <c r="G587" s="3" t="s">
        <v>6898</v>
      </c>
      <c r="H587" s="3" t="s">
        <v>291</v>
      </c>
      <c r="I587" s="3" t="s">
        <v>6900</v>
      </c>
      <c r="J587" s="3">
        <v>1.0</v>
      </c>
      <c r="K587" s="3" t="s">
        <v>7473</v>
      </c>
      <c r="L587" s="3">
        <v>0.0</v>
      </c>
      <c r="M587" s="10" t="str">
        <f>IFERROR(__xludf.DUMMYFUNCTION("REGEXEXTRACT(B587, ""\d{4}"")"),"2015")</f>
        <v>2015</v>
      </c>
    </row>
    <row r="588">
      <c r="A588" s="6" t="s">
        <v>6904</v>
      </c>
      <c r="B588" s="6" t="s">
        <v>6903</v>
      </c>
      <c r="C588" s="3" t="s">
        <v>6907</v>
      </c>
      <c r="D588" s="3" t="s">
        <v>11</v>
      </c>
      <c r="E588" s="3" t="s">
        <v>11</v>
      </c>
      <c r="F588" s="3" t="s">
        <v>6905</v>
      </c>
      <c r="G588" s="3" t="s">
        <v>6906</v>
      </c>
      <c r="H588" s="3" t="s">
        <v>291</v>
      </c>
      <c r="I588" s="3" t="s">
        <v>6908</v>
      </c>
      <c r="J588" s="3">
        <v>1.0</v>
      </c>
      <c r="K588" s="3" t="s">
        <v>7473</v>
      </c>
      <c r="L588" s="3">
        <v>0.0</v>
      </c>
      <c r="M588" s="10" t="str">
        <f>IFERROR(__xludf.DUMMYFUNCTION("REGEXEXTRACT(B588, ""\d{4}"")"),"2015")</f>
        <v>2015</v>
      </c>
    </row>
    <row r="589">
      <c r="A589" s="6" t="s">
        <v>6910</v>
      </c>
      <c r="B589" s="6" t="s">
        <v>6909</v>
      </c>
      <c r="C589" s="3" t="s">
        <v>6912</v>
      </c>
      <c r="D589" s="3" t="s">
        <v>11</v>
      </c>
      <c r="E589" s="3" t="s">
        <v>11</v>
      </c>
      <c r="F589" s="3" t="s">
        <v>6911</v>
      </c>
      <c r="G589" s="3" t="s">
        <v>1840</v>
      </c>
      <c r="H589" s="3" t="s">
        <v>291</v>
      </c>
      <c r="I589" s="3" t="s">
        <v>6913</v>
      </c>
      <c r="J589" s="3">
        <v>1.0</v>
      </c>
      <c r="K589" s="3" t="s">
        <v>7473</v>
      </c>
      <c r="L589" s="3">
        <v>0.0</v>
      </c>
      <c r="M589" s="10" t="str">
        <f>IFERROR(__xludf.DUMMYFUNCTION("REGEXEXTRACT(B589, ""\d{4}"")"),"2015")</f>
        <v>2015</v>
      </c>
    </row>
    <row r="590">
      <c r="A590" s="6" t="s">
        <v>6915</v>
      </c>
      <c r="B590" s="6" t="s">
        <v>6914</v>
      </c>
      <c r="C590" s="3" t="s">
        <v>6916</v>
      </c>
      <c r="D590" s="3" t="s">
        <v>11</v>
      </c>
      <c r="E590" s="3" t="s">
        <v>11</v>
      </c>
      <c r="F590" s="3" t="s">
        <v>11</v>
      </c>
      <c r="G590" s="3" t="s">
        <v>11</v>
      </c>
      <c r="H590" s="3" t="s">
        <v>11</v>
      </c>
      <c r="I590" s="3" t="s">
        <v>11</v>
      </c>
      <c r="J590" s="3">
        <v>1.0</v>
      </c>
      <c r="K590" s="3" t="s">
        <v>7473</v>
      </c>
      <c r="L590" s="3">
        <v>0.0</v>
      </c>
      <c r="M590" s="10" t="str">
        <f>IFERROR(__xludf.DUMMYFUNCTION("REGEXEXTRACT(B590, ""\d{4}"")"),"2015")</f>
        <v>2015</v>
      </c>
    </row>
    <row r="591">
      <c r="A591" s="6" t="s">
        <v>6918</v>
      </c>
      <c r="B591" s="6" t="s">
        <v>6917</v>
      </c>
      <c r="C591" s="3" t="s">
        <v>6920</v>
      </c>
      <c r="D591" s="3" t="s">
        <v>11</v>
      </c>
      <c r="E591" s="3" t="s">
        <v>11</v>
      </c>
      <c r="F591" s="3" t="s">
        <v>6919</v>
      </c>
      <c r="G591" s="3" t="s">
        <v>1840</v>
      </c>
      <c r="H591" s="3" t="s">
        <v>291</v>
      </c>
      <c r="I591" s="3" t="s">
        <v>6921</v>
      </c>
      <c r="J591" s="3">
        <v>1.0</v>
      </c>
      <c r="K591" s="3" t="s">
        <v>7473</v>
      </c>
      <c r="L591" s="3">
        <v>0.0</v>
      </c>
      <c r="M591" s="10" t="str">
        <f>IFERROR(__xludf.DUMMYFUNCTION("REGEXEXTRACT(B591, ""\d{4}"")"),"2017")</f>
        <v>2017</v>
      </c>
    </row>
    <row r="592">
      <c r="A592" s="6" t="s">
        <v>6926</v>
      </c>
      <c r="B592" s="6" t="s">
        <v>6925</v>
      </c>
      <c r="C592" s="3" t="s">
        <v>6927</v>
      </c>
      <c r="D592" s="3" t="s">
        <v>11</v>
      </c>
      <c r="E592" s="3" t="s">
        <v>11</v>
      </c>
      <c r="F592" s="3" t="s">
        <v>11</v>
      </c>
      <c r="G592" s="3" t="s">
        <v>11</v>
      </c>
      <c r="H592" s="3" t="s">
        <v>11</v>
      </c>
      <c r="I592" s="3" t="s">
        <v>11</v>
      </c>
      <c r="J592" s="3">
        <v>1.0</v>
      </c>
      <c r="K592" s="3" t="s">
        <v>7473</v>
      </c>
      <c r="L592" s="3">
        <v>0.0</v>
      </c>
      <c r="M592" s="10" t="str">
        <f>IFERROR(__xludf.DUMMYFUNCTION("REGEXEXTRACT(B592, ""\d{4}"")"),"2017")</f>
        <v>2017</v>
      </c>
    </row>
    <row r="593">
      <c r="A593" s="6" t="s">
        <v>6929</v>
      </c>
      <c r="B593" s="6" t="s">
        <v>6928</v>
      </c>
      <c r="C593" s="3" t="s">
        <v>6930</v>
      </c>
      <c r="D593" s="3" t="s">
        <v>11</v>
      </c>
      <c r="E593" s="3" t="s">
        <v>11</v>
      </c>
      <c r="F593" s="3" t="s">
        <v>11</v>
      </c>
      <c r="G593" s="3" t="s">
        <v>11</v>
      </c>
      <c r="H593" s="3" t="s">
        <v>11</v>
      </c>
      <c r="I593" s="3" t="s">
        <v>11</v>
      </c>
      <c r="J593" s="3">
        <v>1.0</v>
      </c>
      <c r="K593" s="3" t="s">
        <v>7473</v>
      </c>
      <c r="L593" s="3">
        <v>0.0</v>
      </c>
      <c r="M593" s="10" t="str">
        <f>IFERROR(__xludf.DUMMYFUNCTION("REGEXEXTRACT(B593, ""\d{4}"")"),"2017")</f>
        <v>2017</v>
      </c>
    </row>
    <row r="594">
      <c r="A594" s="6" t="s">
        <v>6932</v>
      </c>
      <c r="B594" s="6" t="s">
        <v>6931</v>
      </c>
      <c r="C594" s="3" t="s">
        <v>6933</v>
      </c>
      <c r="D594" s="3" t="s">
        <v>11</v>
      </c>
      <c r="E594" s="3" t="s">
        <v>11</v>
      </c>
      <c r="F594" s="3" t="s">
        <v>11</v>
      </c>
      <c r="G594" s="3" t="s">
        <v>11</v>
      </c>
      <c r="H594" s="3" t="s">
        <v>11</v>
      </c>
      <c r="I594" s="3" t="s">
        <v>11</v>
      </c>
      <c r="J594" s="3">
        <v>1.0</v>
      </c>
      <c r="K594" s="3" t="s">
        <v>7473</v>
      </c>
      <c r="L594" s="3">
        <v>0.0</v>
      </c>
      <c r="M594" s="10" t="str">
        <f>IFERROR(__xludf.DUMMYFUNCTION("REGEXEXTRACT(B594, ""\d{4}"")"),"2017")</f>
        <v>2017</v>
      </c>
    </row>
    <row r="595">
      <c r="A595" s="6" t="s">
        <v>6935</v>
      </c>
      <c r="B595" s="6" t="s">
        <v>6934</v>
      </c>
      <c r="C595" s="3" t="s">
        <v>6936</v>
      </c>
      <c r="D595" s="3" t="s">
        <v>11</v>
      </c>
      <c r="E595" s="3" t="s">
        <v>11</v>
      </c>
      <c r="F595" s="3" t="s">
        <v>11</v>
      </c>
      <c r="G595" s="3" t="s">
        <v>11</v>
      </c>
      <c r="H595" s="3" t="s">
        <v>11</v>
      </c>
      <c r="I595" s="3" t="s">
        <v>11</v>
      </c>
      <c r="J595" s="3">
        <v>1.0</v>
      </c>
      <c r="K595" s="3" t="s">
        <v>7473</v>
      </c>
      <c r="L595" s="3">
        <v>0.0</v>
      </c>
      <c r="M595" s="10" t="str">
        <f>IFERROR(__xludf.DUMMYFUNCTION("REGEXEXTRACT(B595, ""\d{4}"")"),"2017")</f>
        <v>2017</v>
      </c>
    </row>
    <row r="596">
      <c r="A596" s="6" t="s">
        <v>6938</v>
      </c>
      <c r="B596" s="6" t="s">
        <v>6937</v>
      </c>
      <c r="C596" s="3" t="s">
        <v>6939</v>
      </c>
      <c r="D596" s="3" t="s">
        <v>11</v>
      </c>
      <c r="E596" s="3" t="s">
        <v>11</v>
      </c>
      <c r="F596" s="3" t="s">
        <v>11</v>
      </c>
      <c r="G596" s="3" t="s">
        <v>11</v>
      </c>
      <c r="H596" s="3" t="s">
        <v>11</v>
      </c>
      <c r="I596" s="3" t="s">
        <v>11</v>
      </c>
      <c r="J596" s="3">
        <v>1.0</v>
      </c>
      <c r="K596" s="3" t="s">
        <v>7473</v>
      </c>
      <c r="L596" s="3">
        <v>0.0</v>
      </c>
      <c r="M596" s="10" t="str">
        <f>IFERROR(__xludf.DUMMYFUNCTION("REGEXEXTRACT(B596, ""\d{4}"")"),"2017")</f>
        <v>2017</v>
      </c>
    </row>
    <row r="597">
      <c r="A597" s="6" t="s">
        <v>6941</v>
      </c>
      <c r="B597" s="6" t="s">
        <v>6940</v>
      </c>
      <c r="C597" s="3" t="s">
        <v>6942</v>
      </c>
      <c r="D597" s="3" t="s">
        <v>11</v>
      </c>
      <c r="E597" s="3" t="s">
        <v>11</v>
      </c>
      <c r="F597" s="3" t="s">
        <v>11</v>
      </c>
      <c r="G597" s="3" t="s">
        <v>11</v>
      </c>
      <c r="H597" s="3" t="s">
        <v>11</v>
      </c>
      <c r="I597" s="3" t="s">
        <v>11</v>
      </c>
      <c r="J597" s="3">
        <v>1.0</v>
      </c>
      <c r="K597" s="3" t="s">
        <v>7473</v>
      </c>
      <c r="L597" s="3">
        <v>0.0</v>
      </c>
      <c r="M597" s="10" t="str">
        <f>IFERROR(__xludf.DUMMYFUNCTION("REGEXEXTRACT(B597, ""\d{4}"")"),"2017")</f>
        <v>2017</v>
      </c>
    </row>
    <row r="598">
      <c r="A598" s="6" t="s">
        <v>6944</v>
      </c>
      <c r="B598" s="6" t="s">
        <v>6943</v>
      </c>
      <c r="C598" s="3" t="s">
        <v>6945</v>
      </c>
      <c r="D598" s="3" t="s">
        <v>11</v>
      </c>
      <c r="E598" s="3" t="s">
        <v>11</v>
      </c>
      <c r="F598" s="3" t="s">
        <v>11</v>
      </c>
      <c r="G598" s="3" t="s">
        <v>11</v>
      </c>
      <c r="H598" s="3" t="s">
        <v>11</v>
      </c>
      <c r="I598" s="3" t="s">
        <v>11</v>
      </c>
      <c r="J598" s="3">
        <v>1.0</v>
      </c>
      <c r="K598" s="3" t="s">
        <v>7473</v>
      </c>
      <c r="L598" s="3">
        <v>0.0</v>
      </c>
      <c r="M598" s="10" t="str">
        <f>IFERROR(__xludf.DUMMYFUNCTION("REGEXEXTRACT(B598, ""\d{4}"")"),"2018")</f>
        <v>2018</v>
      </c>
    </row>
    <row r="599">
      <c r="A599" s="6" t="s">
        <v>6947</v>
      </c>
      <c r="B599" s="6" t="s">
        <v>6946</v>
      </c>
      <c r="C599" s="3" t="s">
        <v>8182</v>
      </c>
      <c r="D599" s="3" t="s">
        <v>11</v>
      </c>
      <c r="E599" s="3" t="s">
        <v>11</v>
      </c>
      <c r="F599" s="3" t="s">
        <v>11</v>
      </c>
      <c r="G599" s="3" t="s">
        <v>11</v>
      </c>
      <c r="H599" s="3" t="s">
        <v>11</v>
      </c>
      <c r="I599" s="3" t="s">
        <v>11</v>
      </c>
      <c r="J599" s="3">
        <v>1.0</v>
      </c>
      <c r="K599" s="3" t="s">
        <v>7473</v>
      </c>
      <c r="L599" s="3">
        <v>0.0</v>
      </c>
      <c r="M599" s="10" t="str">
        <f>IFERROR(__xludf.DUMMYFUNCTION("REGEXEXTRACT(B599, ""\d{4}"")"),"2018")</f>
        <v>2018</v>
      </c>
    </row>
    <row r="600">
      <c r="A600" s="6" t="s">
        <v>6950</v>
      </c>
      <c r="B600" s="6" t="s">
        <v>6949</v>
      </c>
      <c r="C600" s="3" t="s">
        <v>6951</v>
      </c>
      <c r="D600" s="3" t="s">
        <v>11</v>
      </c>
      <c r="E600" s="3" t="s">
        <v>11</v>
      </c>
      <c r="F600" s="3" t="s">
        <v>11</v>
      </c>
      <c r="G600" s="3" t="s">
        <v>11</v>
      </c>
      <c r="H600" s="3" t="s">
        <v>11</v>
      </c>
      <c r="I600" s="3" t="s">
        <v>11</v>
      </c>
      <c r="J600" s="3">
        <v>1.0</v>
      </c>
      <c r="K600" s="3" t="s">
        <v>7473</v>
      </c>
      <c r="L600" s="3">
        <v>0.0</v>
      </c>
      <c r="M600" s="10" t="str">
        <f>IFERROR(__xludf.DUMMYFUNCTION("REGEXEXTRACT(B600, ""\d{4}"")"),"2018")</f>
        <v>2018</v>
      </c>
    </row>
    <row r="601">
      <c r="A601" s="6" t="s">
        <v>6953</v>
      </c>
      <c r="B601" s="6" t="s">
        <v>6952</v>
      </c>
      <c r="C601" s="3" t="s">
        <v>8183</v>
      </c>
      <c r="D601" s="3" t="s">
        <v>11</v>
      </c>
      <c r="E601" s="3" t="s">
        <v>11</v>
      </c>
      <c r="F601" s="3" t="s">
        <v>11</v>
      </c>
      <c r="G601" s="3" t="s">
        <v>11</v>
      </c>
      <c r="H601" s="3" t="s">
        <v>11</v>
      </c>
      <c r="I601" s="3" t="s">
        <v>11</v>
      </c>
      <c r="J601" s="3">
        <v>1.0</v>
      </c>
      <c r="K601" s="3" t="s">
        <v>7473</v>
      </c>
      <c r="L601" s="3">
        <v>0.0</v>
      </c>
      <c r="M601" s="10" t="str">
        <f>IFERROR(__xludf.DUMMYFUNCTION("REGEXEXTRACT(B601, ""\d{4}"")"),"2018")</f>
        <v>2018</v>
      </c>
    </row>
    <row r="602">
      <c r="A602" s="6" t="s">
        <v>6956</v>
      </c>
      <c r="B602" s="6" t="s">
        <v>6955</v>
      </c>
      <c r="C602" s="3" t="s">
        <v>6960</v>
      </c>
      <c r="D602" s="3" t="s">
        <v>11</v>
      </c>
      <c r="E602" s="3" t="s">
        <v>11</v>
      </c>
      <c r="F602" s="3" t="s">
        <v>6957</v>
      </c>
      <c r="G602" s="3" t="s">
        <v>6958</v>
      </c>
      <c r="H602" s="3" t="s">
        <v>6959</v>
      </c>
      <c r="I602" s="3" t="s">
        <v>6961</v>
      </c>
      <c r="J602" s="3">
        <v>1.0</v>
      </c>
      <c r="K602" s="3" t="s">
        <v>7473</v>
      </c>
      <c r="L602" s="3">
        <v>0.0</v>
      </c>
      <c r="M602" s="10" t="str">
        <f>IFERROR(__xludf.DUMMYFUNCTION("REGEXEXTRACT(B602, ""\d{4}"")"),"2003")</f>
        <v>2003</v>
      </c>
    </row>
    <row r="603">
      <c r="A603" s="6" t="s">
        <v>6963</v>
      </c>
      <c r="B603" s="6" t="s">
        <v>6962</v>
      </c>
      <c r="C603" s="3" t="s">
        <v>6966</v>
      </c>
      <c r="D603" s="3" t="s">
        <v>11</v>
      </c>
      <c r="E603" s="3" t="s">
        <v>11</v>
      </c>
      <c r="F603" s="3" t="s">
        <v>6964</v>
      </c>
      <c r="G603" s="3" t="s">
        <v>6965</v>
      </c>
      <c r="H603" s="3" t="s">
        <v>213</v>
      </c>
      <c r="I603" s="3" t="s">
        <v>6967</v>
      </c>
      <c r="J603" s="3">
        <v>1.0</v>
      </c>
      <c r="K603" s="3" t="s">
        <v>7473</v>
      </c>
      <c r="L603" s="3">
        <v>0.0</v>
      </c>
      <c r="M603" s="10" t="str">
        <f>IFERROR(__xludf.DUMMYFUNCTION("REGEXEXTRACT(B603, ""\d{4}"")"),"2014")</f>
        <v>2014</v>
      </c>
    </row>
    <row r="604">
      <c r="A604" s="6" t="s">
        <v>6969</v>
      </c>
      <c r="B604" s="6" t="s">
        <v>6968</v>
      </c>
      <c r="C604" s="3" t="s">
        <v>6972</v>
      </c>
      <c r="D604" s="3" t="s">
        <v>11</v>
      </c>
      <c r="E604" s="3" t="s">
        <v>11</v>
      </c>
      <c r="F604" s="3" t="s">
        <v>6970</v>
      </c>
      <c r="G604" s="3" t="s">
        <v>6971</v>
      </c>
      <c r="H604" s="3" t="s">
        <v>213</v>
      </c>
      <c r="I604" s="3" t="s">
        <v>6973</v>
      </c>
      <c r="J604" s="3">
        <v>1.0</v>
      </c>
      <c r="K604" s="3" t="s">
        <v>7473</v>
      </c>
      <c r="L604" s="3">
        <v>0.0</v>
      </c>
      <c r="M604" s="10" t="str">
        <f>IFERROR(__xludf.DUMMYFUNCTION("REGEXEXTRACT(B604, ""\d{4}"")"),"2014")</f>
        <v>2014</v>
      </c>
    </row>
    <row r="605">
      <c r="A605" s="6" t="s">
        <v>6975</v>
      </c>
      <c r="B605" s="6" t="s">
        <v>6974</v>
      </c>
      <c r="C605" s="3" t="s">
        <v>6978</v>
      </c>
      <c r="D605" s="3" t="s">
        <v>11</v>
      </c>
      <c r="E605" s="3" t="s">
        <v>11</v>
      </c>
      <c r="F605" s="3" t="s">
        <v>6976</v>
      </c>
      <c r="G605" s="3" t="s">
        <v>6977</v>
      </c>
      <c r="H605" s="3" t="s">
        <v>213</v>
      </c>
      <c r="I605" s="3" t="s">
        <v>6979</v>
      </c>
      <c r="J605" s="3">
        <v>1.0</v>
      </c>
      <c r="K605" s="3" t="s">
        <v>7473</v>
      </c>
      <c r="L605" s="3">
        <v>0.0</v>
      </c>
      <c r="M605" s="10" t="str">
        <f>IFERROR(__xludf.DUMMYFUNCTION("REGEXEXTRACT(B605, ""\d{4}"")"),"2014")</f>
        <v>2014</v>
      </c>
    </row>
    <row r="606">
      <c r="A606" s="6" t="s">
        <v>6984</v>
      </c>
      <c r="B606" s="6" t="s">
        <v>6983</v>
      </c>
      <c r="C606" s="3" t="s">
        <v>6988</v>
      </c>
      <c r="D606" s="3" t="s">
        <v>11</v>
      </c>
      <c r="E606" s="3" t="s">
        <v>11</v>
      </c>
      <c r="F606" s="3" t="s">
        <v>6985</v>
      </c>
      <c r="G606" s="3" t="s">
        <v>6986</v>
      </c>
      <c r="H606" s="3" t="s">
        <v>6987</v>
      </c>
      <c r="I606" s="3" t="s">
        <v>6989</v>
      </c>
      <c r="J606" s="3">
        <v>1.0</v>
      </c>
      <c r="K606" s="3" t="s">
        <v>7473</v>
      </c>
      <c r="L606" s="3">
        <v>0.0</v>
      </c>
      <c r="M606" s="10" t="str">
        <f>IFERROR(__xludf.DUMMYFUNCTION("REGEXEXTRACT(B606, ""\d{4}"")"),"2018")</f>
        <v>2018</v>
      </c>
    </row>
    <row r="607">
      <c r="A607" s="6" t="s">
        <v>6991</v>
      </c>
      <c r="B607" s="6" t="s">
        <v>6990</v>
      </c>
      <c r="C607" s="3" t="s">
        <v>6994</v>
      </c>
      <c r="D607" s="3" t="s">
        <v>11</v>
      </c>
      <c r="E607" s="3" t="s">
        <v>11</v>
      </c>
      <c r="F607" s="3" t="s">
        <v>6992</v>
      </c>
      <c r="G607" s="3" t="s">
        <v>6993</v>
      </c>
      <c r="H607" s="3" t="s">
        <v>1562</v>
      </c>
      <c r="I607" s="3" t="s">
        <v>6995</v>
      </c>
      <c r="J607" s="3">
        <v>1.0</v>
      </c>
      <c r="K607" s="3" t="s">
        <v>7473</v>
      </c>
      <c r="L607" s="3">
        <v>0.0</v>
      </c>
      <c r="M607" s="10" t="str">
        <f>IFERROR(__xludf.DUMMYFUNCTION("REGEXEXTRACT(B607, ""\d{4}"")"),"2012")</f>
        <v>2012</v>
      </c>
    </row>
    <row r="608">
      <c r="A608" s="6" t="s">
        <v>7002</v>
      </c>
      <c r="B608" s="6" t="s">
        <v>6653</v>
      </c>
      <c r="C608" s="3" t="s">
        <v>7004</v>
      </c>
      <c r="D608" s="3" t="s">
        <v>11</v>
      </c>
      <c r="E608" s="3" t="s">
        <v>11</v>
      </c>
      <c r="F608" s="3" t="s">
        <v>7003</v>
      </c>
      <c r="G608" s="3" t="s">
        <v>6720</v>
      </c>
      <c r="H608" s="3" t="s">
        <v>1562</v>
      </c>
      <c r="I608" s="3" t="s">
        <v>7005</v>
      </c>
      <c r="J608" s="3">
        <v>1.0</v>
      </c>
      <c r="K608" s="3" t="s">
        <v>7473</v>
      </c>
      <c r="L608" s="3">
        <v>0.0</v>
      </c>
      <c r="M608" s="10" t="str">
        <f>IFERROR(__xludf.DUMMYFUNCTION("REGEXEXTRACT(B608, ""\d{4}"")"),"2014")</f>
        <v>2014</v>
      </c>
    </row>
    <row r="609">
      <c r="A609" s="6" t="s">
        <v>7014</v>
      </c>
      <c r="B609" s="6" t="s">
        <v>7013</v>
      </c>
      <c r="C609" s="3" t="s">
        <v>7017</v>
      </c>
      <c r="D609" s="3" t="s">
        <v>11</v>
      </c>
      <c r="E609" s="3" t="s">
        <v>11</v>
      </c>
      <c r="F609" s="3" t="s">
        <v>7015</v>
      </c>
      <c r="G609" s="3" t="s">
        <v>7016</v>
      </c>
      <c r="H609" s="3" t="s">
        <v>1215</v>
      </c>
      <c r="I609" s="3" t="s">
        <v>7018</v>
      </c>
      <c r="J609" s="3">
        <v>1.0</v>
      </c>
      <c r="K609" s="3" t="s">
        <v>7473</v>
      </c>
      <c r="L609" s="3">
        <v>0.0</v>
      </c>
      <c r="M609" s="10" t="str">
        <f>IFERROR(__xludf.DUMMYFUNCTION("REGEXEXTRACT(B609, ""\d{4}"")"),"2014")</f>
        <v>2014</v>
      </c>
    </row>
    <row r="610">
      <c r="A610" s="6" t="s">
        <v>7020</v>
      </c>
      <c r="B610" s="6" t="s">
        <v>7019</v>
      </c>
      <c r="C610" s="3" t="s">
        <v>7023</v>
      </c>
      <c r="D610" s="3" t="s">
        <v>11</v>
      </c>
      <c r="E610" s="3" t="s">
        <v>11</v>
      </c>
      <c r="F610" s="3" t="s">
        <v>7021</v>
      </c>
      <c r="G610" s="3" t="s">
        <v>6971</v>
      </c>
      <c r="H610" s="3" t="s">
        <v>7022</v>
      </c>
      <c r="I610" s="3" t="s">
        <v>7024</v>
      </c>
      <c r="J610" s="3">
        <v>1.0</v>
      </c>
      <c r="K610" s="3" t="s">
        <v>7473</v>
      </c>
      <c r="L610" s="3">
        <v>0.0</v>
      </c>
      <c r="M610" s="10" t="str">
        <f>IFERROR(__xludf.DUMMYFUNCTION("REGEXEXTRACT(B610, ""\d{4}"")"),"2010")</f>
        <v>2010</v>
      </c>
    </row>
    <row r="611">
      <c r="A611" s="6" t="s">
        <v>7026</v>
      </c>
      <c r="B611" s="6" t="s">
        <v>7025</v>
      </c>
      <c r="C611" s="3" t="s">
        <v>7030</v>
      </c>
      <c r="D611" s="3" t="s">
        <v>11</v>
      </c>
      <c r="E611" s="3" t="s">
        <v>11</v>
      </c>
      <c r="F611" s="3" t="s">
        <v>7027</v>
      </c>
      <c r="G611" s="3" t="s">
        <v>7028</v>
      </c>
      <c r="H611" s="3" t="s">
        <v>7029</v>
      </c>
      <c r="I611" s="3" t="s">
        <v>7031</v>
      </c>
      <c r="J611" s="3">
        <v>1.0</v>
      </c>
      <c r="K611" s="3" t="s">
        <v>7473</v>
      </c>
      <c r="L611" s="3">
        <v>0.0</v>
      </c>
      <c r="M611" s="10" t="str">
        <f>IFERROR(__xludf.DUMMYFUNCTION("REGEXEXTRACT(B611, ""\d{4}"")"),"2015")</f>
        <v>2015</v>
      </c>
    </row>
    <row r="612">
      <c r="A612" s="6" t="s">
        <v>7033</v>
      </c>
      <c r="B612" s="6" t="s">
        <v>7032</v>
      </c>
      <c r="C612" s="3" t="s">
        <v>7035</v>
      </c>
      <c r="D612" s="3" t="s">
        <v>11</v>
      </c>
      <c r="E612" s="3" t="s">
        <v>11</v>
      </c>
      <c r="F612" s="3" t="s">
        <v>7034</v>
      </c>
      <c r="G612" s="3" t="s">
        <v>6218</v>
      </c>
      <c r="H612" s="3" t="s">
        <v>1562</v>
      </c>
      <c r="I612" s="3" t="s">
        <v>7036</v>
      </c>
      <c r="J612" s="3">
        <v>1.0</v>
      </c>
      <c r="K612" s="3" t="s">
        <v>7473</v>
      </c>
      <c r="L612" s="3">
        <v>0.0</v>
      </c>
      <c r="M612" s="10" t="str">
        <f>IFERROR(__xludf.DUMMYFUNCTION("REGEXEXTRACT(B612, ""\d{4}"")"),"2016")</f>
        <v>2016</v>
      </c>
    </row>
    <row r="613">
      <c r="A613" s="6" t="s">
        <v>7038</v>
      </c>
      <c r="B613" s="6" t="s">
        <v>7037</v>
      </c>
      <c r="C613" s="3" t="s">
        <v>8184</v>
      </c>
      <c r="D613" s="3" t="s">
        <v>11</v>
      </c>
      <c r="E613" s="3" t="s">
        <v>11</v>
      </c>
      <c r="F613" s="3" t="s">
        <v>11</v>
      </c>
      <c r="G613" s="3" t="s">
        <v>11</v>
      </c>
      <c r="H613" s="3" t="s">
        <v>11</v>
      </c>
      <c r="I613" s="3" t="s">
        <v>11</v>
      </c>
      <c r="J613" s="3">
        <v>1.0</v>
      </c>
      <c r="K613" s="3" t="s">
        <v>7473</v>
      </c>
      <c r="L613" s="3">
        <v>0.0</v>
      </c>
      <c r="M613" s="10" t="str">
        <f>IFERROR(__xludf.DUMMYFUNCTION("REGEXEXTRACT(B613, ""\d{4}"")"),"2015")</f>
        <v>2015</v>
      </c>
    </row>
    <row r="614">
      <c r="A614" s="6" t="s">
        <v>7041</v>
      </c>
      <c r="B614" s="6" t="s">
        <v>7040</v>
      </c>
      <c r="C614" s="3" t="s">
        <v>7045</v>
      </c>
      <c r="D614" s="3" t="s">
        <v>11</v>
      </c>
      <c r="E614" s="3" t="s">
        <v>11</v>
      </c>
      <c r="F614" s="3" t="s">
        <v>7042</v>
      </c>
      <c r="G614" s="3" t="s">
        <v>7043</v>
      </c>
      <c r="H614" s="3" t="s">
        <v>7044</v>
      </c>
      <c r="I614" s="3" t="s">
        <v>7046</v>
      </c>
      <c r="J614" s="3">
        <v>1.0</v>
      </c>
      <c r="K614" s="3" t="s">
        <v>7473</v>
      </c>
      <c r="L614" s="3">
        <v>0.0</v>
      </c>
      <c r="M614" s="10" t="str">
        <f>IFERROR(__xludf.DUMMYFUNCTION("REGEXEXTRACT(B614, ""\d{4}"")"),"2010")</f>
        <v>2010</v>
      </c>
    </row>
    <row r="615">
      <c r="A615" s="6" t="s">
        <v>7048</v>
      </c>
      <c r="B615" s="6" t="s">
        <v>7047</v>
      </c>
      <c r="C615" s="3" t="s">
        <v>7051</v>
      </c>
      <c r="D615" s="3" t="s">
        <v>11</v>
      </c>
      <c r="E615" s="3" t="s">
        <v>11</v>
      </c>
      <c r="F615" s="3" t="s">
        <v>7049</v>
      </c>
      <c r="G615" s="3" t="s">
        <v>7050</v>
      </c>
      <c r="H615" s="3" t="s">
        <v>4132</v>
      </c>
      <c r="I615" s="3" t="s">
        <v>7052</v>
      </c>
      <c r="J615" s="3">
        <v>1.0</v>
      </c>
      <c r="K615" s="3" t="s">
        <v>7473</v>
      </c>
      <c r="L615" s="3">
        <v>0.0</v>
      </c>
      <c r="M615" s="10" t="str">
        <f>IFERROR(__xludf.DUMMYFUNCTION("REGEXEXTRACT(B615, ""\d{4}"")"),"2008")</f>
        <v>2008</v>
      </c>
    </row>
    <row r="616">
      <c r="A616" s="6" t="s">
        <v>7054</v>
      </c>
      <c r="B616" s="6" t="s">
        <v>7053</v>
      </c>
      <c r="C616" s="3" t="s">
        <v>7058</v>
      </c>
      <c r="D616" s="3" t="s">
        <v>11</v>
      </c>
      <c r="E616" s="3" t="s">
        <v>11</v>
      </c>
      <c r="F616" s="3" t="s">
        <v>7055</v>
      </c>
      <c r="G616" s="3" t="s">
        <v>7056</v>
      </c>
      <c r="H616" s="3" t="s">
        <v>7057</v>
      </c>
      <c r="I616" s="3" t="s">
        <v>7059</v>
      </c>
      <c r="J616" s="3">
        <v>1.0</v>
      </c>
      <c r="K616" s="3" t="s">
        <v>7473</v>
      </c>
      <c r="L616" s="3">
        <v>0.0</v>
      </c>
      <c r="M616" s="10" t="str">
        <f>IFERROR(__xludf.DUMMYFUNCTION("REGEXEXTRACT(B616, ""\d{4}"")"),"2001")</f>
        <v>2001</v>
      </c>
    </row>
    <row r="617">
      <c r="A617" s="6" t="s">
        <v>7061</v>
      </c>
      <c r="B617" s="6" t="s">
        <v>7060</v>
      </c>
      <c r="C617" s="3" t="s">
        <v>7064</v>
      </c>
      <c r="D617" s="3" t="s">
        <v>11</v>
      </c>
      <c r="E617" s="3" t="s">
        <v>11</v>
      </c>
      <c r="F617" s="3" t="s">
        <v>7062</v>
      </c>
      <c r="G617" s="3" t="s">
        <v>7063</v>
      </c>
      <c r="H617" s="3" t="s">
        <v>3922</v>
      </c>
      <c r="I617" s="3" t="s">
        <v>7065</v>
      </c>
      <c r="J617" s="3">
        <v>1.0</v>
      </c>
      <c r="K617" s="3" t="s">
        <v>7473</v>
      </c>
      <c r="L617" s="3">
        <v>0.0</v>
      </c>
      <c r="M617" s="10" t="str">
        <f>IFERROR(__xludf.DUMMYFUNCTION("REGEXEXTRACT(B617, ""\d{4}"")"),"2007")</f>
        <v>2007</v>
      </c>
    </row>
    <row r="618">
      <c r="A618" s="6" t="s">
        <v>7067</v>
      </c>
      <c r="B618" s="6" t="s">
        <v>7066</v>
      </c>
      <c r="C618" s="3" t="s">
        <v>7071</v>
      </c>
      <c r="D618" s="3" t="s">
        <v>11</v>
      </c>
      <c r="E618" s="3" t="s">
        <v>11</v>
      </c>
      <c r="F618" s="3" t="s">
        <v>7068</v>
      </c>
      <c r="G618" s="3" t="s">
        <v>7069</v>
      </c>
      <c r="H618" s="3" t="s">
        <v>7070</v>
      </c>
      <c r="I618" s="3" t="s">
        <v>7072</v>
      </c>
      <c r="J618" s="3">
        <v>1.0</v>
      </c>
      <c r="K618" s="3" t="s">
        <v>7473</v>
      </c>
      <c r="L618" s="3">
        <v>0.0</v>
      </c>
      <c r="M618" s="10" t="str">
        <f>IFERROR(__xludf.DUMMYFUNCTION("REGEXEXTRACT(B618, ""\d{4}"")"),"2008")</f>
        <v>2008</v>
      </c>
    </row>
    <row r="619">
      <c r="A619" s="6" t="s">
        <v>7074</v>
      </c>
      <c r="B619" s="6" t="s">
        <v>7073</v>
      </c>
      <c r="C619" s="3" t="s">
        <v>7077</v>
      </c>
      <c r="D619" s="3" t="s">
        <v>11</v>
      </c>
      <c r="E619" s="3" t="s">
        <v>11</v>
      </c>
      <c r="F619" s="3" t="s">
        <v>7075</v>
      </c>
      <c r="G619" s="3" t="s">
        <v>7076</v>
      </c>
      <c r="H619" s="3" t="s">
        <v>1513</v>
      </c>
      <c r="I619" s="3" t="s">
        <v>7078</v>
      </c>
      <c r="J619" s="3">
        <v>1.0</v>
      </c>
      <c r="K619" s="3" t="s">
        <v>7473</v>
      </c>
      <c r="L619" s="3">
        <v>0.0</v>
      </c>
      <c r="M619" s="10" t="str">
        <f>IFERROR(__xludf.DUMMYFUNCTION("REGEXEXTRACT(B619, ""\d{4}"")"),"2012")</f>
        <v>2012</v>
      </c>
    </row>
    <row r="620">
      <c r="A620" s="6" t="s">
        <v>7102</v>
      </c>
      <c r="B620" s="6" t="s">
        <v>7101</v>
      </c>
      <c r="C620" s="3" t="s">
        <v>7105</v>
      </c>
      <c r="D620" s="3" t="s">
        <v>11</v>
      </c>
      <c r="E620" s="3" t="s">
        <v>11</v>
      </c>
      <c r="F620" s="3" t="s">
        <v>7103</v>
      </c>
      <c r="G620" s="3" t="s">
        <v>7104</v>
      </c>
      <c r="H620" s="3" t="s">
        <v>1513</v>
      </c>
      <c r="I620" s="3" t="s">
        <v>7106</v>
      </c>
      <c r="J620" s="3">
        <v>1.0</v>
      </c>
      <c r="K620" s="3" t="s">
        <v>7473</v>
      </c>
      <c r="L620" s="3">
        <v>0.0</v>
      </c>
      <c r="M620" s="10" t="str">
        <f>IFERROR(__xludf.DUMMYFUNCTION("REGEXEXTRACT(B620, ""\d{4}"")"),"2015")</f>
        <v>2015</v>
      </c>
    </row>
    <row r="621">
      <c r="A621" s="6" t="s">
        <v>7108</v>
      </c>
      <c r="B621" s="6" t="s">
        <v>7107</v>
      </c>
      <c r="C621" s="3" t="s">
        <v>7111</v>
      </c>
      <c r="D621" s="3" t="s">
        <v>11</v>
      </c>
      <c r="E621" s="3" t="s">
        <v>11</v>
      </c>
      <c r="F621" s="3" t="s">
        <v>7109</v>
      </c>
      <c r="G621" s="3" t="s">
        <v>7110</v>
      </c>
      <c r="H621" s="3" t="s">
        <v>1513</v>
      </c>
      <c r="I621" s="3" t="s">
        <v>7112</v>
      </c>
      <c r="J621" s="3">
        <v>1.0</v>
      </c>
      <c r="K621" s="3" t="s">
        <v>7473</v>
      </c>
      <c r="L621" s="3">
        <v>0.0</v>
      </c>
      <c r="M621" s="10" t="str">
        <f>IFERROR(__xludf.DUMMYFUNCTION("REGEXEXTRACT(B621, ""\d{4}"")"),"2015")</f>
        <v>2015</v>
      </c>
    </row>
    <row r="622">
      <c r="A622" s="6" t="s">
        <v>7114</v>
      </c>
      <c r="B622" s="6" t="s">
        <v>7113</v>
      </c>
      <c r="C622" s="3" t="s">
        <v>7117</v>
      </c>
      <c r="D622" s="3" t="s">
        <v>11</v>
      </c>
      <c r="E622" s="3" t="s">
        <v>11</v>
      </c>
      <c r="F622" s="3" t="s">
        <v>7115</v>
      </c>
      <c r="G622" s="3" t="s">
        <v>7116</v>
      </c>
      <c r="H622" s="3" t="s">
        <v>1513</v>
      </c>
      <c r="I622" s="3" t="s">
        <v>7118</v>
      </c>
      <c r="J622" s="3">
        <v>1.0</v>
      </c>
      <c r="K622" s="3" t="s">
        <v>7473</v>
      </c>
      <c r="L622" s="3">
        <v>0.0</v>
      </c>
      <c r="M622" s="10" t="str">
        <f>IFERROR(__xludf.DUMMYFUNCTION("REGEXEXTRACT(B622, ""\d{4}"")"),"2016")</f>
        <v>2016</v>
      </c>
    </row>
    <row r="623">
      <c r="A623" s="6" t="s">
        <v>7120</v>
      </c>
      <c r="B623" s="6" t="s">
        <v>7119</v>
      </c>
      <c r="C623" s="3" t="s">
        <v>7123</v>
      </c>
      <c r="D623" s="3" t="s">
        <v>11</v>
      </c>
      <c r="E623" s="3" t="s">
        <v>11</v>
      </c>
      <c r="F623" s="3" t="s">
        <v>7121</v>
      </c>
      <c r="G623" s="3" t="s">
        <v>7122</v>
      </c>
      <c r="H623" s="3" t="s">
        <v>1513</v>
      </c>
      <c r="I623" s="3" t="s">
        <v>7124</v>
      </c>
      <c r="J623" s="3">
        <v>1.0</v>
      </c>
      <c r="K623" s="3" t="s">
        <v>7473</v>
      </c>
      <c r="L623" s="3">
        <v>0.0</v>
      </c>
      <c r="M623" s="10" t="str">
        <f>IFERROR(__xludf.DUMMYFUNCTION("REGEXEXTRACT(B623, ""\d{4}"")"),"2017")</f>
        <v>2017</v>
      </c>
    </row>
    <row r="624">
      <c r="A624" s="6" t="s">
        <v>7126</v>
      </c>
      <c r="B624" s="6" t="s">
        <v>7125</v>
      </c>
      <c r="C624" s="3" t="s">
        <v>7129</v>
      </c>
      <c r="D624" s="3" t="s">
        <v>11</v>
      </c>
      <c r="E624" s="3" t="s">
        <v>11</v>
      </c>
      <c r="F624" s="3" t="s">
        <v>7127</v>
      </c>
      <c r="G624" s="3" t="s">
        <v>7128</v>
      </c>
      <c r="H624" s="3" t="s">
        <v>1513</v>
      </c>
      <c r="I624" s="3" t="s">
        <v>7130</v>
      </c>
      <c r="J624" s="3">
        <v>1.0</v>
      </c>
      <c r="K624" s="3" t="s">
        <v>7473</v>
      </c>
      <c r="L624" s="3">
        <v>0.0</v>
      </c>
      <c r="M624" s="10" t="str">
        <f>IFERROR(__xludf.DUMMYFUNCTION("REGEXEXTRACT(B624, ""\d{4}"")"),"2017")</f>
        <v>2017</v>
      </c>
    </row>
    <row r="625">
      <c r="A625" s="6" t="s">
        <v>7132</v>
      </c>
      <c r="B625" s="6" t="s">
        <v>7131</v>
      </c>
      <c r="C625" s="3" t="s">
        <v>7136</v>
      </c>
      <c r="D625" s="3" t="s">
        <v>11</v>
      </c>
      <c r="E625" s="3" t="s">
        <v>11</v>
      </c>
      <c r="F625" s="3" t="s">
        <v>7133</v>
      </c>
      <c r="G625" s="3" t="s">
        <v>7134</v>
      </c>
      <c r="H625" s="3" t="s">
        <v>7135</v>
      </c>
      <c r="I625" s="3" t="s">
        <v>7137</v>
      </c>
      <c r="J625" s="3">
        <v>1.0</v>
      </c>
      <c r="K625" s="3" t="s">
        <v>7473</v>
      </c>
      <c r="L625" s="3">
        <v>0.0</v>
      </c>
      <c r="M625" s="10" t="str">
        <f>IFERROR(__xludf.DUMMYFUNCTION("REGEXEXTRACT(B625, ""\d{4}"")"),"2005")</f>
        <v>2005</v>
      </c>
    </row>
    <row r="626">
      <c r="A626" s="6" t="s">
        <v>7139</v>
      </c>
      <c r="B626" s="6" t="s">
        <v>7138</v>
      </c>
      <c r="C626" s="3" t="s">
        <v>7143</v>
      </c>
      <c r="D626" s="3" t="s">
        <v>11</v>
      </c>
      <c r="E626" s="3" t="s">
        <v>11</v>
      </c>
      <c r="F626" s="3" t="s">
        <v>7140</v>
      </c>
      <c r="G626" s="3" t="s">
        <v>7141</v>
      </c>
      <c r="H626" s="3" t="s">
        <v>7142</v>
      </c>
      <c r="I626" s="3" t="s">
        <v>7144</v>
      </c>
      <c r="J626" s="3">
        <v>1.0</v>
      </c>
      <c r="K626" s="3" t="s">
        <v>7473</v>
      </c>
      <c r="L626" s="3">
        <v>0.0</v>
      </c>
      <c r="M626" s="10" t="str">
        <f>IFERROR(__xludf.DUMMYFUNCTION("REGEXEXTRACT(B626, ""\d{4}"")"),"2011")</f>
        <v>2011</v>
      </c>
    </row>
    <row r="627">
      <c r="A627" s="6" t="s">
        <v>7146</v>
      </c>
      <c r="B627" s="6" t="s">
        <v>7145</v>
      </c>
      <c r="C627" s="3" t="s">
        <v>7149</v>
      </c>
      <c r="D627" s="3" t="s">
        <v>11</v>
      </c>
      <c r="E627" s="3" t="s">
        <v>11</v>
      </c>
      <c r="F627" s="3" t="s">
        <v>7147</v>
      </c>
      <c r="G627" s="3" t="s">
        <v>7148</v>
      </c>
      <c r="H627" s="3" t="s">
        <v>5216</v>
      </c>
      <c r="I627" s="3" t="s">
        <v>7150</v>
      </c>
      <c r="J627" s="3">
        <v>1.0</v>
      </c>
      <c r="K627" s="3" t="s">
        <v>7473</v>
      </c>
      <c r="L627" s="3">
        <v>0.0</v>
      </c>
      <c r="M627" s="10" t="str">
        <f>IFERROR(__xludf.DUMMYFUNCTION("REGEXEXTRACT(B627, ""\d{4}"")"),"2012")</f>
        <v>2012</v>
      </c>
    </row>
    <row r="628">
      <c r="A628" s="6" t="s">
        <v>7152</v>
      </c>
      <c r="B628" s="6" t="s">
        <v>7151</v>
      </c>
      <c r="C628" s="3" t="s">
        <v>7155</v>
      </c>
      <c r="D628" s="3" t="s">
        <v>11</v>
      </c>
      <c r="E628" s="3" t="s">
        <v>11</v>
      </c>
      <c r="F628" s="3" t="s">
        <v>7153</v>
      </c>
      <c r="G628" s="3" t="s">
        <v>7154</v>
      </c>
      <c r="H628" s="3" t="s">
        <v>5216</v>
      </c>
      <c r="I628" s="3" t="s">
        <v>7156</v>
      </c>
      <c r="J628" s="3">
        <v>1.0</v>
      </c>
      <c r="K628" s="3" t="s">
        <v>7473</v>
      </c>
      <c r="L628" s="3">
        <v>0.0</v>
      </c>
      <c r="M628" s="10" t="str">
        <f>IFERROR(__xludf.DUMMYFUNCTION("REGEXEXTRACT(B628, ""\d{4}"")"),"2007")</f>
        <v>2007</v>
      </c>
    </row>
    <row r="629">
      <c r="A629" s="6" t="s">
        <v>7158</v>
      </c>
      <c r="B629" s="6" t="s">
        <v>7157</v>
      </c>
      <c r="C629" s="3" t="s">
        <v>7160</v>
      </c>
      <c r="D629" s="3" t="s">
        <v>11</v>
      </c>
      <c r="E629" s="3" t="s">
        <v>11</v>
      </c>
      <c r="F629" s="3" t="s">
        <v>7159</v>
      </c>
      <c r="G629" s="3" t="s">
        <v>7148</v>
      </c>
      <c r="H629" s="3" t="s">
        <v>5216</v>
      </c>
      <c r="I629" s="3" t="s">
        <v>7161</v>
      </c>
      <c r="J629" s="3">
        <v>1.0</v>
      </c>
      <c r="K629" s="3" t="s">
        <v>7473</v>
      </c>
      <c r="L629" s="3">
        <v>0.0</v>
      </c>
      <c r="M629" s="10" t="str">
        <f>IFERROR(__xludf.DUMMYFUNCTION("REGEXEXTRACT(B629, ""\d{4}"")"),"2014")</f>
        <v>2014</v>
      </c>
    </row>
    <row r="630">
      <c r="A630" s="6" t="s">
        <v>7163</v>
      </c>
      <c r="B630" s="6" t="s">
        <v>7162</v>
      </c>
      <c r="C630" s="3" t="s">
        <v>7166</v>
      </c>
      <c r="D630" s="3" t="s">
        <v>11</v>
      </c>
      <c r="E630" s="3" t="s">
        <v>11</v>
      </c>
      <c r="F630" s="3" t="s">
        <v>7164</v>
      </c>
      <c r="G630" s="3" t="s">
        <v>6702</v>
      </c>
      <c r="H630" s="3" t="s">
        <v>7165</v>
      </c>
      <c r="I630" s="3" t="s">
        <v>7167</v>
      </c>
      <c r="J630" s="3">
        <v>1.0</v>
      </c>
      <c r="K630" s="3" t="s">
        <v>7473</v>
      </c>
      <c r="L630" s="3">
        <v>0.0</v>
      </c>
      <c r="M630" s="10" t="str">
        <f>IFERROR(__xludf.DUMMYFUNCTION("REGEXEXTRACT(B630, ""\d{4}"")"),"1992")</f>
        <v>1992</v>
      </c>
    </row>
    <row r="631">
      <c r="A631" s="6" t="s">
        <v>7169</v>
      </c>
      <c r="B631" s="6" t="s">
        <v>7168</v>
      </c>
      <c r="C631" s="3" t="s">
        <v>7172</v>
      </c>
      <c r="D631" s="3" t="s">
        <v>11</v>
      </c>
      <c r="E631" s="3" t="s">
        <v>11</v>
      </c>
      <c r="F631" s="3" t="s">
        <v>7170</v>
      </c>
      <c r="G631" s="3" t="s">
        <v>7171</v>
      </c>
      <c r="H631" s="3" t="s">
        <v>2276</v>
      </c>
      <c r="I631" s="3" t="s">
        <v>7173</v>
      </c>
      <c r="J631" s="3">
        <v>1.0</v>
      </c>
      <c r="K631" s="3" t="s">
        <v>7473</v>
      </c>
      <c r="L631" s="3">
        <v>0.0</v>
      </c>
      <c r="M631" s="10" t="str">
        <f>IFERROR(__xludf.DUMMYFUNCTION("REGEXEXTRACT(B631, ""\d{4}"")"),"2011")</f>
        <v>2011</v>
      </c>
    </row>
    <row r="632">
      <c r="A632" s="6" t="s">
        <v>7175</v>
      </c>
      <c r="B632" s="6" t="s">
        <v>7174</v>
      </c>
      <c r="C632" s="3" t="s">
        <v>7176</v>
      </c>
      <c r="D632" s="3" t="s">
        <v>11</v>
      </c>
      <c r="E632" s="3" t="s">
        <v>11</v>
      </c>
      <c r="F632" s="3" t="s">
        <v>11</v>
      </c>
      <c r="G632" s="3" t="s">
        <v>11</v>
      </c>
      <c r="H632" s="3" t="s">
        <v>11</v>
      </c>
      <c r="I632" s="3" t="s">
        <v>11</v>
      </c>
      <c r="J632" s="3">
        <v>1.0</v>
      </c>
      <c r="K632" s="3" t="s">
        <v>7473</v>
      </c>
      <c r="L632" s="3">
        <v>0.0</v>
      </c>
      <c r="M632" s="10" t="str">
        <f>IFERROR(__xludf.DUMMYFUNCTION("REGEXEXTRACT(B632, ""\d{4}"")"),"2012")</f>
        <v>2012</v>
      </c>
    </row>
    <row r="633">
      <c r="A633" s="6" t="s">
        <v>7178</v>
      </c>
      <c r="B633" s="6" t="s">
        <v>7177</v>
      </c>
      <c r="C633" s="3" t="s">
        <v>7181</v>
      </c>
      <c r="D633" s="3" t="s">
        <v>11</v>
      </c>
      <c r="E633" s="3" t="s">
        <v>11</v>
      </c>
      <c r="F633" s="3" t="s">
        <v>7179</v>
      </c>
      <c r="G633" s="3" t="s">
        <v>7180</v>
      </c>
      <c r="H633" s="3" t="s">
        <v>2276</v>
      </c>
      <c r="I633" s="3" t="s">
        <v>7182</v>
      </c>
      <c r="J633" s="3">
        <v>1.0</v>
      </c>
      <c r="K633" s="3" t="s">
        <v>7473</v>
      </c>
      <c r="L633" s="3">
        <v>0.0</v>
      </c>
      <c r="M633" s="10" t="str">
        <f>IFERROR(__xludf.DUMMYFUNCTION("REGEXEXTRACT(B633, ""\d{4}"")"),"2015")</f>
        <v>2015</v>
      </c>
    </row>
    <row r="634">
      <c r="A634" s="6" t="s">
        <v>7184</v>
      </c>
      <c r="B634" s="6" t="s">
        <v>7183</v>
      </c>
      <c r="C634" s="3" t="s">
        <v>7187</v>
      </c>
      <c r="D634" s="3" t="s">
        <v>11</v>
      </c>
      <c r="E634" s="3" t="s">
        <v>11</v>
      </c>
      <c r="F634" s="3" t="s">
        <v>7185</v>
      </c>
      <c r="G634" s="3" t="s">
        <v>7186</v>
      </c>
      <c r="H634" s="3" t="s">
        <v>390</v>
      </c>
      <c r="I634" s="3" t="s">
        <v>7188</v>
      </c>
      <c r="J634" s="3">
        <v>1.0</v>
      </c>
      <c r="K634" s="9" t="s">
        <v>7523</v>
      </c>
      <c r="L634" s="3">
        <v>0.0</v>
      </c>
      <c r="M634" s="10" t="str">
        <f>IFERROR(__xludf.DUMMYFUNCTION("REGEXEXTRACT(B634, ""\d{4}"")"),"2016")</f>
        <v>2016</v>
      </c>
    </row>
    <row r="635">
      <c r="A635" s="6" t="s">
        <v>7195</v>
      </c>
      <c r="B635" s="6" t="s">
        <v>7194</v>
      </c>
      <c r="C635" s="3" t="s">
        <v>7198</v>
      </c>
      <c r="D635" s="3" t="s">
        <v>11</v>
      </c>
      <c r="E635" s="3" t="s">
        <v>11</v>
      </c>
      <c r="F635" s="3" t="s">
        <v>7196</v>
      </c>
      <c r="G635" s="3" t="s">
        <v>7197</v>
      </c>
      <c r="H635" s="3" t="s">
        <v>390</v>
      </c>
      <c r="I635" s="3" t="s">
        <v>7199</v>
      </c>
      <c r="J635" s="3">
        <v>1.0</v>
      </c>
      <c r="K635" s="9" t="s">
        <v>7523</v>
      </c>
      <c r="L635" s="3">
        <v>0.0</v>
      </c>
      <c r="M635" s="10" t="str">
        <f>IFERROR(__xludf.DUMMYFUNCTION("REGEXEXTRACT(B635, ""\d{4}"")"),"2017")</f>
        <v>2017</v>
      </c>
    </row>
    <row r="636">
      <c r="A636" s="6" t="s">
        <v>7201</v>
      </c>
      <c r="B636" s="6" t="s">
        <v>7200</v>
      </c>
      <c r="C636" s="3" t="s">
        <v>7205</v>
      </c>
      <c r="D636" s="3" t="s">
        <v>11</v>
      </c>
      <c r="E636" s="3" t="s">
        <v>11</v>
      </c>
      <c r="F636" s="3" t="s">
        <v>7202</v>
      </c>
      <c r="G636" s="3" t="s">
        <v>7203</v>
      </c>
      <c r="H636" s="3" t="s">
        <v>7204</v>
      </c>
      <c r="I636" s="3" t="s">
        <v>7206</v>
      </c>
      <c r="J636" s="3">
        <v>1.0</v>
      </c>
      <c r="K636" s="4" t="s">
        <v>8185</v>
      </c>
      <c r="L636" s="3">
        <v>0.0</v>
      </c>
      <c r="M636" s="10" t="str">
        <f>IFERROR(__xludf.DUMMYFUNCTION("REGEXEXTRACT(B636, ""\d{4}"")"),"2018")</f>
        <v>2018</v>
      </c>
    </row>
    <row r="637">
      <c r="A637" s="6" t="s">
        <v>7208</v>
      </c>
      <c r="B637" s="6" t="s">
        <v>7207</v>
      </c>
      <c r="C637" s="3" t="s">
        <v>7209</v>
      </c>
      <c r="D637" s="3" t="s">
        <v>11</v>
      </c>
      <c r="E637" s="3" t="s">
        <v>11</v>
      </c>
      <c r="F637" s="3" t="s">
        <v>11</v>
      </c>
      <c r="G637" s="3" t="s">
        <v>11</v>
      </c>
      <c r="H637" s="3" t="s">
        <v>11</v>
      </c>
      <c r="I637" s="3" t="s">
        <v>11</v>
      </c>
      <c r="J637" s="3">
        <v>1.0</v>
      </c>
      <c r="K637" s="3" t="s">
        <v>7473</v>
      </c>
      <c r="L637" s="3">
        <v>0.0</v>
      </c>
      <c r="M637" s="10" t="str">
        <f>IFERROR(__xludf.DUMMYFUNCTION("REGEXEXTRACT(B637, ""\d{4}"")"),"2010")</f>
        <v>2010</v>
      </c>
    </row>
    <row r="638">
      <c r="A638" s="6" t="s">
        <v>7211</v>
      </c>
      <c r="B638" s="6" t="s">
        <v>7210</v>
      </c>
      <c r="C638" s="3" t="s">
        <v>7214</v>
      </c>
      <c r="D638" s="3" t="s">
        <v>11</v>
      </c>
      <c r="E638" s="3" t="s">
        <v>11</v>
      </c>
      <c r="F638" s="3" t="s">
        <v>7212</v>
      </c>
      <c r="G638" s="3" t="s">
        <v>7213</v>
      </c>
      <c r="H638" s="3" t="s">
        <v>3269</v>
      </c>
      <c r="I638" s="3" t="s">
        <v>7215</v>
      </c>
      <c r="J638" s="3">
        <v>1.0</v>
      </c>
      <c r="K638" s="3" t="s">
        <v>7473</v>
      </c>
      <c r="L638" s="3">
        <v>0.0</v>
      </c>
      <c r="M638" s="10" t="str">
        <f>IFERROR(__xludf.DUMMYFUNCTION("REGEXEXTRACT(B638, ""\d{4}"")"),"2009")</f>
        <v>2009</v>
      </c>
    </row>
    <row r="639">
      <c r="A639" s="6" t="s">
        <v>7223</v>
      </c>
      <c r="B639" s="6" t="s">
        <v>7222</v>
      </c>
      <c r="C639" s="3" t="s">
        <v>7225</v>
      </c>
      <c r="D639" s="3" t="s">
        <v>11</v>
      </c>
      <c r="E639" s="3" t="s">
        <v>11</v>
      </c>
      <c r="F639" s="3" t="s">
        <v>7224</v>
      </c>
      <c r="G639" s="3" t="s">
        <v>2869</v>
      </c>
      <c r="H639" s="3" t="s">
        <v>3269</v>
      </c>
      <c r="I639" s="3" t="s">
        <v>7226</v>
      </c>
      <c r="J639" s="3">
        <v>1.0</v>
      </c>
      <c r="K639" s="3" t="s">
        <v>7473</v>
      </c>
      <c r="L639" s="3">
        <v>0.0</v>
      </c>
      <c r="M639" s="10" t="str">
        <f>IFERROR(__xludf.DUMMYFUNCTION("REGEXEXTRACT(B639, ""\d{4}"")"),"1988")</f>
        <v>1988</v>
      </c>
    </row>
    <row r="640">
      <c r="A640" s="6" t="s">
        <v>7228</v>
      </c>
      <c r="B640" s="6" t="s">
        <v>7227</v>
      </c>
      <c r="C640" s="3" t="s">
        <v>7232</v>
      </c>
      <c r="D640" s="3" t="s">
        <v>11</v>
      </c>
      <c r="E640" s="3" t="s">
        <v>11</v>
      </c>
      <c r="F640" s="3" t="s">
        <v>7229</v>
      </c>
      <c r="G640" s="3" t="s">
        <v>7230</v>
      </c>
      <c r="H640" s="3" t="s">
        <v>7231</v>
      </c>
      <c r="I640" s="3" t="s">
        <v>7233</v>
      </c>
      <c r="J640" s="3">
        <v>1.0</v>
      </c>
      <c r="K640" s="3" t="s">
        <v>7473</v>
      </c>
      <c r="L640" s="3">
        <v>0.0</v>
      </c>
      <c r="M640" s="10" t="str">
        <f>IFERROR(__xludf.DUMMYFUNCTION("REGEXEXTRACT(B640, ""\d{4}"")"),"2011")</f>
        <v>2011</v>
      </c>
    </row>
    <row r="641">
      <c r="A641" s="6" t="s">
        <v>7235</v>
      </c>
      <c r="B641" s="6" t="s">
        <v>7234</v>
      </c>
      <c r="C641" s="3" t="s">
        <v>7239</v>
      </c>
      <c r="D641" s="3" t="s">
        <v>11</v>
      </c>
      <c r="E641" s="3" t="s">
        <v>11</v>
      </c>
      <c r="F641" s="3" t="s">
        <v>7236</v>
      </c>
      <c r="G641" s="3" t="s">
        <v>7237</v>
      </c>
      <c r="H641" s="3" t="s">
        <v>7238</v>
      </c>
      <c r="I641" s="3" t="s">
        <v>7240</v>
      </c>
      <c r="J641" s="3">
        <v>1.0</v>
      </c>
      <c r="K641" s="3" t="s">
        <v>7473</v>
      </c>
      <c r="L641" s="3">
        <v>0.0</v>
      </c>
      <c r="M641" s="10" t="str">
        <f>IFERROR(__xludf.DUMMYFUNCTION("REGEXEXTRACT(B641, ""\d{4}"")"),"1996")</f>
        <v>1996</v>
      </c>
    </row>
    <row r="642">
      <c r="A642" s="6" t="s">
        <v>7242</v>
      </c>
      <c r="B642" s="6" t="s">
        <v>7241</v>
      </c>
      <c r="C642" s="3" t="s">
        <v>7244</v>
      </c>
      <c r="D642" s="3" t="s">
        <v>11</v>
      </c>
      <c r="E642" s="3" t="s">
        <v>11</v>
      </c>
      <c r="F642" s="3" t="s">
        <v>7243</v>
      </c>
      <c r="G642" s="3" t="s">
        <v>7237</v>
      </c>
      <c r="H642" s="3" t="s">
        <v>7238</v>
      </c>
      <c r="I642" s="3" t="s">
        <v>7245</v>
      </c>
      <c r="J642" s="3">
        <v>1.0</v>
      </c>
      <c r="K642" s="3" t="s">
        <v>7473</v>
      </c>
      <c r="L642" s="3">
        <v>0.0</v>
      </c>
      <c r="M642" s="10" t="str">
        <f>IFERROR(__xludf.DUMMYFUNCTION("REGEXEXTRACT(B642, ""\d{4}"")"),"2001")</f>
        <v>2001</v>
      </c>
    </row>
    <row r="643">
      <c r="A643" s="6" t="s">
        <v>7247</v>
      </c>
      <c r="B643" s="6" t="s">
        <v>7246</v>
      </c>
      <c r="C643" s="3" t="s">
        <v>7248</v>
      </c>
      <c r="D643" s="3" t="s">
        <v>11</v>
      </c>
      <c r="E643" s="3" t="s">
        <v>11</v>
      </c>
      <c r="F643" s="3" t="s">
        <v>11</v>
      </c>
      <c r="G643" s="3" t="s">
        <v>11</v>
      </c>
      <c r="H643" s="3" t="s">
        <v>11</v>
      </c>
      <c r="I643" s="3" t="s">
        <v>11</v>
      </c>
      <c r="J643" s="3">
        <v>1.0</v>
      </c>
      <c r="K643" s="3" t="s">
        <v>7473</v>
      </c>
      <c r="L643" s="3">
        <v>0.0</v>
      </c>
      <c r="M643" s="10" t="str">
        <f>IFERROR(__xludf.DUMMYFUNCTION("REGEXEXTRACT(B643, ""\d{4}"")"),"2018")</f>
        <v>2018</v>
      </c>
    </row>
    <row r="644">
      <c r="A644" s="6" t="s">
        <v>7250</v>
      </c>
      <c r="B644" s="6" t="s">
        <v>7249</v>
      </c>
      <c r="C644" s="3" t="s">
        <v>7253</v>
      </c>
      <c r="D644" s="3" t="s">
        <v>11</v>
      </c>
      <c r="E644" s="3" t="s">
        <v>11</v>
      </c>
      <c r="F644" s="3" t="s">
        <v>7251</v>
      </c>
      <c r="G644" s="3" t="s">
        <v>4319</v>
      </c>
      <c r="H644" s="3" t="s">
        <v>7252</v>
      </c>
      <c r="I644" s="3" t="s">
        <v>7254</v>
      </c>
      <c r="J644" s="3">
        <v>1.0</v>
      </c>
      <c r="K644" s="3" t="s">
        <v>7473</v>
      </c>
      <c r="L644" s="3">
        <v>0.0</v>
      </c>
      <c r="M644" s="10" t="str">
        <f>IFERROR(__xludf.DUMMYFUNCTION("REGEXEXTRACT(B644, ""\d{4}"")"),"1996")</f>
        <v>1996</v>
      </c>
    </row>
    <row r="645">
      <c r="A645" s="6" t="s">
        <v>7267</v>
      </c>
      <c r="B645" s="6" t="s">
        <v>7266</v>
      </c>
      <c r="C645" s="3" t="s">
        <v>7270</v>
      </c>
      <c r="D645" s="3" t="s">
        <v>11</v>
      </c>
      <c r="E645" s="3" t="s">
        <v>11</v>
      </c>
      <c r="F645" s="3" t="s">
        <v>7268</v>
      </c>
      <c r="G645" s="3" t="s">
        <v>7269</v>
      </c>
      <c r="H645" s="3" t="s">
        <v>7259</v>
      </c>
      <c r="I645" s="3" t="s">
        <v>7271</v>
      </c>
      <c r="J645" s="3">
        <v>1.0</v>
      </c>
      <c r="K645" s="3" t="s">
        <v>7473</v>
      </c>
      <c r="L645" s="3">
        <v>0.0</v>
      </c>
      <c r="M645" s="10" t="str">
        <f>IFERROR(__xludf.DUMMYFUNCTION("REGEXEXTRACT(B645, ""\d{4}"")"),"2013")</f>
        <v>2013</v>
      </c>
    </row>
    <row r="646">
      <c r="A646" s="6" t="s">
        <v>7273</v>
      </c>
      <c r="B646" s="6" t="s">
        <v>7272</v>
      </c>
      <c r="C646" s="3" t="s">
        <v>7277</v>
      </c>
      <c r="D646" s="3" t="s">
        <v>11</v>
      </c>
      <c r="E646" s="3" t="s">
        <v>11</v>
      </c>
      <c r="F646" s="3" t="s">
        <v>7274</v>
      </c>
      <c r="G646" s="3" t="s">
        <v>7275</v>
      </c>
      <c r="H646" s="3" t="s">
        <v>7276</v>
      </c>
      <c r="I646" s="3" t="s">
        <v>7278</v>
      </c>
      <c r="J646" s="3">
        <v>1.0</v>
      </c>
      <c r="K646" s="3" t="s">
        <v>7473</v>
      </c>
      <c r="L646" s="3">
        <v>0.0</v>
      </c>
      <c r="M646" s="10" t="str">
        <f>IFERROR(__xludf.DUMMYFUNCTION("REGEXEXTRACT(B646, ""\d{4}"")"),"2015")</f>
        <v>2015</v>
      </c>
    </row>
    <row r="647">
      <c r="A647" s="6" t="s">
        <v>7280</v>
      </c>
      <c r="B647" s="6" t="s">
        <v>7279</v>
      </c>
      <c r="C647" s="3" t="s">
        <v>7284</v>
      </c>
      <c r="D647" s="3" t="s">
        <v>11</v>
      </c>
      <c r="E647" s="3" t="s">
        <v>11</v>
      </c>
      <c r="F647" s="3" t="s">
        <v>7281</v>
      </c>
      <c r="G647" s="3" t="s">
        <v>7282</v>
      </c>
      <c r="H647" s="3" t="s">
        <v>7283</v>
      </c>
      <c r="I647" s="3" t="s">
        <v>7285</v>
      </c>
      <c r="J647" s="3">
        <v>1.0</v>
      </c>
      <c r="K647" s="3" t="s">
        <v>7473</v>
      </c>
      <c r="L647" s="3">
        <v>0.0</v>
      </c>
      <c r="M647" s="10" t="str">
        <f>IFERROR(__xludf.DUMMYFUNCTION("REGEXEXTRACT(B647, ""\d{4}"")"),"2012")</f>
        <v>2012</v>
      </c>
    </row>
    <row r="648">
      <c r="A648" s="6" t="s">
        <v>7287</v>
      </c>
      <c r="B648" s="6" t="s">
        <v>7286</v>
      </c>
      <c r="C648" s="3" t="s">
        <v>7290</v>
      </c>
      <c r="D648" s="3" t="s">
        <v>11</v>
      </c>
      <c r="E648" s="3" t="s">
        <v>11</v>
      </c>
      <c r="F648" s="3" t="s">
        <v>7288</v>
      </c>
      <c r="G648" s="3" t="s">
        <v>7289</v>
      </c>
      <c r="H648" s="3" t="s">
        <v>7283</v>
      </c>
      <c r="I648" s="3" t="s">
        <v>7291</v>
      </c>
      <c r="J648" s="3">
        <v>1.0</v>
      </c>
      <c r="K648" s="3" t="s">
        <v>7473</v>
      </c>
      <c r="L648" s="3">
        <v>0.0</v>
      </c>
      <c r="M648" s="10" t="str">
        <f>IFERROR(__xludf.DUMMYFUNCTION("REGEXEXTRACT(B648, ""\d{4}"")"),"2013")</f>
        <v>2013</v>
      </c>
    </row>
    <row r="649">
      <c r="A649" s="6" t="s">
        <v>7293</v>
      </c>
      <c r="B649" s="6" t="s">
        <v>7292</v>
      </c>
      <c r="C649" s="3" t="s">
        <v>7297</v>
      </c>
      <c r="D649" s="3" t="s">
        <v>11</v>
      </c>
      <c r="E649" s="3" t="s">
        <v>11</v>
      </c>
      <c r="F649" s="3" t="s">
        <v>7294</v>
      </c>
      <c r="G649" s="3" t="s">
        <v>7295</v>
      </c>
      <c r="H649" s="3" t="s">
        <v>7296</v>
      </c>
      <c r="I649" s="3" t="s">
        <v>7298</v>
      </c>
      <c r="J649" s="3">
        <v>1.0</v>
      </c>
      <c r="K649" s="3" t="s">
        <v>7473</v>
      </c>
      <c r="L649" s="3">
        <v>0.0</v>
      </c>
      <c r="M649" s="10" t="str">
        <f>IFERROR(__xludf.DUMMYFUNCTION("REGEXEXTRACT(B649, ""\d{4}"")"),"2014")</f>
        <v>2014</v>
      </c>
    </row>
    <row r="650">
      <c r="A650" s="6" t="s">
        <v>7300</v>
      </c>
      <c r="B650" s="6" t="s">
        <v>7299</v>
      </c>
      <c r="C650" s="3" t="s">
        <v>7302</v>
      </c>
      <c r="D650" s="3" t="s">
        <v>11</v>
      </c>
      <c r="E650" s="3" t="s">
        <v>11</v>
      </c>
      <c r="F650" s="3" t="s">
        <v>7301</v>
      </c>
      <c r="G650" s="3" t="s">
        <v>7085</v>
      </c>
      <c r="H650" s="3" t="s">
        <v>1807</v>
      </c>
      <c r="I650" s="3" t="s">
        <v>7303</v>
      </c>
      <c r="J650" s="3">
        <v>1.0</v>
      </c>
      <c r="K650" s="3" t="s">
        <v>7473</v>
      </c>
      <c r="L650" s="3">
        <v>0.0</v>
      </c>
      <c r="M650" s="10" t="str">
        <f>IFERROR(__xludf.DUMMYFUNCTION("REGEXEXTRACT(B650, ""\d{4}"")"),"2013")</f>
        <v>2013</v>
      </c>
    </row>
    <row r="651">
      <c r="A651" s="6" t="s">
        <v>7305</v>
      </c>
      <c r="B651" s="6" t="s">
        <v>7304</v>
      </c>
      <c r="C651" s="3" t="s">
        <v>7307</v>
      </c>
      <c r="D651" s="3" t="s">
        <v>11</v>
      </c>
      <c r="E651" s="3" t="s">
        <v>11</v>
      </c>
      <c r="F651" s="3" t="s">
        <v>7306</v>
      </c>
      <c r="G651" s="3" t="s">
        <v>3355</v>
      </c>
      <c r="H651" s="3" t="s">
        <v>1807</v>
      </c>
      <c r="I651" s="3" t="s">
        <v>7308</v>
      </c>
      <c r="J651" s="3">
        <v>1.0</v>
      </c>
      <c r="K651" s="3" t="s">
        <v>7473</v>
      </c>
      <c r="L651" s="3">
        <v>0.0</v>
      </c>
      <c r="M651" s="10" t="str">
        <f>IFERROR(__xludf.DUMMYFUNCTION("REGEXEXTRACT(B651, ""\d{4}"")"),"2013")</f>
        <v>2013</v>
      </c>
    </row>
    <row r="652">
      <c r="A652" s="6" t="s">
        <v>7310</v>
      </c>
      <c r="B652" s="6" t="s">
        <v>7309</v>
      </c>
      <c r="C652" s="3" t="s">
        <v>7312</v>
      </c>
      <c r="D652" s="3" t="s">
        <v>11</v>
      </c>
      <c r="E652" s="3" t="s">
        <v>11</v>
      </c>
      <c r="F652" s="3" t="s">
        <v>7311</v>
      </c>
      <c r="G652" s="3" t="s">
        <v>3355</v>
      </c>
      <c r="H652" s="3" t="s">
        <v>1807</v>
      </c>
      <c r="I652" s="3" t="s">
        <v>7313</v>
      </c>
      <c r="J652" s="3">
        <v>1.0</v>
      </c>
      <c r="K652" s="3" t="s">
        <v>7473</v>
      </c>
      <c r="L652" s="3">
        <v>0.0</v>
      </c>
      <c r="M652" s="10" t="str">
        <f>IFERROR(__xludf.DUMMYFUNCTION("REGEXEXTRACT(B652, ""\d{4}"")"),"2014")</f>
        <v>2014</v>
      </c>
    </row>
    <row r="653">
      <c r="A653" s="6" t="s">
        <v>7315</v>
      </c>
      <c r="B653" s="6" t="s">
        <v>7314</v>
      </c>
      <c r="C653" s="3" t="s">
        <v>7318</v>
      </c>
      <c r="D653" s="3" t="s">
        <v>11</v>
      </c>
      <c r="E653" s="3" t="s">
        <v>11</v>
      </c>
      <c r="F653" s="3" t="s">
        <v>7316</v>
      </c>
      <c r="G653" s="3" t="s">
        <v>7317</v>
      </c>
      <c r="H653" s="3" t="s">
        <v>1807</v>
      </c>
      <c r="I653" s="3" t="s">
        <v>7319</v>
      </c>
      <c r="J653" s="3">
        <v>1.0</v>
      </c>
      <c r="K653" s="3" t="s">
        <v>7473</v>
      </c>
      <c r="L653" s="3">
        <v>0.0</v>
      </c>
      <c r="M653" s="10" t="str">
        <f>IFERROR(__xludf.DUMMYFUNCTION("REGEXEXTRACT(B653, ""\d{4}"")"),"2014")</f>
        <v>2014</v>
      </c>
    </row>
    <row r="654">
      <c r="A654" s="6" t="s">
        <v>7321</v>
      </c>
      <c r="B654" s="6" t="s">
        <v>7320</v>
      </c>
      <c r="C654" s="3" t="s">
        <v>7324</v>
      </c>
      <c r="D654" s="3" t="s">
        <v>11</v>
      </c>
      <c r="E654" s="3" t="s">
        <v>11</v>
      </c>
      <c r="F654" s="3" t="s">
        <v>7322</v>
      </c>
      <c r="G654" s="3" t="s">
        <v>7323</v>
      </c>
      <c r="H654" s="3" t="s">
        <v>1807</v>
      </c>
      <c r="I654" s="3" t="s">
        <v>7325</v>
      </c>
      <c r="J654" s="3">
        <v>1.0</v>
      </c>
      <c r="K654" s="3" t="s">
        <v>7473</v>
      </c>
      <c r="L654" s="3">
        <v>0.0</v>
      </c>
      <c r="M654" s="10" t="str">
        <f>IFERROR(__xludf.DUMMYFUNCTION("REGEXEXTRACT(B654, ""\d{4}"")"),"2014")</f>
        <v>2014</v>
      </c>
    </row>
    <row r="655">
      <c r="A655" s="6" t="s">
        <v>7327</v>
      </c>
      <c r="B655" s="6" t="s">
        <v>7326</v>
      </c>
      <c r="C655" s="3" t="s">
        <v>7330</v>
      </c>
      <c r="D655" s="3" t="s">
        <v>11</v>
      </c>
      <c r="E655" s="3" t="s">
        <v>11</v>
      </c>
      <c r="F655" s="3" t="s">
        <v>7328</v>
      </c>
      <c r="G655" s="3" t="s">
        <v>7329</v>
      </c>
      <c r="H655" s="3" t="s">
        <v>1807</v>
      </c>
      <c r="I655" s="3" t="s">
        <v>7331</v>
      </c>
      <c r="J655" s="3">
        <v>1.0</v>
      </c>
      <c r="K655" s="3" t="s">
        <v>7473</v>
      </c>
      <c r="L655" s="3">
        <v>0.0</v>
      </c>
      <c r="M655" s="10" t="str">
        <f>IFERROR(__xludf.DUMMYFUNCTION("REGEXEXTRACT(B655, ""\d{4}"")"),"2015")</f>
        <v>2015</v>
      </c>
    </row>
    <row r="656">
      <c r="A656" s="6" t="s">
        <v>7333</v>
      </c>
      <c r="B656" s="6" t="s">
        <v>7332</v>
      </c>
      <c r="C656" s="3" t="s">
        <v>7335</v>
      </c>
      <c r="D656" s="3" t="s">
        <v>11</v>
      </c>
      <c r="E656" s="3" t="s">
        <v>11</v>
      </c>
      <c r="F656" s="3" t="s">
        <v>7334</v>
      </c>
      <c r="G656" s="3" t="s">
        <v>3451</v>
      </c>
      <c r="H656" s="3" t="s">
        <v>1807</v>
      </c>
      <c r="I656" s="3" t="s">
        <v>7336</v>
      </c>
      <c r="J656" s="3">
        <v>1.0</v>
      </c>
      <c r="K656" s="3" t="s">
        <v>7473</v>
      </c>
      <c r="L656" s="3">
        <v>0.0</v>
      </c>
      <c r="M656" s="10" t="str">
        <f>IFERROR(__xludf.DUMMYFUNCTION("REGEXEXTRACT(B656, ""\d{4}"")"),"2015")</f>
        <v>2015</v>
      </c>
    </row>
    <row r="657">
      <c r="A657" s="6" t="s">
        <v>7338</v>
      </c>
      <c r="B657" s="6" t="s">
        <v>7337</v>
      </c>
      <c r="C657" s="3" t="s">
        <v>7341</v>
      </c>
      <c r="D657" s="3" t="s">
        <v>11</v>
      </c>
      <c r="E657" s="3" t="s">
        <v>11</v>
      </c>
      <c r="F657" s="3" t="s">
        <v>7339</v>
      </c>
      <c r="G657" s="3" t="s">
        <v>7340</v>
      </c>
      <c r="H657" s="3" t="s">
        <v>1807</v>
      </c>
      <c r="I657" s="3" t="s">
        <v>7342</v>
      </c>
      <c r="J657" s="3">
        <v>1.0</v>
      </c>
      <c r="K657" s="3" t="s">
        <v>7473</v>
      </c>
      <c r="L657" s="3">
        <v>0.0</v>
      </c>
      <c r="M657" s="10" t="str">
        <f>IFERROR(__xludf.DUMMYFUNCTION("REGEXEXTRACT(B657, ""\d{4}"")"),"2015")</f>
        <v>2015</v>
      </c>
    </row>
    <row r="658">
      <c r="A658" s="6" t="s">
        <v>7344</v>
      </c>
      <c r="B658" s="6" t="s">
        <v>7343</v>
      </c>
      <c r="C658" s="3" t="s">
        <v>7347</v>
      </c>
      <c r="D658" s="3" t="s">
        <v>11</v>
      </c>
      <c r="E658" s="3" t="s">
        <v>11</v>
      </c>
      <c r="F658" s="3" t="s">
        <v>7345</v>
      </c>
      <c r="G658" s="3" t="s">
        <v>7346</v>
      </c>
      <c r="H658" s="3" t="s">
        <v>1807</v>
      </c>
      <c r="I658" s="3" t="s">
        <v>7348</v>
      </c>
      <c r="J658" s="3">
        <v>1.0</v>
      </c>
      <c r="K658" s="3" t="s">
        <v>7473</v>
      </c>
      <c r="L658" s="3">
        <v>0.0</v>
      </c>
      <c r="M658" s="10" t="str">
        <f>IFERROR(__xludf.DUMMYFUNCTION("REGEXEXTRACT(B658, ""\d{4}"")"),"2016")</f>
        <v>2016</v>
      </c>
    </row>
    <row r="659">
      <c r="A659" s="6" t="s">
        <v>7350</v>
      </c>
      <c r="B659" s="6" t="s">
        <v>7349</v>
      </c>
      <c r="C659" s="3" t="s">
        <v>7354</v>
      </c>
      <c r="D659" s="3" t="s">
        <v>11</v>
      </c>
      <c r="E659" s="3" t="s">
        <v>11</v>
      </c>
      <c r="F659" s="3" t="s">
        <v>7351</v>
      </c>
      <c r="G659" s="3" t="s">
        <v>7352</v>
      </c>
      <c r="H659" s="3" t="s">
        <v>7353</v>
      </c>
      <c r="I659" s="3" t="s">
        <v>7355</v>
      </c>
      <c r="J659" s="3">
        <v>1.0</v>
      </c>
      <c r="K659" s="3" t="s">
        <v>7473</v>
      </c>
      <c r="L659" s="3">
        <v>0.0</v>
      </c>
      <c r="M659" s="10" t="str">
        <f>IFERROR(__xludf.DUMMYFUNCTION("REGEXEXTRACT(B659, ""\d{4}"")"),"2017")</f>
        <v>2017</v>
      </c>
    </row>
    <row r="660">
      <c r="A660" s="6" t="s">
        <v>7357</v>
      </c>
      <c r="B660" s="6" t="s">
        <v>7356</v>
      </c>
      <c r="C660" s="3" t="s">
        <v>7361</v>
      </c>
      <c r="D660" s="3" t="s">
        <v>11</v>
      </c>
      <c r="E660" s="3" t="s">
        <v>11</v>
      </c>
      <c r="F660" s="3" t="s">
        <v>7358</v>
      </c>
      <c r="G660" s="3" t="s">
        <v>7359</v>
      </c>
      <c r="H660" s="3" t="s">
        <v>7360</v>
      </c>
      <c r="I660" s="3" t="s">
        <v>7362</v>
      </c>
      <c r="J660" s="3">
        <v>1.0</v>
      </c>
      <c r="K660" s="3" t="s">
        <v>7473</v>
      </c>
      <c r="L660" s="3">
        <v>0.0</v>
      </c>
      <c r="M660" s="10" t="str">
        <f>IFERROR(__xludf.DUMMYFUNCTION("REGEXEXTRACT(B660, ""\d{4}"")"),"2017")</f>
        <v>2017</v>
      </c>
    </row>
    <row r="661">
      <c r="A661" s="6" t="s">
        <v>7364</v>
      </c>
      <c r="B661" s="6" t="s">
        <v>7363</v>
      </c>
      <c r="C661" s="3" t="s">
        <v>7367</v>
      </c>
      <c r="D661" s="3" t="s">
        <v>11</v>
      </c>
      <c r="E661" s="3" t="s">
        <v>11</v>
      </c>
      <c r="F661" s="3" t="s">
        <v>7365</v>
      </c>
      <c r="G661" s="3" t="s">
        <v>7366</v>
      </c>
      <c r="H661" s="3" t="s">
        <v>5016</v>
      </c>
      <c r="I661" s="3" t="s">
        <v>7368</v>
      </c>
      <c r="J661" s="3">
        <v>1.0</v>
      </c>
      <c r="K661" s="3" t="s">
        <v>7473</v>
      </c>
      <c r="L661" s="3">
        <v>0.0</v>
      </c>
      <c r="M661" s="10" t="str">
        <f>IFERROR(__xludf.DUMMYFUNCTION("REGEXEXTRACT(B661, ""\d{4}"")"),"2015")</f>
        <v>2015</v>
      </c>
    </row>
    <row r="662">
      <c r="A662" s="6" t="s">
        <v>7370</v>
      </c>
      <c r="B662" s="6" t="s">
        <v>7369</v>
      </c>
      <c r="C662" s="3" t="s">
        <v>1622</v>
      </c>
      <c r="D662" s="3" t="s">
        <v>11</v>
      </c>
      <c r="E662" s="3" t="s">
        <v>11</v>
      </c>
      <c r="F662" s="3" t="s">
        <v>1620</v>
      </c>
      <c r="G662" s="3" t="s">
        <v>1621</v>
      </c>
      <c r="H662" s="3" t="s">
        <v>174</v>
      </c>
      <c r="I662" s="3" t="s">
        <v>1623</v>
      </c>
      <c r="J662" s="3">
        <v>1.0</v>
      </c>
      <c r="K662" s="3" t="s">
        <v>7473</v>
      </c>
      <c r="L662" s="3">
        <v>0.0</v>
      </c>
      <c r="M662" s="10" t="str">
        <f>IFERROR(__xludf.DUMMYFUNCTION("REGEXEXTRACT(B662, ""\d{4}"")"),"2014")</f>
        <v>2014</v>
      </c>
    </row>
    <row r="663">
      <c r="A663" s="11" t="s">
        <v>10</v>
      </c>
      <c r="B663" s="11" t="s">
        <v>9</v>
      </c>
      <c r="C663" s="1" t="s">
        <v>11</v>
      </c>
      <c r="D663" s="2" t="s">
        <v>12</v>
      </c>
      <c r="E663" s="1" t="s">
        <v>11</v>
      </c>
      <c r="F663" s="1" t="s">
        <v>8186</v>
      </c>
      <c r="G663" s="1" t="s">
        <v>8187</v>
      </c>
      <c r="H663" s="1" t="s">
        <v>11</v>
      </c>
      <c r="I663" s="1" t="s">
        <v>11</v>
      </c>
      <c r="J663" s="1">
        <v>1.0</v>
      </c>
      <c r="K663" s="3" t="s">
        <v>7744</v>
      </c>
      <c r="L663" s="1">
        <v>0.0</v>
      </c>
      <c r="M663" s="10" t="str">
        <f>IFERROR(__xludf.DUMMYFUNCTION("REGEXEXTRACT(B663, ""\d{4}"")"),"2013")</f>
        <v>2013</v>
      </c>
    </row>
    <row r="664">
      <c r="A664" s="11" t="s">
        <v>14</v>
      </c>
      <c r="B664" s="11" t="s">
        <v>13</v>
      </c>
      <c r="C664" s="1" t="s">
        <v>11</v>
      </c>
      <c r="D664" s="2" t="s">
        <v>15</v>
      </c>
      <c r="E664" s="1" t="s">
        <v>11</v>
      </c>
      <c r="F664" s="1" t="s">
        <v>8188</v>
      </c>
      <c r="G664" s="1" t="s">
        <v>8189</v>
      </c>
      <c r="H664" s="1" t="s">
        <v>11</v>
      </c>
      <c r="I664" s="1" t="s">
        <v>11</v>
      </c>
      <c r="J664" s="1">
        <v>1.0</v>
      </c>
      <c r="K664" s="3" t="s">
        <v>7523</v>
      </c>
      <c r="L664" s="1">
        <v>0.0</v>
      </c>
      <c r="M664" s="10" t="str">
        <f>IFERROR(__xludf.DUMMYFUNCTION("REGEXEXTRACT(B664, ""\d{4}"")"),"2017")</f>
        <v>2017</v>
      </c>
    </row>
    <row r="665">
      <c r="A665" s="11" t="s">
        <v>17</v>
      </c>
      <c r="B665" s="11" t="s">
        <v>16</v>
      </c>
      <c r="C665" s="1" t="s">
        <v>11</v>
      </c>
      <c r="D665" s="2" t="s">
        <v>18</v>
      </c>
      <c r="E665" s="1" t="s">
        <v>11</v>
      </c>
      <c r="F665" s="1" t="s">
        <v>8190</v>
      </c>
      <c r="G665" s="1" t="s">
        <v>8191</v>
      </c>
      <c r="H665" s="1" t="s">
        <v>11</v>
      </c>
      <c r="I665" s="1" t="s">
        <v>11</v>
      </c>
      <c r="J665" s="1">
        <v>1.0</v>
      </c>
      <c r="K665" s="3" t="s">
        <v>7485</v>
      </c>
      <c r="L665" s="1">
        <v>0.0</v>
      </c>
      <c r="M665" s="10" t="str">
        <f>IFERROR(__xludf.DUMMYFUNCTION("REGEXEXTRACT(B665, ""\d{4}"")"),"2017")</f>
        <v>2017</v>
      </c>
    </row>
    <row r="666">
      <c r="A666" s="11" t="s">
        <v>20</v>
      </c>
      <c r="B666" s="11" t="s">
        <v>19</v>
      </c>
      <c r="C666" s="1" t="s">
        <v>11</v>
      </c>
      <c r="D666" s="2" t="s">
        <v>21</v>
      </c>
      <c r="E666" s="1" t="s">
        <v>11</v>
      </c>
      <c r="F666" s="1" t="s">
        <v>8192</v>
      </c>
      <c r="G666" s="1" t="s">
        <v>8193</v>
      </c>
      <c r="H666" s="1" t="s">
        <v>11</v>
      </c>
      <c r="I666" s="1" t="s">
        <v>11</v>
      </c>
      <c r="J666" s="1">
        <v>1.0</v>
      </c>
      <c r="K666" s="9" t="s">
        <v>7578</v>
      </c>
      <c r="L666" s="1">
        <v>0.0</v>
      </c>
      <c r="M666" s="10" t="str">
        <f>IFERROR(__xludf.DUMMYFUNCTION("REGEXEXTRACT(B666, ""\d{4}"")"),"2014")</f>
        <v>2014</v>
      </c>
    </row>
    <row r="667">
      <c r="A667" s="6" t="s">
        <v>8194</v>
      </c>
      <c r="B667" s="11" t="s">
        <v>22</v>
      </c>
      <c r="C667" s="1" t="s">
        <v>11</v>
      </c>
      <c r="D667" s="2" t="s">
        <v>24</v>
      </c>
      <c r="E667" s="1" t="s">
        <v>11</v>
      </c>
      <c r="F667" s="1" t="s">
        <v>8195</v>
      </c>
      <c r="G667" s="1" t="s">
        <v>8196</v>
      </c>
      <c r="H667" s="1" t="s">
        <v>11</v>
      </c>
      <c r="I667" s="1" t="s">
        <v>11</v>
      </c>
      <c r="J667" s="1">
        <v>1.0</v>
      </c>
      <c r="K667" s="3" t="s">
        <v>7485</v>
      </c>
      <c r="L667" s="1">
        <v>0.0</v>
      </c>
      <c r="M667" s="10" t="str">
        <f>IFERROR(__xludf.DUMMYFUNCTION("REGEXEXTRACT(B667, ""\d{4}"")"),"2016")</f>
        <v>2016</v>
      </c>
    </row>
    <row r="668">
      <c r="A668" s="11" t="s">
        <v>26</v>
      </c>
      <c r="B668" s="11" t="s">
        <v>25</v>
      </c>
      <c r="C668" s="1" t="s">
        <v>11</v>
      </c>
      <c r="D668" s="2" t="s">
        <v>27</v>
      </c>
      <c r="E668" s="1" t="s">
        <v>11</v>
      </c>
      <c r="F668" s="1" t="s">
        <v>8197</v>
      </c>
      <c r="G668" s="1" t="s">
        <v>8198</v>
      </c>
      <c r="H668" s="1" t="s">
        <v>11</v>
      </c>
      <c r="I668" s="1" t="s">
        <v>11</v>
      </c>
      <c r="J668" s="1">
        <v>1.0</v>
      </c>
      <c r="K668" s="1" t="s">
        <v>7738</v>
      </c>
      <c r="L668" s="1">
        <v>0.0</v>
      </c>
      <c r="M668" s="10" t="str">
        <f>IFERROR(__xludf.DUMMYFUNCTION("REGEXEXTRACT(B668, ""\d{4}"")"),"2014")</f>
        <v>2014</v>
      </c>
    </row>
    <row r="669">
      <c r="A669" s="11" t="s">
        <v>29</v>
      </c>
      <c r="B669" s="11" t="s">
        <v>28</v>
      </c>
      <c r="C669" s="1" t="s">
        <v>11</v>
      </c>
      <c r="D669" s="2" t="s">
        <v>30</v>
      </c>
      <c r="E669" s="1" t="s">
        <v>11</v>
      </c>
      <c r="F669" s="1" t="s">
        <v>8199</v>
      </c>
      <c r="G669" s="1" t="s">
        <v>8200</v>
      </c>
      <c r="H669" s="1" t="s">
        <v>11</v>
      </c>
      <c r="I669" s="1" t="s">
        <v>11</v>
      </c>
      <c r="J669" s="1">
        <v>1.0</v>
      </c>
      <c r="K669" s="1" t="s">
        <v>7738</v>
      </c>
      <c r="L669" s="1">
        <v>0.0</v>
      </c>
      <c r="M669" s="10" t="str">
        <f>IFERROR(__xludf.DUMMYFUNCTION("REGEXEXTRACT(B669, ""\d{4}"")"),"2015")</f>
        <v>2015</v>
      </c>
    </row>
    <row r="670">
      <c r="A670" s="11" t="s">
        <v>32</v>
      </c>
      <c r="B670" s="11" t="s">
        <v>31</v>
      </c>
      <c r="C670" s="1" t="s">
        <v>11</v>
      </c>
      <c r="D670" s="2" t="s">
        <v>33</v>
      </c>
      <c r="E670" s="1" t="s">
        <v>11</v>
      </c>
      <c r="F670" s="1" t="s">
        <v>8201</v>
      </c>
      <c r="G670" s="1" t="s">
        <v>8202</v>
      </c>
      <c r="H670" s="1" t="s">
        <v>11</v>
      </c>
      <c r="I670" s="1" t="s">
        <v>11</v>
      </c>
      <c r="J670" s="1">
        <v>1.0</v>
      </c>
      <c r="K670" s="9" t="s">
        <v>7485</v>
      </c>
      <c r="L670" s="1">
        <v>0.0</v>
      </c>
      <c r="M670" s="10" t="str">
        <f>IFERROR(__xludf.DUMMYFUNCTION("REGEXEXTRACT(B670, ""\d{4}"")"),"#N/A")</f>
        <v>#N/A</v>
      </c>
    </row>
    <row r="671">
      <c r="A671" s="11" t="s">
        <v>35</v>
      </c>
      <c r="B671" s="11" t="s">
        <v>34</v>
      </c>
      <c r="C671" s="1" t="s">
        <v>11</v>
      </c>
      <c r="D671" s="2" t="s">
        <v>36</v>
      </c>
      <c r="E671" s="1" t="s">
        <v>11</v>
      </c>
      <c r="F671" s="1" t="s">
        <v>8203</v>
      </c>
      <c r="G671" s="1" t="s">
        <v>8204</v>
      </c>
      <c r="H671" s="1" t="s">
        <v>11</v>
      </c>
      <c r="I671" s="1" t="s">
        <v>11</v>
      </c>
      <c r="J671" s="1">
        <v>1.0</v>
      </c>
      <c r="K671" s="1" t="s">
        <v>7738</v>
      </c>
      <c r="L671" s="1">
        <v>0.0</v>
      </c>
      <c r="M671" s="10" t="str">
        <f>IFERROR(__xludf.DUMMYFUNCTION("REGEXEXTRACT(B671, ""\d{4}"")"),"2017")</f>
        <v>2017</v>
      </c>
    </row>
    <row r="672">
      <c r="A672" s="11" t="s">
        <v>41</v>
      </c>
      <c r="B672" s="11" t="s">
        <v>40</v>
      </c>
      <c r="C672" s="1" t="s">
        <v>11</v>
      </c>
      <c r="D672" s="2" t="s">
        <v>8205</v>
      </c>
      <c r="E672" s="1" t="s">
        <v>11</v>
      </c>
      <c r="F672" s="1" t="s">
        <v>8206</v>
      </c>
      <c r="G672" s="1" t="s">
        <v>7703</v>
      </c>
      <c r="H672" s="1" t="s">
        <v>11</v>
      </c>
      <c r="I672" s="1" t="s">
        <v>11</v>
      </c>
      <c r="J672" s="1">
        <v>1.0</v>
      </c>
      <c r="K672" s="3" t="s">
        <v>7485</v>
      </c>
      <c r="L672" s="1">
        <v>0.0</v>
      </c>
      <c r="M672" s="10" t="str">
        <f>IFERROR(__xludf.DUMMYFUNCTION("REGEXEXTRACT(B672, ""\d{4}"")"),"2016")</f>
        <v>2016</v>
      </c>
    </row>
    <row r="673">
      <c r="A673" s="11" t="s">
        <v>44</v>
      </c>
      <c r="B673" s="11" t="s">
        <v>43</v>
      </c>
      <c r="C673" s="1" t="s">
        <v>11</v>
      </c>
      <c r="D673" s="2" t="s">
        <v>45</v>
      </c>
      <c r="E673" s="1" t="s">
        <v>11</v>
      </c>
      <c r="F673" s="1" t="s">
        <v>8207</v>
      </c>
      <c r="G673" s="1" t="s">
        <v>8208</v>
      </c>
      <c r="H673" s="1" t="s">
        <v>11</v>
      </c>
      <c r="I673" s="1" t="s">
        <v>11</v>
      </c>
      <c r="J673" s="1">
        <v>1.0</v>
      </c>
      <c r="K673" s="3" t="s">
        <v>8185</v>
      </c>
      <c r="L673" s="1">
        <v>0.0</v>
      </c>
      <c r="M673" s="10" t="str">
        <f>IFERROR(__xludf.DUMMYFUNCTION("REGEXEXTRACT(B673, ""\d{4}"")"),"2016")</f>
        <v>2016</v>
      </c>
    </row>
    <row r="674">
      <c r="A674" s="11" t="s">
        <v>50</v>
      </c>
      <c r="B674" s="11" t="s">
        <v>49</v>
      </c>
      <c r="C674" s="1" t="s">
        <v>11</v>
      </c>
      <c r="D674" s="2" t="s">
        <v>51</v>
      </c>
      <c r="E674" s="1" t="s">
        <v>11</v>
      </c>
      <c r="F674" s="1" t="s">
        <v>8209</v>
      </c>
      <c r="G674" s="1" t="s">
        <v>8210</v>
      </c>
      <c r="H674" s="1" t="s">
        <v>11</v>
      </c>
      <c r="I674" s="1" t="s">
        <v>11</v>
      </c>
      <c r="J674" s="1">
        <v>1.0</v>
      </c>
      <c r="K674" s="9" t="s">
        <v>7485</v>
      </c>
      <c r="L674" s="1">
        <v>0.0</v>
      </c>
      <c r="M674" s="10" t="str">
        <f>IFERROR(__xludf.DUMMYFUNCTION("REGEXEXTRACT(B674, ""\d{4}"")"),"2014")</f>
        <v>2014</v>
      </c>
    </row>
    <row r="675">
      <c r="A675" s="11" t="s">
        <v>61</v>
      </c>
      <c r="B675" s="11" t="s">
        <v>60</v>
      </c>
      <c r="C675" s="1" t="s">
        <v>11</v>
      </c>
      <c r="D675" s="2" t="s">
        <v>8211</v>
      </c>
      <c r="E675" s="1" t="s">
        <v>11</v>
      </c>
      <c r="F675" s="1" t="s">
        <v>8212</v>
      </c>
      <c r="G675" s="1" t="s">
        <v>8213</v>
      </c>
      <c r="H675" s="1" t="s">
        <v>11</v>
      </c>
      <c r="I675" s="1" t="s">
        <v>11</v>
      </c>
      <c r="J675" s="1">
        <v>1.0</v>
      </c>
      <c r="K675" s="3" t="s">
        <v>7744</v>
      </c>
      <c r="L675" s="1">
        <v>0.0</v>
      </c>
      <c r="M675" s="10" t="str">
        <f>IFERROR(__xludf.DUMMYFUNCTION("REGEXEXTRACT(B675, ""\d{4}"")"),"2011")</f>
        <v>2011</v>
      </c>
    </row>
    <row r="676">
      <c r="A676" s="11" t="s">
        <v>64</v>
      </c>
      <c r="B676" s="11" t="s">
        <v>63</v>
      </c>
      <c r="C676" s="1" t="s">
        <v>11</v>
      </c>
      <c r="D676" s="2" t="s">
        <v>65</v>
      </c>
      <c r="E676" s="1" t="s">
        <v>11</v>
      </c>
      <c r="F676" s="1" t="s">
        <v>8214</v>
      </c>
      <c r="G676" s="1" t="s">
        <v>8215</v>
      </c>
      <c r="H676" s="1" t="s">
        <v>11</v>
      </c>
      <c r="I676" s="1" t="s">
        <v>11</v>
      </c>
      <c r="J676" s="1">
        <v>1.0</v>
      </c>
      <c r="K676" s="1" t="s">
        <v>7738</v>
      </c>
      <c r="L676" s="1">
        <v>0.0</v>
      </c>
      <c r="M676" s="10" t="str">
        <f>IFERROR(__xludf.DUMMYFUNCTION("REGEXEXTRACT(B676, ""\d{4}"")"),"2013")</f>
        <v>2013</v>
      </c>
    </row>
    <row r="677">
      <c r="A677" s="11" t="s">
        <v>67</v>
      </c>
      <c r="B677" s="11" t="s">
        <v>66</v>
      </c>
      <c r="C677" s="1" t="s">
        <v>11</v>
      </c>
      <c r="D677" s="2" t="s">
        <v>68</v>
      </c>
      <c r="E677" s="1" t="s">
        <v>11</v>
      </c>
      <c r="F677" s="1" t="s">
        <v>8216</v>
      </c>
      <c r="G677" s="1" t="s">
        <v>8217</v>
      </c>
      <c r="H677" s="1" t="s">
        <v>11</v>
      </c>
      <c r="I677" s="1" t="s">
        <v>11</v>
      </c>
      <c r="J677" s="1">
        <v>1.0</v>
      </c>
      <c r="K677" s="1" t="s">
        <v>7738</v>
      </c>
      <c r="L677" s="1">
        <v>0.0</v>
      </c>
      <c r="M677" s="10" t="str">
        <f>IFERROR(__xludf.DUMMYFUNCTION("REGEXEXTRACT(B677, ""\d{4}"")"),"2013")</f>
        <v>2013</v>
      </c>
    </row>
    <row r="678">
      <c r="A678" s="11" t="s">
        <v>70</v>
      </c>
      <c r="B678" s="11" t="s">
        <v>69</v>
      </c>
      <c r="C678" s="1" t="s">
        <v>11</v>
      </c>
      <c r="D678" s="2" t="s">
        <v>71</v>
      </c>
      <c r="E678" s="1" t="s">
        <v>11</v>
      </c>
      <c r="F678" s="1" t="s">
        <v>8218</v>
      </c>
      <c r="G678" s="1" t="s">
        <v>8219</v>
      </c>
      <c r="H678" s="1" t="s">
        <v>11</v>
      </c>
      <c r="I678" s="1" t="s">
        <v>11</v>
      </c>
      <c r="J678" s="1">
        <v>1.0</v>
      </c>
      <c r="K678" s="1" t="s">
        <v>7738</v>
      </c>
      <c r="L678" s="1">
        <v>0.0</v>
      </c>
      <c r="M678" s="10" t="str">
        <f>IFERROR(__xludf.DUMMYFUNCTION("REGEXEXTRACT(B678, ""\d{4}"")"),"2013")</f>
        <v>2013</v>
      </c>
    </row>
    <row r="679">
      <c r="A679" s="11" t="s">
        <v>73</v>
      </c>
      <c r="B679" s="11" t="s">
        <v>72</v>
      </c>
      <c r="C679" s="1" t="s">
        <v>11</v>
      </c>
      <c r="D679" s="2" t="s">
        <v>74</v>
      </c>
      <c r="E679" s="1" t="s">
        <v>11</v>
      </c>
      <c r="F679" s="1" t="s">
        <v>8220</v>
      </c>
      <c r="G679" s="1" t="s">
        <v>8221</v>
      </c>
      <c r="H679" s="1" t="s">
        <v>11</v>
      </c>
      <c r="I679" s="1" t="s">
        <v>11</v>
      </c>
      <c r="J679" s="1">
        <v>1.0</v>
      </c>
      <c r="K679" s="9" t="s">
        <v>7485</v>
      </c>
      <c r="L679" s="1">
        <v>0.0</v>
      </c>
      <c r="M679" s="10" t="str">
        <f>IFERROR(__xludf.DUMMYFUNCTION("REGEXEXTRACT(B679, ""\d{4}"")"),"#N/A")</f>
        <v>#N/A</v>
      </c>
    </row>
    <row r="680">
      <c r="A680" s="11" t="s">
        <v>76</v>
      </c>
      <c r="B680" s="11" t="s">
        <v>75</v>
      </c>
      <c r="C680" s="1" t="s">
        <v>11</v>
      </c>
      <c r="D680" s="2" t="s">
        <v>77</v>
      </c>
      <c r="E680" s="1" t="s">
        <v>11</v>
      </c>
      <c r="F680" s="1" t="s">
        <v>8222</v>
      </c>
      <c r="G680" s="1" t="s">
        <v>8223</v>
      </c>
      <c r="H680" s="1" t="s">
        <v>11</v>
      </c>
      <c r="I680" s="1" t="s">
        <v>11</v>
      </c>
      <c r="J680" s="1">
        <v>1.0</v>
      </c>
      <c r="K680" s="1" t="s">
        <v>7738</v>
      </c>
      <c r="L680" s="1">
        <v>0.0</v>
      </c>
      <c r="M680" s="10" t="str">
        <f>IFERROR(__xludf.DUMMYFUNCTION("REGEXEXTRACT(B680, ""\d{4}"")"),"2013")</f>
        <v>2013</v>
      </c>
    </row>
    <row r="681">
      <c r="A681" s="11" t="s">
        <v>79</v>
      </c>
      <c r="B681" s="11" t="s">
        <v>78</v>
      </c>
      <c r="C681" s="1" t="s">
        <v>11</v>
      </c>
      <c r="D681" s="2" t="s">
        <v>80</v>
      </c>
      <c r="E681" s="1" t="s">
        <v>11</v>
      </c>
      <c r="F681" s="1" t="s">
        <v>8224</v>
      </c>
      <c r="G681" s="1" t="s">
        <v>8225</v>
      </c>
      <c r="H681" s="1" t="s">
        <v>11</v>
      </c>
      <c r="I681" s="1" t="s">
        <v>11</v>
      </c>
      <c r="J681" s="1">
        <v>1.0</v>
      </c>
      <c r="K681" s="1" t="s">
        <v>7738</v>
      </c>
      <c r="L681" s="1">
        <v>0.0</v>
      </c>
      <c r="M681" s="10" t="str">
        <f>IFERROR(__xludf.DUMMYFUNCTION("REGEXEXTRACT(B681, ""\d{4}"")"),"2014")</f>
        <v>2014</v>
      </c>
    </row>
    <row r="682">
      <c r="A682" s="11" t="s">
        <v>82</v>
      </c>
      <c r="B682" s="11" t="s">
        <v>81</v>
      </c>
      <c r="C682" s="1" t="s">
        <v>11</v>
      </c>
      <c r="D682" s="2" t="s">
        <v>8226</v>
      </c>
      <c r="E682" s="1" t="s">
        <v>11</v>
      </c>
      <c r="F682" s="1" t="s">
        <v>8227</v>
      </c>
      <c r="G682" s="1" t="s">
        <v>7703</v>
      </c>
      <c r="H682" s="1" t="s">
        <v>11</v>
      </c>
      <c r="I682" s="1" t="s">
        <v>11</v>
      </c>
      <c r="J682" s="1">
        <v>1.0</v>
      </c>
      <c r="K682" s="3" t="s">
        <v>7485</v>
      </c>
      <c r="L682" s="1">
        <v>0.0</v>
      </c>
      <c r="M682" s="10" t="str">
        <f>IFERROR(__xludf.DUMMYFUNCTION("REGEXEXTRACT(B682, ""\d{4}"")"),"2015")</f>
        <v>2015</v>
      </c>
    </row>
    <row r="683">
      <c r="A683" s="11" t="s">
        <v>85</v>
      </c>
      <c r="B683" s="11" t="s">
        <v>84</v>
      </c>
      <c r="C683" s="1" t="s">
        <v>11</v>
      </c>
      <c r="D683" s="2" t="s">
        <v>86</v>
      </c>
      <c r="E683" s="1" t="s">
        <v>11</v>
      </c>
      <c r="F683" s="1" t="s">
        <v>8228</v>
      </c>
      <c r="G683" s="1" t="s">
        <v>8229</v>
      </c>
      <c r="H683" s="1" t="s">
        <v>11</v>
      </c>
      <c r="I683" s="1" t="s">
        <v>11</v>
      </c>
      <c r="J683" s="1">
        <v>1.0</v>
      </c>
      <c r="K683" s="3" t="s">
        <v>7523</v>
      </c>
      <c r="L683" s="1">
        <v>0.0</v>
      </c>
      <c r="M683" s="10" t="str">
        <f>IFERROR(__xludf.DUMMYFUNCTION("REGEXEXTRACT(B683, ""\d{4}"")"),"2017")</f>
        <v>2017</v>
      </c>
    </row>
    <row r="684">
      <c r="A684" s="11" t="s">
        <v>97</v>
      </c>
      <c r="B684" s="11" t="s">
        <v>96</v>
      </c>
      <c r="C684" s="1" t="s">
        <v>11</v>
      </c>
      <c r="D684" s="2" t="s">
        <v>98</v>
      </c>
      <c r="E684" s="1" t="s">
        <v>11</v>
      </c>
      <c r="F684" s="1" t="s">
        <v>8230</v>
      </c>
      <c r="G684" s="1" t="s">
        <v>8231</v>
      </c>
      <c r="H684" s="1" t="s">
        <v>11</v>
      </c>
      <c r="I684" s="1" t="s">
        <v>11</v>
      </c>
      <c r="J684" s="1">
        <v>1.0</v>
      </c>
      <c r="K684" s="1" t="s">
        <v>7738</v>
      </c>
      <c r="L684" s="1">
        <v>0.0</v>
      </c>
      <c r="M684" s="10" t="str">
        <f>IFERROR(__xludf.DUMMYFUNCTION("REGEXEXTRACT(B684, ""\d{4}"")"),"2014")</f>
        <v>2014</v>
      </c>
    </row>
    <row r="685">
      <c r="A685" s="11" t="s">
        <v>100</v>
      </c>
      <c r="B685" s="11" t="s">
        <v>99</v>
      </c>
      <c r="C685" s="1" t="s">
        <v>11</v>
      </c>
      <c r="D685" s="2" t="s">
        <v>101</v>
      </c>
      <c r="E685" s="1" t="s">
        <v>11</v>
      </c>
      <c r="F685" s="1" t="s">
        <v>8232</v>
      </c>
      <c r="G685" s="1" t="s">
        <v>8233</v>
      </c>
      <c r="H685" s="1" t="s">
        <v>11</v>
      </c>
      <c r="I685" s="1" t="s">
        <v>11</v>
      </c>
      <c r="J685" s="1">
        <v>1.0</v>
      </c>
      <c r="K685" s="1" t="s">
        <v>7738</v>
      </c>
      <c r="L685" s="1">
        <v>0.0</v>
      </c>
      <c r="M685" s="10" t="str">
        <f>IFERROR(__xludf.DUMMYFUNCTION("REGEXEXTRACT(B685, ""\d{4}"")"),"2013")</f>
        <v>2013</v>
      </c>
    </row>
    <row r="686">
      <c r="A686" s="11" t="s">
        <v>103</v>
      </c>
      <c r="B686" s="11" t="s">
        <v>102</v>
      </c>
      <c r="C686" s="1" t="s">
        <v>11</v>
      </c>
      <c r="D686" s="2" t="s">
        <v>104</v>
      </c>
      <c r="E686" s="1" t="s">
        <v>11</v>
      </c>
      <c r="F686" s="1" t="s">
        <v>8234</v>
      </c>
      <c r="G686" s="1" t="s">
        <v>8235</v>
      </c>
      <c r="H686" s="1" t="s">
        <v>11</v>
      </c>
      <c r="I686" s="1" t="s">
        <v>11</v>
      </c>
      <c r="J686" s="1">
        <v>1.0</v>
      </c>
      <c r="K686" s="3" t="s">
        <v>7485</v>
      </c>
      <c r="L686" s="1">
        <v>0.0</v>
      </c>
      <c r="M686" s="10" t="str">
        <f>IFERROR(__xludf.DUMMYFUNCTION("REGEXEXTRACT(B686, ""\d{4}"")"),"2018")</f>
        <v>2018</v>
      </c>
    </row>
    <row r="687">
      <c r="A687" s="11" t="s">
        <v>106</v>
      </c>
      <c r="B687" s="11" t="s">
        <v>105</v>
      </c>
      <c r="C687" s="1" t="s">
        <v>11</v>
      </c>
      <c r="D687" s="2" t="s">
        <v>107</v>
      </c>
      <c r="E687" s="1" t="s">
        <v>11</v>
      </c>
      <c r="F687" s="1" t="s">
        <v>8236</v>
      </c>
      <c r="G687" s="1" t="s">
        <v>8237</v>
      </c>
      <c r="H687" s="1" t="s">
        <v>11</v>
      </c>
      <c r="I687" s="1" t="s">
        <v>11</v>
      </c>
      <c r="J687" s="1">
        <v>1.0</v>
      </c>
      <c r="K687" s="1" t="s">
        <v>7738</v>
      </c>
      <c r="L687" s="1">
        <v>0.0</v>
      </c>
      <c r="M687" s="10" t="str">
        <f>IFERROR(__xludf.DUMMYFUNCTION("REGEXEXTRACT(B687, ""\d{4}"")"),"2014")</f>
        <v>2014</v>
      </c>
    </row>
    <row r="688">
      <c r="A688" s="11" t="s">
        <v>109</v>
      </c>
      <c r="B688" s="11" t="s">
        <v>108</v>
      </c>
      <c r="C688" s="1" t="s">
        <v>11</v>
      </c>
      <c r="D688" s="2" t="s">
        <v>110</v>
      </c>
      <c r="E688" s="1" t="s">
        <v>11</v>
      </c>
      <c r="F688" s="1" t="s">
        <v>8238</v>
      </c>
      <c r="G688" s="1" t="s">
        <v>8239</v>
      </c>
      <c r="H688" s="1" t="s">
        <v>11</v>
      </c>
      <c r="I688" s="1" t="s">
        <v>11</v>
      </c>
      <c r="J688" s="1">
        <v>1.0</v>
      </c>
      <c r="K688" s="3" t="s">
        <v>7485</v>
      </c>
      <c r="L688" s="1">
        <v>0.0</v>
      </c>
      <c r="M688" s="10" t="str">
        <f>IFERROR(__xludf.DUMMYFUNCTION("REGEXEXTRACT(B688, ""\d{4}"")"),"2016")</f>
        <v>2016</v>
      </c>
    </row>
    <row r="689">
      <c r="A689" s="11" t="s">
        <v>112</v>
      </c>
      <c r="B689" s="11" t="s">
        <v>111</v>
      </c>
      <c r="C689" s="1" t="s">
        <v>11</v>
      </c>
      <c r="D689" s="2" t="s">
        <v>113</v>
      </c>
      <c r="E689" s="1" t="s">
        <v>11</v>
      </c>
      <c r="F689" s="1" t="s">
        <v>8240</v>
      </c>
      <c r="G689" s="1" t="s">
        <v>8241</v>
      </c>
      <c r="H689" s="1" t="s">
        <v>11</v>
      </c>
      <c r="I689" s="1" t="s">
        <v>11</v>
      </c>
      <c r="J689" s="1">
        <v>1.0</v>
      </c>
      <c r="K689" s="1" t="s">
        <v>7738</v>
      </c>
      <c r="L689" s="1">
        <v>0.0</v>
      </c>
      <c r="M689" s="10" t="str">
        <f>IFERROR(__xludf.DUMMYFUNCTION("REGEXEXTRACT(B689, ""\d{4}"")"),"2014")</f>
        <v>2014</v>
      </c>
    </row>
    <row r="690">
      <c r="A690" s="11" t="s">
        <v>115</v>
      </c>
      <c r="B690" s="11" t="s">
        <v>114</v>
      </c>
      <c r="C690" s="1" t="s">
        <v>11</v>
      </c>
      <c r="D690" s="2" t="s">
        <v>116</v>
      </c>
      <c r="E690" s="1" t="s">
        <v>11</v>
      </c>
      <c r="F690" s="1" t="s">
        <v>8242</v>
      </c>
      <c r="G690" s="1" t="s">
        <v>8243</v>
      </c>
      <c r="H690" s="1" t="s">
        <v>11</v>
      </c>
      <c r="I690" s="1" t="s">
        <v>11</v>
      </c>
      <c r="J690" s="1">
        <v>1.0</v>
      </c>
      <c r="K690" s="3" t="s">
        <v>7744</v>
      </c>
      <c r="L690" s="1">
        <v>0.0</v>
      </c>
      <c r="M690" s="10" t="str">
        <f>IFERROR(__xludf.DUMMYFUNCTION("REGEXEXTRACT(B690, ""\d{4}"")"),"2017")</f>
        <v>2017</v>
      </c>
    </row>
    <row r="691">
      <c r="A691" s="6" t="s">
        <v>8244</v>
      </c>
      <c r="B691" s="11" t="s">
        <v>117</v>
      </c>
      <c r="C691" s="1" t="s">
        <v>11</v>
      </c>
      <c r="D691" s="2" t="s">
        <v>119</v>
      </c>
      <c r="E691" s="1" t="s">
        <v>11</v>
      </c>
      <c r="F691" s="1" t="s">
        <v>8245</v>
      </c>
      <c r="G691" s="1" t="s">
        <v>8246</v>
      </c>
      <c r="H691" s="1" t="s">
        <v>11</v>
      </c>
      <c r="I691" s="1" t="s">
        <v>11</v>
      </c>
      <c r="J691" s="1">
        <v>1.0</v>
      </c>
      <c r="K691" s="9" t="s">
        <v>7523</v>
      </c>
      <c r="L691" s="1">
        <v>0.0</v>
      </c>
      <c r="M691" s="10" t="str">
        <f>IFERROR(__xludf.DUMMYFUNCTION("REGEXEXTRACT(B691, ""\d{4}"")"),"2016")</f>
        <v>2016</v>
      </c>
    </row>
    <row r="692">
      <c r="A692" s="11" t="s">
        <v>124</v>
      </c>
      <c r="B692" s="11" t="s">
        <v>123</v>
      </c>
      <c r="C692" s="1" t="s">
        <v>11</v>
      </c>
      <c r="D692" s="2" t="s">
        <v>125</v>
      </c>
      <c r="E692" s="1" t="s">
        <v>11</v>
      </c>
      <c r="F692" s="1" t="s">
        <v>8247</v>
      </c>
      <c r="G692" s="1" t="s">
        <v>8246</v>
      </c>
      <c r="H692" s="1" t="s">
        <v>11</v>
      </c>
      <c r="I692" s="1" t="s">
        <v>11</v>
      </c>
      <c r="J692" s="1">
        <v>1.0</v>
      </c>
      <c r="K692" s="3" t="s">
        <v>7485</v>
      </c>
      <c r="L692" s="1">
        <v>0.0</v>
      </c>
      <c r="M692" s="10" t="str">
        <f>IFERROR(__xludf.DUMMYFUNCTION("REGEXEXTRACT(B692, ""\d{4}"")"),"2017")</f>
        <v>2017</v>
      </c>
    </row>
    <row r="693">
      <c r="A693" s="11" t="s">
        <v>127</v>
      </c>
      <c r="B693" s="6" t="s">
        <v>126</v>
      </c>
      <c r="C693" s="1" t="s">
        <v>11</v>
      </c>
      <c r="D693" s="2" t="s">
        <v>128</v>
      </c>
      <c r="E693" s="1" t="s">
        <v>11</v>
      </c>
      <c r="F693" s="1" t="s">
        <v>8248</v>
      </c>
      <c r="G693" s="1" t="s">
        <v>8249</v>
      </c>
      <c r="H693" s="1" t="s">
        <v>11</v>
      </c>
      <c r="I693" s="1" t="s">
        <v>11</v>
      </c>
      <c r="J693" s="1">
        <v>1.0</v>
      </c>
      <c r="K693" s="9" t="s">
        <v>7523</v>
      </c>
      <c r="L693" s="1">
        <v>0.0</v>
      </c>
      <c r="M693" s="10" t="str">
        <f>IFERROR(__xludf.DUMMYFUNCTION("REGEXEXTRACT(B693, ""\d{4}"")"),"2016")</f>
        <v>2016</v>
      </c>
    </row>
    <row r="694">
      <c r="A694" s="11" t="s">
        <v>130</v>
      </c>
      <c r="B694" s="11" t="s">
        <v>129</v>
      </c>
      <c r="C694" s="1" t="s">
        <v>11</v>
      </c>
      <c r="D694" s="2" t="s">
        <v>131</v>
      </c>
      <c r="E694" s="1" t="s">
        <v>11</v>
      </c>
      <c r="F694" s="1" t="s">
        <v>8250</v>
      </c>
      <c r="G694" s="1" t="s">
        <v>8251</v>
      </c>
      <c r="H694" s="1" t="s">
        <v>11</v>
      </c>
      <c r="I694" s="1" t="s">
        <v>11</v>
      </c>
      <c r="J694" s="1">
        <v>1.0</v>
      </c>
      <c r="K694" s="9" t="s">
        <v>8185</v>
      </c>
      <c r="L694" s="1">
        <v>0.0</v>
      </c>
      <c r="M694" s="10" t="str">
        <f>IFERROR(__xludf.DUMMYFUNCTION("REGEXEXTRACT(B694, ""\d{4}"")"),"2014")</f>
        <v>2014</v>
      </c>
    </row>
    <row r="695">
      <c r="A695" s="11" t="s">
        <v>133</v>
      </c>
      <c r="B695" s="11" t="s">
        <v>132</v>
      </c>
      <c r="C695" s="1" t="s">
        <v>8252</v>
      </c>
      <c r="D695" s="2" t="s">
        <v>134</v>
      </c>
      <c r="E695" s="1" t="s">
        <v>11</v>
      </c>
      <c r="F695" s="1" t="s">
        <v>8253</v>
      </c>
      <c r="G695" s="1" t="s">
        <v>3355</v>
      </c>
      <c r="H695" s="1" t="s">
        <v>1807</v>
      </c>
      <c r="I695" s="1" t="s">
        <v>8254</v>
      </c>
      <c r="J695" s="1">
        <v>1.0</v>
      </c>
      <c r="K695" s="1" t="s">
        <v>7473</v>
      </c>
      <c r="L695" s="1">
        <v>0.0</v>
      </c>
      <c r="M695" s="10" t="str">
        <f>IFERROR(__xludf.DUMMYFUNCTION("REGEXEXTRACT(B695, ""\d{4}"")"),"2013")</f>
        <v>2013</v>
      </c>
    </row>
    <row r="696">
      <c r="A696" s="11" t="s">
        <v>136</v>
      </c>
      <c r="B696" s="11" t="s">
        <v>135</v>
      </c>
      <c r="C696" s="1" t="s">
        <v>11</v>
      </c>
      <c r="D696" s="2" t="s">
        <v>137</v>
      </c>
      <c r="E696" s="1" t="s">
        <v>11</v>
      </c>
      <c r="F696" s="1" t="s">
        <v>8255</v>
      </c>
      <c r="G696" s="1" t="s">
        <v>8256</v>
      </c>
      <c r="H696" s="1" t="s">
        <v>11</v>
      </c>
      <c r="I696" s="1" t="s">
        <v>11</v>
      </c>
      <c r="J696" s="1">
        <v>1.0</v>
      </c>
      <c r="K696" s="1" t="s">
        <v>7738</v>
      </c>
      <c r="L696" s="1">
        <v>0.0</v>
      </c>
      <c r="M696" s="10" t="str">
        <f>IFERROR(__xludf.DUMMYFUNCTION("REGEXEXTRACT(B696, ""\d{4}"")"),"2014")</f>
        <v>2014</v>
      </c>
    </row>
    <row r="697">
      <c r="A697" s="11" t="s">
        <v>139</v>
      </c>
      <c r="B697" s="11" t="s">
        <v>138</v>
      </c>
      <c r="C697" s="1" t="s">
        <v>11</v>
      </c>
      <c r="D697" s="2" t="s">
        <v>140</v>
      </c>
      <c r="E697" s="1" t="s">
        <v>11</v>
      </c>
      <c r="F697" s="1" t="s">
        <v>8257</v>
      </c>
      <c r="G697" s="1" t="s">
        <v>8217</v>
      </c>
      <c r="H697" s="1" t="s">
        <v>11</v>
      </c>
      <c r="I697" s="1" t="s">
        <v>11</v>
      </c>
      <c r="J697" s="1">
        <v>1.0</v>
      </c>
      <c r="K697" s="1" t="s">
        <v>7738</v>
      </c>
      <c r="L697" s="1">
        <v>0.0</v>
      </c>
      <c r="M697" s="10" t="str">
        <f>IFERROR(__xludf.DUMMYFUNCTION("REGEXEXTRACT(B697, ""\d{4}"")"),"2013")</f>
        <v>2013</v>
      </c>
    </row>
    <row r="698">
      <c r="A698" s="11" t="s">
        <v>142</v>
      </c>
      <c r="B698" s="11" t="s">
        <v>141</v>
      </c>
      <c r="C698" s="1" t="s">
        <v>11</v>
      </c>
      <c r="D698" s="2" t="s">
        <v>143</v>
      </c>
      <c r="E698" s="1" t="s">
        <v>11</v>
      </c>
      <c r="F698" s="1" t="s">
        <v>8258</v>
      </c>
      <c r="G698" s="1" t="s">
        <v>7733</v>
      </c>
      <c r="H698" s="1" t="s">
        <v>11</v>
      </c>
      <c r="I698" s="1" t="s">
        <v>11</v>
      </c>
      <c r="J698" s="1">
        <v>1.0</v>
      </c>
      <c r="K698" s="3" t="s">
        <v>7523</v>
      </c>
      <c r="L698" s="1">
        <v>0.0</v>
      </c>
      <c r="M698" s="10" t="str">
        <f>IFERROR(__xludf.DUMMYFUNCTION("REGEXEXTRACT(B698, ""\d{4}"")"),"2017")</f>
        <v>2017</v>
      </c>
    </row>
    <row r="699">
      <c r="A699" s="11" t="s">
        <v>145</v>
      </c>
      <c r="B699" s="11" t="s">
        <v>144</v>
      </c>
      <c r="C699" s="1" t="s">
        <v>11</v>
      </c>
      <c r="D699" s="2" t="s">
        <v>146</v>
      </c>
      <c r="E699" s="1" t="s">
        <v>11</v>
      </c>
      <c r="F699" s="1" t="s">
        <v>8259</v>
      </c>
      <c r="G699" s="1" t="s">
        <v>8260</v>
      </c>
      <c r="H699" s="1" t="s">
        <v>11</v>
      </c>
      <c r="I699" s="1" t="s">
        <v>11</v>
      </c>
      <c r="J699" s="1">
        <v>1.0</v>
      </c>
      <c r="K699" s="3" t="s">
        <v>7485</v>
      </c>
      <c r="L699" s="1">
        <v>0.0</v>
      </c>
      <c r="M699" s="10" t="str">
        <f>IFERROR(__xludf.DUMMYFUNCTION("REGEXEXTRACT(B699, ""\d{4}"")"),"2018")</f>
        <v>2018</v>
      </c>
    </row>
    <row r="700">
      <c r="A700" s="11" t="s">
        <v>151</v>
      </c>
      <c r="B700" s="11" t="s">
        <v>150</v>
      </c>
      <c r="C700" s="1" t="s">
        <v>11</v>
      </c>
      <c r="D700" s="2" t="s">
        <v>152</v>
      </c>
      <c r="E700" s="1" t="s">
        <v>11</v>
      </c>
      <c r="F700" s="1" t="s">
        <v>8261</v>
      </c>
      <c r="G700" s="1" t="s">
        <v>8262</v>
      </c>
      <c r="H700" s="1" t="s">
        <v>11</v>
      </c>
      <c r="I700" s="1" t="s">
        <v>11</v>
      </c>
      <c r="J700" s="1">
        <v>1.0</v>
      </c>
      <c r="K700" s="1" t="s">
        <v>7738</v>
      </c>
      <c r="L700" s="1">
        <v>0.0</v>
      </c>
      <c r="M700" s="10" t="str">
        <f>IFERROR(__xludf.DUMMYFUNCTION("REGEXEXTRACT(B700, ""\d{4}"")"),"2017")</f>
        <v>2017</v>
      </c>
    </row>
    <row r="701">
      <c r="A701" s="11" t="s">
        <v>154</v>
      </c>
      <c r="B701" s="11" t="s">
        <v>153</v>
      </c>
      <c r="C701" s="1" t="s">
        <v>11</v>
      </c>
      <c r="D701" s="2" t="s">
        <v>155</v>
      </c>
      <c r="E701" s="1" t="s">
        <v>11</v>
      </c>
      <c r="F701" s="1" t="s">
        <v>8263</v>
      </c>
      <c r="G701" s="1" t="s">
        <v>7733</v>
      </c>
      <c r="H701" s="1" t="s">
        <v>11</v>
      </c>
      <c r="I701" s="1" t="s">
        <v>11</v>
      </c>
      <c r="J701" s="1">
        <v>1.0</v>
      </c>
      <c r="K701" s="3" t="s">
        <v>7523</v>
      </c>
      <c r="L701" s="1">
        <v>0.0</v>
      </c>
      <c r="M701" s="10" t="str">
        <f>IFERROR(__xludf.DUMMYFUNCTION("REGEXEXTRACT(B701, ""\d{4}"")"),"2016")</f>
        <v>2016</v>
      </c>
    </row>
    <row r="702">
      <c r="A702" s="11" t="s">
        <v>157</v>
      </c>
      <c r="B702" s="11" t="s">
        <v>156</v>
      </c>
      <c r="C702" s="1" t="s">
        <v>11</v>
      </c>
      <c r="D702" s="2" t="s">
        <v>158</v>
      </c>
      <c r="E702" s="1" t="s">
        <v>11</v>
      </c>
      <c r="F702" s="1" t="s">
        <v>8264</v>
      </c>
      <c r="G702" s="1" t="s">
        <v>8265</v>
      </c>
      <c r="H702" s="1" t="s">
        <v>11</v>
      </c>
      <c r="I702" s="1" t="s">
        <v>11</v>
      </c>
      <c r="J702" s="1">
        <v>1.0</v>
      </c>
      <c r="K702" s="3" t="s">
        <v>7485</v>
      </c>
      <c r="L702" s="1">
        <v>0.0</v>
      </c>
      <c r="M702" s="10" t="str">
        <f>IFERROR(__xludf.DUMMYFUNCTION("REGEXEXTRACT(B702, ""\d{4}"")"),"2015")</f>
        <v>2015</v>
      </c>
    </row>
    <row r="703">
      <c r="A703" s="11" t="s">
        <v>160</v>
      </c>
      <c r="B703" s="11" t="s">
        <v>159</v>
      </c>
      <c r="C703" s="1" t="s">
        <v>11</v>
      </c>
      <c r="D703" s="2" t="s">
        <v>158</v>
      </c>
      <c r="E703" s="1" t="s">
        <v>11</v>
      </c>
      <c r="F703" s="1" t="s">
        <v>8264</v>
      </c>
      <c r="G703" s="1" t="s">
        <v>8265</v>
      </c>
      <c r="H703" s="1" t="s">
        <v>11</v>
      </c>
      <c r="I703" s="1" t="s">
        <v>11</v>
      </c>
      <c r="J703" s="1">
        <v>1.0</v>
      </c>
      <c r="K703" s="3" t="s">
        <v>8266</v>
      </c>
      <c r="L703" s="1">
        <v>0.0</v>
      </c>
      <c r="M703" s="10" t="str">
        <f>IFERROR(__xludf.DUMMYFUNCTION("REGEXEXTRACT(B703, ""\d{4}"")"),"2016")</f>
        <v>2016</v>
      </c>
    </row>
    <row r="704">
      <c r="A704" s="11" t="s">
        <v>163</v>
      </c>
      <c r="B704" s="11" t="s">
        <v>162</v>
      </c>
      <c r="C704" s="1" t="s">
        <v>11</v>
      </c>
      <c r="D704" s="2" t="s">
        <v>158</v>
      </c>
      <c r="E704" s="1" t="s">
        <v>11</v>
      </c>
      <c r="F704" s="1" t="s">
        <v>8264</v>
      </c>
      <c r="G704" s="1" t="s">
        <v>8265</v>
      </c>
      <c r="H704" s="1" t="s">
        <v>11</v>
      </c>
      <c r="I704" s="1" t="s">
        <v>11</v>
      </c>
      <c r="J704" s="1">
        <v>1.0</v>
      </c>
      <c r="K704" s="3" t="s">
        <v>7485</v>
      </c>
      <c r="L704" s="1">
        <v>0.0</v>
      </c>
      <c r="M704" s="10" t="str">
        <f>IFERROR(__xludf.DUMMYFUNCTION("REGEXEXTRACT(B704, ""\d{4}"")"),"1996")</f>
        <v>1996</v>
      </c>
    </row>
    <row r="705">
      <c r="A705" s="11" t="s">
        <v>171</v>
      </c>
      <c r="B705" s="11" t="s">
        <v>170</v>
      </c>
      <c r="C705" s="1" t="s">
        <v>11</v>
      </c>
      <c r="D705" s="2" t="s">
        <v>177</v>
      </c>
      <c r="E705" s="1" t="s">
        <v>11</v>
      </c>
      <c r="F705" s="1" t="s">
        <v>8267</v>
      </c>
      <c r="G705" s="1" t="s">
        <v>8268</v>
      </c>
      <c r="H705" s="1" t="s">
        <v>11</v>
      </c>
      <c r="I705" s="1" t="s">
        <v>11</v>
      </c>
      <c r="J705" s="1">
        <v>1.0</v>
      </c>
      <c r="K705" s="3" t="s">
        <v>7523</v>
      </c>
      <c r="L705" s="1">
        <v>0.0</v>
      </c>
      <c r="M705" s="10" t="str">
        <f>IFERROR(__xludf.DUMMYFUNCTION("REGEXEXTRACT(B705, ""\d{4}"")"),"2016")</f>
        <v>2016</v>
      </c>
    </row>
    <row r="706">
      <c r="A706" s="11" t="s">
        <v>185</v>
      </c>
      <c r="B706" s="11" t="s">
        <v>184</v>
      </c>
      <c r="C706" s="1" t="s">
        <v>11</v>
      </c>
      <c r="D706" s="2" t="s">
        <v>186</v>
      </c>
      <c r="E706" s="1" t="s">
        <v>11</v>
      </c>
      <c r="F706" s="1" t="s">
        <v>8269</v>
      </c>
      <c r="G706" s="1" t="s">
        <v>8270</v>
      </c>
      <c r="H706" s="1" t="s">
        <v>11</v>
      </c>
      <c r="I706" s="1" t="s">
        <v>11</v>
      </c>
      <c r="J706" s="1">
        <v>1.0</v>
      </c>
      <c r="K706" s="3" t="s">
        <v>8266</v>
      </c>
      <c r="L706" s="1">
        <v>0.0</v>
      </c>
      <c r="M706" s="10" t="str">
        <f>IFERROR(__xludf.DUMMYFUNCTION("REGEXEXTRACT(B706, ""\d{4}"")"),"2014")</f>
        <v>2014</v>
      </c>
    </row>
    <row r="707">
      <c r="A707" s="11" t="s">
        <v>188</v>
      </c>
      <c r="B707" s="11" t="s">
        <v>187</v>
      </c>
      <c r="C707" s="1" t="s">
        <v>11</v>
      </c>
      <c r="D707" s="2" t="s">
        <v>8271</v>
      </c>
      <c r="E707" s="1" t="s">
        <v>11</v>
      </c>
      <c r="F707" s="1" t="s">
        <v>8272</v>
      </c>
      <c r="G707" s="1" t="s">
        <v>8273</v>
      </c>
      <c r="H707" s="1" t="s">
        <v>11</v>
      </c>
      <c r="I707" s="1" t="s">
        <v>11</v>
      </c>
      <c r="J707" s="1">
        <v>1.0</v>
      </c>
      <c r="K707" s="3" t="s">
        <v>7485</v>
      </c>
      <c r="L707" s="1">
        <v>0.0</v>
      </c>
      <c r="M707" s="10" t="str">
        <f>IFERROR(__xludf.DUMMYFUNCTION("REGEXEXTRACT(B707, ""\d{4}"")"),"2010")</f>
        <v>2010</v>
      </c>
    </row>
    <row r="708">
      <c r="A708" s="11" t="s">
        <v>191</v>
      </c>
      <c r="B708" s="11" t="s">
        <v>190</v>
      </c>
      <c r="C708" s="1" t="s">
        <v>11</v>
      </c>
      <c r="D708" s="2" t="s">
        <v>8274</v>
      </c>
      <c r="E708" s="1" t="s">
        <v>11</v>
      </c>
      <c r="F708" s="1" t="s">
        <v>8275</v>
      </c>
      <c r="G708" s="1" t="s">
        <v>8276</v>
      </c>
      <c r="H708" s="1" t="s">
        <v>11</v>
      </c>
      <c r="I708" s="1" t="s">
        <v>11</v>
      </c>
      <c r="J708" s="1">
        <v>1.0</v>
      </c>
      <c r="K708" s="3" t="s">
        <v>8277</v>
      </c>
      <c r="L708" s="1">
        <v>0.0</v>
      </c>
      <c r="M708" s="10" t="str">
        <f>IFERROR(__xludf.DUMMYFUNCTION("REGEXEXTRACT(B708, ""\d{4}"")"),"2015")</f>
        <v>2015</v>
      </c>
    </row>
    <row r="709">
      <c r="A709" s="11" t="s">
        <v>194</v>
      </c>
      <c r="B709" s="11" t="s">
        <v>193</v>
      </c>
      <c r="C709" s="1" t="s">
        <v>11</v>
      </c>
      <c r="D709" s="2" t="s">
        <v>8278</v>
      </c>
      <c r="E709" s="1" t="s">
        <v>11</v>
      </c>
      <c r="F709" s="1" t="s">
        <v>8279</v>
      </c>
      <c r="G709" s="1" t="s">
        <v>8280</v>
      </c>
      <c r="H709" s="1" t="s">
        <v>11</v>
      </c>
      <c r="I709" s="1" t="s">
        <v>11</v>
      </c>
      <c r="J709" s="1">
        <v>1.0</v>
      </c>
      <c r="K709" s="3" t="s">
        <v>7523</v>
      </c>
      <c r="L709" s="1">
        <v>0.0</v>
      </c>
      <c r="M709" s="10" t="str">
        <f>IFERROR(__xludf.DUMMYFUNCTION("REGEXEXTRACT(B709, ""\d{4}"")"),"2013")</f>
        <v>2013</v>
      </c>
    </row>
    <row r="710">
      <c r="A710" s="11" t="s">
        <v>202</v>
      </c>
      <c r="B710" s="11" t="s">
        <v>201</v>
      </c>
      <c r="C710" s="1" t="s">
        <v>11</v>
      </c>
      <c r="D710" s="2" t="s">
        <v>203</v>
      </c>
      <c r="E710" s="1" t="s">
        <v>11</v>
      </c>
      <c r="F710" s="1" t="s">
        <v>8281</v>
      </c>
      <c r="G710" s="1" t="s">
        <v>8282</v>
      </c>
      <c r="H710" s="1" t="s">
        <v>11</v>
      </c>
      <c r="I710" s="1" t="s">
        <v>11</v>
      </c>
      <c r="J710" s="1">
        <v>1.0</v>
      </c>
      <c r="K710" s="3" t="s">
        <v>8266</v>
      </c>
      <c r="L710" s="1">
        <v>0.0</v>
      </c>
      <c r="M710" s="10" t="str">
        <f>IFERROR(__xludf.DUMMYFUNCTION("REGEXEXTRACT(B710, ""\d{4}"")"),"2014")</f>
        <v>2014</v>
      </c>
    </row>
    <row r="711">
      <c r="A711" s="11" t="s">
        <v>205</v>
      </c>
      <c r="B711" s="11" t="s">
        <v>204</v>
      </c>
      <c r="C711" s="1" t="s">
        <v>11</v>
      </c>
      <c r="D711" s="2" t="s">
        <v>8283</v>
      </c>
      <c r="E711" s="1" t="s">
        <v>11</v>
      </c>
      <c r="F711" s="1" t="s">
        <v>8284</v>
      </c>
      <c r="G711" s="1" t="s">
        <v>8285</v>
      </c>
      <c r="H711" s="1" t="s">
        <v>11</v>
      </c>
      <c r="I711" s="1" t="s">
        <v>11</v>
      </c>
      <c r="J711" s="1">
        <v>1.0</v>
      </c>
      <c r="K711" s="1" t="s">
        <v>7738</v>
      </c>
      <c r="L711" s="1">
        <v>0.0</v>
      </c>
      <c r="M711" s="10" t="str">
        <f>IFERROR(__xludf.DUMMYFUNCTION("REGEXEXTRACT(B711, ""\d{4}"")"),"2014")</f>
        <v>2014</v>
      </c>
    </row>
    <row r="712">
      <c r="A712" s="11" t="s">
        <v>208</v>
      </c>
      <c r="B712" s="11" t="s">
        <v>207</v>
      </c>
      <c r="C712" s="1" t="s">
        <v>11</v>
      </c>
      <c r="D712" s="2" t="s">
        <v>209</v>
      </c>
      <c r="E712" s="1" t="s">
        <v>11</v>
      </c>
      <c r="F712" s="1" t="s">
        <v>8286</v>
      </c>
      <c r="G712" s="1" t="s">
        <v>8287</v>
      </c>
      <c r="H712" s="1" t="s">
        <v>11</v>
      </c>
      <c r="I712" s="1" t="s">
        <v>11</v>
      </c>
      <c r="J712" s="1">
        <v>1.0</v>
      </c>
      <c r="K712" s="3" t="s">
        <v>7744</v>
      </c>
      <c r="L712" s="1">
        <v>0.0</v>
      </c>
      <c r="M712" s="10" t="str">
        <f>IFERROR(__xludf.DUMMYFUNCTION("REGEXEXTRACT(B712, ""\d{4}"")"),"2016")</f>
        <v>2016</v>
      </c>
    </row>
    <row r="713">
      <c r="A713" s="11" t="s">
        <v>211</v>
      </c>
      <c r="B713" s="11" t="s">
        <v>210</v>
      </c>
      <c r="C713" s="1" t="s">
        <v>11</v>
      </c>
      <c r="D713" s="2" t="s">
        <v>216</v>
      </c>
      <c r="E713" s="1" t="s">
        <v>11</v>
      </c>
      <c r="F713" s="1" t="s">
        <v>8288</v>
      </c>
      <c r="G713" s="1" t="s">
        <v>8289</v>
      </c>
      <c r="H713" s="1" t="s">
        <v>11</v>
      </c>
      <c r="I713" s="1" t="s">
        <v>11</v>
      </c>
      <c r="J713" s="1">
        <v>1.0</v>
      </c>
      <c r="K713" s="3" t="s">
        <v>7578</v>
      </c>
      <c r="L713" s="1">
        <v>0.0</v>
      </c>
      <c r="M713" s="10" t="str">
        <f>IFERROR(__xludf.DUMMYFUNCTION("REGEXEXTRACT(B713, ""\d{4}"")"),"2014")</f>
        <v>2014</v>
      </c>
    </row>
    <row r="714">
      <c r="A714" s="11" t="s">
        <v>218</v>
      </c>
      <c r="B714" s="11" t="s">
        <v>217</v>
      </c>
      <c r="C714" s="1" t="s">
        <v>11</v>
      </c>
      <c r="D714" s="2" t="s">
        <v>224</v>
      </c>
      <c r="E714" s="1" t="s">
        <v>11</v>
      </c>
      <c r="F714" s="1" t="s">
        <v>8290</v>
      </c>
      <c r="G714" s="1" t="s">
        <v>8243</v>
      </c>
      <c r="H714" s="1" t="s">
        <v>11</v>
      </c>
      <c r="I714" s="1" t="s">
        <v>11</v>
      </c>
      <c r="J714" s="1">
        <v>1.0</v>
      </c>
      <c r="K714" s="3" t="s">
        <v>7744</v>
      </c>
      <c r="L714" s="1">
        <v>0.0</v>
      </c>
      <c r="M714" s="10" t="str">
        <f>IFERROR(__xludf.DUMMYFUNCTION("REGEXEXTRACT(B714, ""\d{4}"")"),"2015")</f>
        <v>2015</v>
      </c>
    </row>
    <row r="715">
      <c r="A715" s="11" t="s">
        <v>226</v>
      </c>
      <c r="B715" s="11" t="s">
        <v>225</v>
      </c>
      <c r="C715" s="1" t="s">
        <v>11</v>
      </c>
      <c r="D715" s="15" t="s">
        <v>8291</v>
      </c>
      <c r="E715" s="1" t="s">
        <v>11</v>
      </c>
      <c r="F715" s="1" t="s">
        <v>8292</v>
      </c>
      <c r="G715" s="1" t="s">
        <v>8293</v>
      </c>
      <c r="H715" s="1" t="s">
        <v>11</v>
      </c>
      <c r="I715" s="1" t="s">
        <v>11</v>
      </c>
      <c r="J715" s="1">
        <v>1.0</v>
      </c>
      <c r="K715" s="3" t="s">
        <v>8294</v>
      </c>
      <c r="L715" s="1">
        <v>0.0</v>
      </c>
      <c r="M715" s="10" t="str">
        <f>IFERROR(__xludf.DUMMYFUNCTION("REGEXEXTRACT(B715, ""\d{4}"")"),"2014")</f>
        <v>2014</v>
      </c>
    </row>
    <row r="716">
      <c r="A716" s="11" t="s">
        <v>232</v>
      </c>
      <c r="B716" s="11" t="s">
        <v>231</v>
      </c>
      <c r="C716" s="1" t="s">
        <v>11</v>
      </c>
      <c r="D716" s="15" t="s">
        <v>8295</v>
      </c>
      <c r="E716" s="1" t="s">
        <v>11</v>
      </c>
      <c r="F716" s="1" t="s">
        <v>8296</v>
      </c>
      <c r="G716" s="1" t="s">
        <v>8297</v>
      </c>
      <c r="H716" s="1" t="s">
        <v>11</v>
      </c>
      <c r="I716" s="1" t="s">
        <v>11</v>
      </c>
      <c r="J716" s="1">
        <v>1.0</v>
      </c>
      <c r="K716" s="3" t="s">
        <v>7738</v>
      </c>
      <c r="L716" s="1">
        <v>0.0</v>
      </c>
      <c r="M716" s="10" t="str">
        <f>IFERROR(__xludf.DUMMYFUNCTION("REGEXEXTRACT(B716, ""\d{4}"")"),"2014")</f>
        <v>2014</v>
      </c>
    </row>
    <row r="717">
      <c r="A717" s="11" t="s">
        <v>235</v>
      </c>
      <c r="B717" s="11" t="s">
        <v>234</v>
      </c>
      <c r="C717" s="1" t="s">
        <v>11</v>
      </c>
      <c r="D717" s="2" t="s">
        <v>8298</v>
      </c>
      <c r="E717" s="1" t="s">
        <v>11</v>
      </c>
      <c r="F717" s="1" t="s">
        <v>8299</v>
      </c>
      <c r="G717" s="1" t="s">
        <v>8300</v>
      </c>
      <c r="H717" s="1" t="s">
        <v>11</v>
      </c>
      <c r="I717" s="1" t="s">
        <v>11</v>
      </c>
      <c r="J717" s="1">
        <v>1.0</v>
      </c>
      <c r="K717" s="1" t="s">
        <v>7738</v>
      </c>
      <c r="L717" s="1">
        <v>0.0</v>
      </c>
      <c r="M717" s="10" t="str">
        <f>IFERROR(__xludf.DUMMYFUNCTION("REGEXEXTRACT(B717, ""\d{4}"")"),"2013")</f>
        <v>2013</v>
      </c>
    </row>
    <row r="718">
      <c r="A718" s="11" t="s">
        <v>238</v>
      </c>
      <c r="B718" s="11" t="s">
        <v>237</v>
      </c>
      <c r="C718" s="1" t="s">
        <v>11</v>
      </c>
      <c r="D718" s="2" t="s">
        <v>8301</v>
      </c>
      <c r="E718" s="1" t="s">
        <v>11</v>
      </c>
      <c r="F718" s="1" t="s">
        <v>8302</v>
      </c>
      <c r="G718" s="1" t="s">
        <v>8303</v>
      </c>
      <c r="H718" s="1" t="s">
        <v>11</v>
      </c>
      <c r="I718" s="1" t="s">
        <v>11</v>
      </c>
      <c r="J718" s="1">
        <v>1.0</v>
      </c>
      <c r="K718" s="3" t="s">
        <v>7485</v>
      </c>
      <c r="L718" s="1">
        <v>0.0</v>
      </c>
      <c r="M718" s="10" t="str">
        <f>IFERROR(__xludf.DUMMYFUNCTION("REGEXEXTRACT(B718, ""\d{4}"")"),"2015")</f>
        <v>2015</v>
      </c>
    </row>
    <row r="719">
      <c r="A719" s="11" t="s">
        <v>241</v>
      </c>
      <c r="B719" s="11" t="s">
        <v>240</v>
      </c>
      <c r="C719" s="1" t="s">
        <v>11</v>
      </c>
      <c r="D719" s="15" t="s">
        <v>8304</v>
      </c>
      <c r="E719" s="1" t="s">
        <v>11</v>
      </c>
      <c r="F719" s="1" t="s">
        <v>8305</v>
      </c>
      <c r="G719" s="1" t="s">
        <v>8306</v>
      </c>
      <c r="H719" s="1" t="s">
        <v>11</v>
      </c>
      <c r="I719" s="1" t="s">
        <v>11</v>
      </c>
      <c r="J719" s="1">
        <v>1.0</v>
      </c>
      <c r="K719" s="3" t="s">
        <v>8185</v>
      </c>
      <c r="L719" s="1">
        <v>0.0</v>
      </c>
      <c r="M719" s="10" t="str">
        <f>IFERROR(__xludf.DUMMYFUNCTION("REGEXEXTRACT(B719, ""\d{4}"")"),"2014")</f>
        <v>2014</v>
      </c>
    </row>
    <row r="720">
      <c r="A720" s="11" t="s">
        <v>249</v>
      </c>
      <c r="B720" s="11" t="s">
        <v>248</v>
      </c>
      <c r="C720" s="1" t="s">
        <v>11</v>
      </c>
      <c r="D720" s="2" t="s">
        <v>8307</v>
      </c>
      <c r="E720" s="1" t="s">
        <v>11</v>
      </c>
      <c r="F720" s="1" t="s">
        <v>8308</v>
      </c>
      <c r="G720" s="1" t="s">
        <v>8309</v>
      </c>
      <c r="H720" s="1" t="s">
        <v>11</v>
      </c>
      <c r="I720" s="1" t="s">
        <v>11</v>
      </c>
      <c r="J720" s="1">
        <v>1.0</v>
      </c>
      <c r="K720" s="3" t="s">
        <v>8266</v>
      </c>
      <c r="L720" s="1">
        <v>0.0</v>
      </c>
      <c r="M720" s="10" t="str">
        <f>IFERROR(__xludf.DUMMYFUNCTION("REGEXEXTRACT(B720, ""\d{4}"")"),"2013")</f>
        <v>2013</v>
      </c>
    </row>
    <row r="721">
      <c r="A721" s="11" t="s">
        <v>252</v>
      </c>
      <c r="B721" s="11" t="s">
        <v>251</v>
      </c>
      <c r="C721" s="1" t="s">
        <v>11</v>
      </c>
      <c r="D721" s="2" t="s">
        <v>8310</v>
      </c>
      <c r="E721" s="1" t="s">
        <v>11</v>
      </c>
      <c r="F721" s="1" t="s">
        <v>8311</v>
      </c>
      <c r="G721" s="1" t="s">
        <v>7705</v>
      </c>
      <c r="H721" s="1" t="s">
        <v>11</v>
      </c>
      <c r="I721" s="1" t="s">
        <v>11</v>
      </c>
      <c r="J721" s="1">
        <v>1.0</v>
      </c>
      <c r="K721" s="3" t="s">
        <v>7523</v>
      </c>
      <c r="L721" s="1">
        <v>0.0</v>
      </c>
      <c r="M721" s="10" t="str">
        <f>IFERROR(__xludf.DUMMYFUNCTION("REGEXEXTRACT(B721, ""\d{4}"")"),"2017")</f>
        <v>2017</v>
      </c>
    </row>
    <row r="722">
      <c r="A722" s="11" t="s">
        <v>259</v>
      </c>
      <c r="B722" s="11" t="s">
        <v>258</v>
      </c>
      <c r="C722" s="1" t="s">
        <v>11</v>
      </c>
      <c r="D722" s="2" t="s">
        <v>265</v>
      </c>
      <c r="E722" s="1" t="s">
        <v>11</v>
      </c>
      <c r="F722" s="1" t="s">
        <v>8312</v>
      </c>
      <c r="G722" s="1" t="s">
        <v>7703</v>
      </c>
      <c r="H722" s="1" t="s">
        <v>11</v>
      </c>
      <c r="I722" s="1" t="s">
        <v>11</v>
      </c>
      <c r="J722" s="1">
        <v>1.0</v>
      </c>
      <c r="K722" s="3" t="s">
        <v>7485</v>
      </c>
      <c r="L722" s="1">
        <v>0.0</v>
      </c>
      <c r="M722" s="10" t="str">
        <f>IFERROR(__xludf.DUMMYFUNCTION("REGEXEXTRACT(B722, ""\d{4}"")"),"2017")</f>
        <v>2017</v>
      </c>
    </row>
    <row r="723">
      <c r="A723" s="11" t="s">
        <v>267</v>
      </c>
      <c r="B723" s="11" t="s">
        <v>266</v>
      </c>
      <c r="C723" s="1" t="s">
        <v>11</v>
      </c>
      <c r="D723" s="2" t="s">
        <v>8313</v>
      </c>
      <c r="E723" s="1" t="s">
        <v>11</v>
      </c>
      <c r="F723" s="1" t="s">
        <v>8314</v>
      </c>
      <c r="G723" s="1" t="s">
        <v>8315</v>
      </c>
      <c r="H723" s="1" t="s">
        <v>11</v>
      </c>
      <c r="I723" s="1" t="s">
        <v>11</v>
      </c>
      <c r="J723" s="1">
        <v>1.0</v>
      </c>
      <c r="K723" s="3" t="s">
        <v>8266</v>
      </c>
      <c r="L723" s="1">
        <v>0.0</v>
      </c>
      <c r="M723" s="10" t="str">
        <f>IFERROR(__xludf.DUMMYFUNCTION("REGEXEXTRACT(B723, ""\d{4}"")"),"2013")</f>
        <v>2013</v>
      </c>
    </row>
    <row r="724">
      <c r="A724" s="11" t="s">
        <v>270</v>
      </c>
      <c r="B724" s="11" t="s">
        <v>269</v>
      </c>
      <c r="C724" s="1" t="s">
        <v>11</v>
      </c>
      <c r="D724" s="2" t="s">
        <v>257</v>
      </c>
      <c r="E724" s="1" t="s">
        <v>11</v>
      </c>
      <c r="F724" s="1" t="s">
        <v>8316</v>
      </c>
      <c r="G724" s="1" t="s">
        <v>7705</v>
      </c>
      <c r="H724" s="1" t="s">
        <v>11</v>
      </c>
      <c r="I724" s="1" t="s">
        <v>11</v>
      </c>
      <c r="J724" s="1">
        <v>1.0</v>
      </c>
      <c r="K724" s="3" t="s">
        <v>7485</v>
      </c>
      <c r="L724" s="1">
        <v>0.0</v>
      </c>
      <c r="M724" s="10" t="str">
        <f>IFERROR(__xludf.DUMMYFUNCTION("REGEXEXTRACT(B724, ""\d{4}"")"),"2017")</f>
        <v>2017</v>
      </c>
    </row>
    <row r="725">
      <c r="A725" s="11" t="s">
        <v>277</v>
      </c>
      <c r="B725" s="11" t="s">
        <v>276</v>
      </c>
      <c r="C725" s="1" t="s">
        <v>11</v>
      </c>
      <c r="D725" s="15" t="s">
        <v>8317</v>
      </c>
      <c r="E725" s="1" t="s">
        <v>11</v>
      </c>
      <c r="F725" s="1" t="s">
        <v>8318</v>
      </c>
      <c r="G725" s="1" t="s">
        <v>8213</v>
      </c>
      <c r="H725" s="1" t="s">
        <v>11</v>
      </c>
      <c r="I725" s="1" t="s">
        <v>11</v>
      </c>
      <c r="J725" s="1">
        <v>1.0</v>
      </c>
      <c r="K725" s="3" t="s">
        <v>7744</v>
      </c>
      <c r="L725" s="1">
        <v>0.0</v>
      </c>
      <c r="M725" s="10" t="str">
        <f>IFERROR(__xludf.DUMMYFUNCTION("REGEXEXTRACT(B725, ""\d{4}"")"),"2015")</f>
        <v>2015</v>
      </c>
    </row>
    <row r="726">
      <c r="A726" s="11" t="s">
        <v>280</v>
      </c>
      <c r="B726" s="11" t="s">
        <v>279</v>
      </c>
      <c r="C726" s="1" t="s">
        <v>11</v>
      </c>
      <c r="D726" s="2" t="s">
        <v>8319</v>
      </c>
      <c r="E726" s="1" t="s">
        <v>11</v>
      </c>
      <c r="F726" s="1" t="s">
        <v>8320</v>
      </c>
      <c r="G726" s="1" t="s">
        <v>8321</v>
      </c>
      <c r="H726" s="1" t="s">
        <v>11</v>
      </c>
      <c r="I726" s="1" t="s">
        <v>11</v>
      </c>
      <c r="J726" s="1">
        <v>1.0</v>
      </c>
      <c r="K726" s="3" t="s">
        <v>7485</v>
      </c>
      <c r="L726" s="1">
        <v>0.0</v>
      </c>
      <c r="M726" s="10" t="str">
        <f>IFERROR(__xludf.DUMMYFUNCTION("REGEXEXTRACT(B726, ""\d{4}"")"),"2009")</f>
        <v>2009</v>
      </c>
    </row>
    <row r="727">
      <c r="A727" s="11" t="s">
        <v>288</v>
      </c>
      <c r="B727" s="11" t="s">
        <v>287</v>
      </c>
      <c r="C727" s="1" t="s">
        <v>11</v>
      </c>
      <c r="D727" s="2" t="s">
        <v>8322</v>
      </c>
      <c r="E727" s="1" t="s">
        <v>11</v>
      </c>
      <c r="F727" s="1" t="s">
        <v>8323</v>
      </c>
      <c r="G727" s="1" t="s">
        <v>8321</v>
      </c>
      <c r="H727" s="1" t="s">
        <v>11</v>
      </c>
      <c r="I727" s="1" t="s">
        <v>11</v>
      </c>
      <c r="J727" s="1">
        <v>1.0</v>
      </c>
      <c r="K727" s="3" t="s">
        <v>7485</v>
      </c>
      <c r="L727" s="1">
        <v>0.0</v>
      </c>
      <c r="M727" s="10" t="str">
        <f>IFERROR(__xludf.DUMMYFUNCTION("REGEXEXTRACT(B727, ""\d{4}"")"),"2010")</f>
        <v>2010</v>
      </c>
    </row>
    <row r="728">
      <c r="A728" s="11" t="s">
        <v>295</v>
      </c>
      <c r="B728" s="11" t="s">
        <v>294</v>
      </c>
      <c r="C728" s="1" t="s">
        <v>11</v>
      </c>
      <c r="D728" s="2" t="s">
        <v>8324</v>
      </c>
      <c r="E728" s="1" t="s">
        <v>11</v>
      </c>
      <c r="F728" s="1" t="s">
        <v>8325</v>
      </c>
      <c r="G728" s="1" t="s">
        <v>8321</v>
      </c>
      <c r="H728" s="1" t="s">
        <v>11</v>
      </c>
      <c r="I728" s="1" t="s">
        <v>11</v>
      </c>
      <c r="J728" s="1">
        <v>1.0</v>
      </c>
      <c r="K728" s="3" t="s">
        <v>7485</v>
      </c>
      <c r="L728" s="1">
        <v>0.0</v>
      </c>
      <c r="M728" s="10" t="str">
        <f>IFERROR(__xludf.DUMMYFUNCTION("REGEXEXTRACT(B728, ""\d{4}"")"),"2011")</f>
        <v>2011</v>
      </c>
    </row>
    <row r="729">
      <c r="A729" s="11" t="s">
        <v>297</v>
      </c>
      <c r="B729" s="11" t="s">
        <v>296</v>
      </c>
      <c r="C729" s="1" t="s">
        <v>11</v>
      </c>
      <c r="D729" s="2" t="s">
        <v>8326</v>
      </c>
      <c r="E729" s="1" t="s">
        <v>11</v>
      </c>
      <c r="F729" s="1" t="s">
        <v>8327</v>
      </c>
      <c r="G729" s="1" t="s">
        <v>8328</v>
      </c>
      <c r="H729" s="1" t="s">
        <v>11</v>
      </c>
      <c r="I729" s="1" t="s">
        <v>11</v>
      </c>
      <c r="J729" s="1">
        <v>1.0</v>
      </c>
      <c r="K729" s="3" t="s">
        <v>8185</v>
      </c>
      <c r="L729" s="1">
        <v>0.0</v>
      </c>
      <c r="M729" s="10" t="str">
        <f>IFERROR(__xludf.DUMMYFUNCTION("REGEXEXTRACT(B729, ""\d{4}"")"),"2013")</f>
        <v>2013</v>
      </c>
    </row>
    <row r="730">
      <c r="A730" s="11" t="s">
        <v>300</v>
      </c>
      <c r="B730" s="11" t="s">
        <v>299</v>
      </c>
      <c r="C730" s="1" t="s">
        <v>11</v>
      </c>
      <c r="D730" s="2" t="s">
        <v>306</v>
      </c>
      <c r="E730" s="1" t="s">
        <v>11</v>
      </c>
      <c r="F730" s="1" t="s">
        <v>8329</v>
      </c>
      <c r="G730" s="1" t="s">
        <v>8330</v>
      </c>
      <c r="H730" s="1" t="s">
        <v>11</v>
      </c>
      <c r="I730" s="1" t="s">
        <v>11</v>
      </c>
      <c r="J730" s="1">
        <v>1.0</v>
      </c>
      <c r="K730" s="3" t="s">
        <v>7485</v>
      </c>
      <c r="L730" s="1">
        <v>0.0</v>
      </c>
      <c r="M730" s="10" t="str">
        <f>IFERROR(__xludf.DUMMYFUNCTION("REGEXEXTRACT(B730, ""\d{4}"")"),"2010")</f>
        <v>2010</v>
      </c>
    </row>
    <row r="731">
      <c r="A731" s="11" t="s">
        <v>308</v>
      </c>
      <c r="B731" s="11" t="s">
        <v>307</v>
      </c>
      <c r="C731" s="1" t="s">
        <v>11</v>
      </c>
      <c r="D731" s="2" t="s">
        <v>309</v>
      </c>
      <c r="E731" s="1" t="s">
        <v>11</v>
      </c>
      <c r="F731" s="1" t="s">
        <v>8331</v>
      </c>
      <c r="G731" s="1" t="s">
        <v>8332</v>
      </c>
      <c r="H731" s="1" t="s">
        <v>11</v>
      </c>
      <c r="I731" s="1" t="s">
        <v>11</v>
      </c>
      <c r="J731" s="1">
        <v>1.0</v>
      </c>
      <c r="K731" s="3" t="s">
        <v>7485</v>
      </c>
      <c r="L731" s="1">
        <v>0.0</v>
      </c>
      <c r="M731" s="10" t="str">
        <f>IFERROR(__xludf.DUMMYFUNCTION("REGEXEXTRACT(B731, ""\d{4}"")"),"2007")</f>
        <v>2007</v>
      </c>
    </row>
    <row r="732">
      <c r="A732" s="11" t="s">
        <v>311</v>
      </c>
      <c r="B732" s="11" t="s">
        <v>310</v>
      </c>
      <c r="C732" s="1" t="s">
        <v>11</v>
      </c>
      <c r="D732" s="15" t="s">
        <v>312</v>
      </c>
      <c r="E732" s="1" t="s">
        <v>11</v>
      </c>
      <c r="F732" s="1" t="s">
        <v>8333</v>
      </c>
      <c r="G732" s="1" t="s">
        <v>8193</v>
      </c>
      <c r="H732" s="1" t="s">
        <v>11</v>
      </c>
      <c r="I732" s="1" t="s">
        <v>11</v>
      </c>
      <c r="J732" s="1">
        <v>1.0</v>
      </c>
      <c r="K732" s="3" t="s">
        <v>7578</v>
      </c>
      <c r="L732" s="1">
        <v>0.0</v>
      </c>
      <c r="M732" s="10" t="str">
        <f>IFERROR(__xludf.DUMMYFUNCTION("REGEXEXTRACT(B732, ""\d{4}"")"),"2014")</f>
        <v>2014</v>
      </c>
    </row>
    <row r="733">
      <c r="A733" s="8" t="s">
        <v>314</v>
      </c>
      <c r="B733" s="8" t="s">
        <v>313</v>
      </c>
      <c r="C733" s="1" t="s">
        <v>11</v>
      </c>
      <c r="D733" s="15" t="s">
        <v>8334</v>
      </c>
      <c r="E733" s="1" t="s">
        <v>11</v>
      </c>
      <c r="F733" s="1" t="s">
        <v>8335</v>
      </c>
      <c r="G733" s="3" t="s">
        <v>7485</v>
      </c>
      <c r="H733" s="1" t="s">
        <v>11</v>
      </c>
      <c r="I733" s="1" t="s">
        <v>11</v>
      </c>
      <c r="J733" s="1">
        <v>1.0</v>
      </c>
      <c r="K733" s="3" t="s">
        <v>7485</v>
      </c>
      <c r="L733" s="1">
        <v>0.0</v>
      </c>
      <c r="M733" s="10" t="str">
        <f>IFERROR(__xludf.DUMMYFUNCTION("REGEXEXTRACT(B733, ""\d{4}"")"),"2019")</f>
        <v>2019</v>
      </c>
    </row>
    <row r="734">
      <c r="A734" s="11" t="s">
        <v>320</v>
      </c>
      <c r="B734" s="11" t="s">
        <v>319</v>
      </c>
      <c r="C734" s="1" t="s">
        <v>11</v>
      </c>
      <c r="D734" s="15" t="s">
        <v>326</v>
      </c>
      <c r="E734" s="1" t="s">
        <v>11</v>
      </c>
      <c r="F734" s="1" t="s">
        <v>8336</v>
      </c>
      <c r="G734" s="1" t="s">
        <v>8337</v>
      </c>
      <c r="H734" s="1" t="s">
        <v>11</v>
      </c>
      <c r="I734" s="1" t="s">
        <v>11</v>
      </c>
      <c r="J734" s="1">
        <v>1.0</v>
      </c>
      <c r="K734" s="3" t="s">
        <v>7578</v>
      </c>
      <c r="L734" s="1">
        <v>0.0</v>
      </c>
      <c r="M734" s="10" t="str">
        <f>IFERROR(__xludf.DUMMYFUNCTION("REGEXEXTRACT(B734, ""\d{4}"")"),"#N/A")</f>
        <v>#N/A</v>
      </c>
    </row>
    <row r="735">
      <c r="A735" s="11" t="s">
        <v>328</v>
      </c>
      <c r="B735" s="11" t="s">
        <v>327</v>
      </c>
      <c r="C735" s="1" t="s">
        <v>11</v>
      </c>
      <c r="D735" s="2" t="s">
        <v>329</v>
      </c>
      <c r="E735" s="1" t="s">
        <v>11</v>
      </c>
      <c r="F735" s="1" t="s">
        <v>8338</v>
      </c>
      <c r="G735" s="1" t="s">
        <v>8339</v>
      </c>
      <c r="H735" s="1" t="s">
        <v>11</v>
      </c>
      <c r="I735" s="1" t="s">
        <v>11</v>
      </c>
      <c r="J735" s="1">
        <v>1.0</v>
      </c>
      <c r="K735" s="3" t="s">
        <v>7578</v>
      </c>
      <c r="L735" s="1">
        <v>0.0</v>
      </c>
      <c r="M735" s="10" t="str">
        <f>IFERROR(__xludf.DUMMYFUNCTION("REGEXEXTRACT(B735, ""\d{4}"")"),"2014")</f>
        <v>2014</v>
      </c>
    </row>
    <row r="736">
      <c r="A736" s="11" t="s">
        <v>331</v>
      </c>
      <c r="B736" s="11" t="s">
        <v>330</v>
      </c>
      <c r="C736" s="1" t="s">
        <v>11</v>
      </c>
      <c r="D736" s="2" t="s">
        <v>8340</v>
      </c>
      <c r="E736" s="1" t="s">
        <v>11</v>
      </c>
      <c r="F736" s="1" t="s">
        <v>8341</v>
      </c>
      <c r="G736" s="1" t="s">
        <v>8342</v>
      </c>
      <c r="H736" s="1" t="s">
        <v>11</v>
      </c>
      <c r="I736" s="1" t="s">
        <v>11</v>
      </c>
      <c r="J736" s="1">
        <v>1.0</v>
      </c>
      <c r="K736" s="3" t="s">
        <v>7485</v>
      </c>
      <c r="L736" s="1">
        <v>0.0</v>
      </c>
      <c r="M736" s="10" t="str">
        <f>IFERROR(__xludf.DUMMYFUNCTION("REGEXEXTRACT(B736, ""\d{4}"")"),"2013")</f>
        <v>2013</v>
      </c>
    </row>
    <row r="737">
      <c r="A737" s="11" t="s">
        <v>334</v>
      </c>
      <c r="B737" s="11" t="s">
        <v>333</v>
      </c>
      <c r="C737" s="1" t="s">
        <v>11</v>
      </c>
      <c r="D737" s="2" t="s">
        <v>335</v>
      </c>
      <c r="E737" s="1" t="s">
        <v>11</v>
      </c>
      <c r="F737" s="1" t="s">
        <v>8343</v>
      </c>
      <c r="G737" s="1" t="s">
        <v>8344</v>
      </c>
      <c r="H737" s="1" t="s">
        <v>11</v>
      </c>
      <c r="I737" s="1" t="s">
        <v>11</v>
      </c>
      <c r="J737" s="1">
        <v>1.0</v>
      </c>
      <c r="K737" s="3" t="s">
        <v>7738</v>
      </c>
      <c r="L737" s="1">
        <v>0.0</v>
      </c>
      <c r="M737" s="10" t="str">
        <f>IFERROR(__xludf.DUMMYFUNCTION("REGEXEXTRACT(B737, ""\d{4}"")"),"2015")</f>
        <v>2015</v>
      </c>
    </row>
    <row r="738">
      <c r="A738" s="11" t="s">
        <v>337</v>
      </c>
      <c r="B738" s="11" t="s">
        <v>336</v>
      </c>
      <c r="C738" s="1" t="s">
        <v>11</v>
      </c>
      <c r="D738" s="2" t="s">
        <v>338</v>
      </c>
      <c r="E738" s="1" t="s">
        <v>11</v>
      </c>
      <c r="F738" s="1" t="s">
        <v>8345</v>
      </c>
      <c r="G738" s="1" t="s">
        <v>7729</v>
      </c>
      <c r="H738" s="1" t="s">
        <v>11</v>
      </c>
      <c r="I738" s="1" t="s">
        <v>11</v>
      </c>
      <c r="J738" s="1">
        <v>1.0</v>
      </c>
      <c r="K738" s="3" t="s">
        <v>7485</v>
      </c>
      <c r="L738" s="1">
        <v>0.0</v>
      </c>
      <c r="M738" s="10" t="str">
        <f>IFERROR(__xludf.DUMMYFUNCTION("REGEXEXTRACT(B738, ""\d{4}"")"),"2017")</f>
        <v>2017</v>
      </c>
    </row>
    <row r="739">
      <c r="A739" s="11" t="s">
        <v>340</v>
      </c>
      <c r="B739" s="11" t="s">
        <v>339</v>
      </c>
      <c r="C739" s="1" t="s">
        <v>11</v>
      </c>
      <c r="D739" s="2" t="s">
        <v>8346</v>
      </c>
      <c r="E739" s="1" t="s">
        <v>11</v>
      </c>
      <c r="F739" s="1" t="s">
        <v>8347</v>
      </c>
      <c r="G739" s="1" t="s">
        <v>7729</v>
      </c>
      <c r="H739" s="1" t="s">
        <v>11</v>
      </c>
      <c r="I739" s="1" t="s">
        <v>11</v>
      </c>
      <c r="J739" s="1">
        <v>1.0</v>
      </c>
      <c r="K739" s="3" t="s">
        <v>7485</v>
      </c>
      <c r="L739" s="1">
        <v>0.0</v>
      </c>
      <c r="M739" s="10" t="str">
        <f>IFERROR(__xludf.DUMMYFUNCTION("REGEXEXTRACT(B739, ""\d{4}"")"),"2018")</f>
        <v>2018</v>
      </c>
    </row>
    <row r="740">
      <c r="A740" s="11" t="s">
        <v>342</v>
      </c>
      <c r="B740" s="11" t="s">
        <v>341</v>
      </c>
      <c r="C740" s="1" t="s">
        <v>11</v>
      </c>
      <c r="D740" s="2" t="s">
        <v>8348</v>
      </c>
      <c r="E740" s="1" t="s">
        <v>11</v>
      </c>
      <c r="F740" s="1" t="s">
        <v>8349</v>
      </c>
      <c r="G740" s="1" t="s">
        <v>8350</v>
      </c>
      <c r="H740" s="1" t="s">
        <v>11</v>
      </c>
      <c r="I740" s="1" t="s">
        <v>11</v>
      </c>
      <c r="J740" s="1">
        <v>1.0</v>
      </c>
      <c r="K740" s="3" t="s">
        <v>7485</v>
      </c>
      <c r="L740" s="1">
        <v>0.0</v>
      </c>
      <c r="M740" s="10" t="str">
        <f>IFERROR(__xludf.DUMMYFUNCTION("REGEXEXTRACT(B740, ""\d{4}"")"),"2008")</f>
        <v>2008</v>
      </c>
    </row>
    <row r="741">
      <c r="A741" s="11" t="s">
        <v>345</v>
      </c>
      <c r="B741" s="11" t="s">
        <v>344</v>
      </c>
      <c r="C741" s="1" t="s">
        <v>11</v>
      </c>
      <c r="D741" s="2" t="s">
        <v>8351</v>
      </c>
      <c r="E741" s="1" t="s">
        <v>11</v>
      </c>
      <c r="F741" s="1" t="s">
        <v>8352</v>
      </c>
      <c r="G741" s="1" t="s">
        <v>8353</v>
      </c>
      <c r="H741" s="1" t="s">
        <v>11</v>
      </c>
      <c r="I741" s="1" t="s">
        <v>11</v>
      </c>
      <c r="J741" s="1">
        <v>1.0</v>
      </c>
      <c r="K741" s="3" t="s">
        <v>7485</v>
      </c>
      <c r="L741" s="1">
        <v>0.0</v>
      </c>
      <c r="M741" s="10" t="str">
        <f>IFERROR(__xludf.DUMMYFUNCTION("REGEXEXTRACT(B741, ""\d{4}"")"),"2013")</f>
        <v>2013</v>
      </c>
    </row>
    <row r="742">
      <c r="A742" s="6" t="s">
        <v>8354</v>
      </c>
      <c r="B742" s="11" t="s">
        <v>347</v>
      </c>
      <c r="C742" s="1" t="s">
        <v>11</v>
      </c>
      <c r="D742" s="2" t="s">
        <v>8355</v>
      </c>
      <c r="E742" s="1" t="s">
        <v>11</v>
      </c>
      <c r="F742" s="3" t="s">
        <v>8356</v>
      </c>
      <c r="G742" s="3" t="s">
        <v>8354</v>
      </c>
      <c r="H742" s="1" t="s">
        <v>11</v>
      </c>
      <c r="I742" s="1" t="s">
        <v>11</v>
      </c>
      <c r="J742" s="1">
        <v>1.0</v>
      </c>
      <c r="K742" s="3" t="s">
        <v>7485</v>
      </c>
      <c r="L742" s="1">
        <v>0.0</v>
      </c>
      <c r="M742" s="10" t="str">
        <f>IFERROR(__xludf.DUMMYFUNCTION("REGEXEXTRACT(B742, ""\d{4}"")"),"2017")</f>
        <v>2017</v>
      </c>
    </row>
    <row r="743">
      <c r="A743" s="11" t="s">
        <v>355</v>
      </c>
      <c r="B743" s="11" t="s">
        <v>354</v>
      </c>
      <c r="C743" s="1" t="s">
        <v>11</v>
      </c>
      <c r="D743" s="2" t="s">
        <v>356</v>
      </c>
      <c r="E743" s="1" t="s">
        <v>11</v>
      </c>
      <c r="F743" s="1" t="s">
        <v>8357</v>
      </c>
      <c r="G743" s="1" t="s">
        <v>8358</v>
      </c>
      <c r="H743" s="1" t="s">
        <v>11</v>
      </c>
      <c r="I743" s="1" t="s">
        <v>11</v>
      </c>
      <c r="J743" s="1">
        <v>1.0</v>
      </c>
      <c r="K743" s="3" t="s">
        <v>7744</v>
      </c>
      <c r="L743" s="1">
        <v>0.0</v>
      </c>
      <c r="M743" s="10" t="str">
        <f>IFERROR(__xludf.DUMMYFUNCTION("REGEXEXTRACT(B743, ""\d{4}"")"),"2014")</f>
        <v>2014</v>
      </c>
    </row>
    <row r="744">
      <c r="A744" s="11" t="s">
        <v>358</v>
      </c>
      <c r="B744" s="11" t="s">
        <v>357</v>
      </c>
      <c r="C744" s="1" t="s">
        <v>11</v>
      </c>
      <c r="D744" s="2" t="s">
        <v>8359</v>
      </c>
      <c r="E744" s="1" t="s">
        <v>11</v>
      </c>
      <c r="F744" s="1" t="s">
        <v>8360</v>
      </c>
      <c r="G744" s="1" t="s">
        <v>8193</v>
      </c>
      <c r="H744" s="1" t="s">
        <v>11</v>
      </c>
      <c r="I744" s="1" t="s">
        <v>11</v>
      </c>
      <c r="J744" s="1">
        <v>1.0</v>
      </c>
      <c r="K744" s="3" t="s">
        <v>7578</v>
      </c>
      <c r="L744" s="1">
        <v>0.0</v>
      </c>
      <c r="M744" s="10" t="str">
        <f>IFERROR(__xludf.DUMMYFUNCTION("REGEXEXTRACT(B744, ""\d{4}"")"),"2014")</f>
        <v>2014</v>
      </c>
    </row>
    <row r="745">
      <c r="A745" s="11" t="s">
        <v>361</v>
      </c>
      <c r="B745" s="11" t="s">
        <v>360</v>
      </c>
      <c r="C745" s="1" t="s">
        <v>11</v>
      </c>
      <c r="D745" s="2" t="s">
        <v>8361</v>
      </c>
      <c r="E745" s="1" t="s">
        <v>11</v>
      </c>
      <c r="F745" s="1" t="s">
        <v>8362</v>
      </c>
      <c r="G745" s="1" t="s">
        <v>8363</v>
      </c>
      <c r="H745" s="1" t="s">
        <v>11</v>
      </c>
      <c r="I745" s="1" t="s">
        <v>11</v>
      </c>
      <c r="J745" s="1">
        <v>1.0</v>
      </c>
      <c r="K745" s="1" t="s">
        <v>7738</v>
      </c>
      <c r="L745" s="1">
        <v>0.0</v>
      </c>
      <c r="M745" s="10" t="str">
        <f>IFERROR(__xludf.DUMMYFUNCTION("REGEXEXTRACT(B745, ""\d{4}"")"),"2016")</f>
        <v>2016</v>
      </c>
    </row>
    <row r="746">
      <c r="A746" s="11" t="s">
        <v>364</v>
      </c>
      <c r="B746" s="11" t="s">
        <v>363</v>
      </c>
      <c r="C746" s="1" t="s">
        <v>11</v>
      </c>
      <c r="D746" s="1" t="s">
        <v>8364</v>
      </c>
      <c r="E746" s="1" t="s">
        <v>11</v>
      </c>
      <c r="F746" s="1" t="s">
        <v>8365</v>
      </c>
      <c r="G746" s="1" t="s">
        <v>8366</v>
      </c>
      <c r="H746" s="1" t="s">
        <v>11</v>
      </c>
      <c r="I746" s="1" t="s">
        <v>11</v>
      </c>
      <c r="J746" s="1">
        <v>1.0</v>
      </c>
      <c r="K746" s="3" t="s">
        <v>7744</v>
      </c>
      <c r="L746" s="1">
        <v>0.0</v>
      </c>
      <c r="M746" s="10" t="str">
        <f>IFERROR(__xludf.DUMMYFUNCTION("REGEXEXTRACT(B746, ""\d{4}"")"),"2014")</f>
        <v>2014</v>
      </c>
    </row>
    <row r="747">
      <c r="A747" s="11" t="s">
        <v>367</v>
      </c>
      <c r="B747" s="11" t="s">
        <v>366</v>
      </c>
      <c r="C747" s="1" t="s">
        <v>11</v>
      </c>
      <c r="D747" s="2" t="s">
        <v>8367</v>
      </c>
      <c r="E747" s="1" t="s">
        <v>11</v>
      </c>
      <c r="F747" s="1" t="s">
        <v>8368</v>
      </c>
      <c r="G747" s="1" t="s">
        <v>8369</v>
      </c>
      <c r="H747" s="1" t="s">
        <v>11</v>
      </c>
      <c r="I747" s="1" t="s">
        <v>11</v>
      </c>
      <c r="J747" s="1">
        <v>1.0</v>
      </c>
      <c r="K747" s="1" t="s">
        <v>7738</v>
      </c>
      <c r="L747" s="1">
        <v>0.0</v>
      </c>
      <c r="M747" s="10" t="str">
        <f>IFERROR(__xludf.DUMMYFUNCTION("REGEXEXTRACT(B747, ""\d{4}"")"),"2000")</f>
        <v>2000</v>
      </c>
    </row>
    <row r="748">
      <c r="A748" s="11" t="s">
        <v>375</v>
      </c>
      <c r="B748" s="11" t="s">
        <v>374</v>
      </c>
      <c r="C748" s="1" t="s">
        <v>11</v>
      </c>
      <c r="D748" s="2" t="s">
        <v>381</v>
      </c>
      <c r="E748" s="1" t="s">
        <v>11</v>
      </c>
      <c r="F748" s="1" t="s">
        <v>8370</v>
      </c>
      <c r="G748" s="1" t="s">
        <v>8229</v>
      </c>
      <c r="H748" s="1" t="s">
        <v>11</v>
      </c>
      <c r="I748" s="1" t="s">
        <v>11</v>
      </c>
      <c r="J748" s="1">
        <v>1.0</v>
      </c>
      <c r="K748" s="3" t="s">
        <v>7485</v>
      </c>
      <c r="L748" s="1">
        <v>0.0</v>
      </c>
      <c r="M748" s="10" t="str">
        <f>IFERROR(__xludf.DUMMYFUNCTION("REGEXEXTRACT(B748, ""\d{4}"")"),"2014")</f>
        <v>2014</v>
      </c>
    </row>
    <row r="749">
      <c r="A749" s="11" t="s">
        <v>383</v>
      </c>
      <c r="B749" s="11" t="s">
        <v>382</v>
      </c>
      <c r="C749" s="1" t="s">
        <v>11</v>
      </c>
      <c r="D749" s="2" t="s">
        <v>8371</v>
      </c>
      <c r="E749" s="1" t="s">
        <v>11</v>
      </c>
      <c r="F749" s="1" t="s">
        <v>8372</v>
      </c>
      <c r="G749" s="1" t="s">
        <v>8265</v>
      </c>
      <c r="H749" s="1" t="s">
        <v>11</v>
      </c>
      <c r="I749" s="1" t="s">
        <v>11</v>
      </c>
      <c r="J749" s="1">
        <v>1.0</v>
      </c>
      <c r="K749" s="3" t="s">
        <v>7485</v>
      </c>
      <c r="L749" s="1">
        <v>0.0</v>
      </c>
      <c r="M749" s="10" t="str">
        <f>IFERROR(__xludf.DUMMYFUNCTION("REGEXEXTRACT(B749, ""\d{4}"")"),"2015")</f>
        <v>2015</v>
      </c>
    </row>
    <row r="750">
      <c r="A750" s="11" t="s">
        <v>375</v>
      </c>
      <c r="B750" s="11" t="s">
        <v>385</v>
      </c>
      <c r="C750" s="1" t="s">
        <v>11</v>
      </c>
      <c r="D750" s="2" t="s">
        <v>381</v>
      </c>
      <c r="E750" s="1" t="s">
        <v>11</v>
      </c>
      <c r="F750" s="1" t="s">
        <v>8370</v>
      </c>
      <c r="G750" s="1" t="s">
        <v>8370</v>
      </c>
      <c r="H750" s="1" t="s">
        <v>11</v>
      </c>
      <c r="I750" s="1" t="s">
        <v>11</v>
      </c>
      <c r="J750" s="1">
        <v>1.0</v>
      </c>
      <c r="K750" s="3" t="s">
        <v>7485</v>
      </c>
      <c r="L750" s="1">
        <v>0.0</v>
      </c>
      <c r="M750" s="10" t="str">
        <f>IFERROR(__xludf.DUMMYFUNCTION("REGEXEXTRACT(B750, ""\d{4}"")"),"2014")</f>
        <v>2014</v>
      </c>
    </row>
    <row r="751">
      <c r="A751" s="11" t="s">
        <v>387</v>
      </c>
      <c r="B751" s="11" t="s">
        <v>386</v>
      </c>
      <c r="C751" s="1" t="s">
        <v>11</v>
      </c>
      <c r="D751" s="2" t="s">
        <v>393</v>
      </c>
      <c r="E751" s="1" t="s">
        <v>11</v>
      </c>
      <c r="F751" s="1" t="s">
        <v>8373</v>
      </c>
      <c r="G751" s="1" t="s">
        <v>8374</v>
      </c>
      <c r="H751" s="1" t="s">
        <v>11</v>
      </c>
      <c r="I751" s="1" t="s">
        <v>11</v>
      </c>
      <c r="J751" s="1">
        <v>1.0</v>
      </c>
      <c r="K751" s="3" t="s">
        <v>7485</v>
      </c>
      <c r="L751" s="1">
        <v>0.0</v>
      </c>
      <c r="M751" s="10" t="str">
        <f>IFERROR(__xludf.DUMMYFUNCTION("REGEXEXTRACT(B751, ""\d{4}"")"),"2017")</f>
        <v>2017</v>
      </c>
    </row>
    <row r="752">
      <c r="A752" s="11" t="s">
        <v>395</v>
      </c>
      <c r="B752" s="11" t="s">
        <v>394</v>
      </c>
      <c r="C752" s="1" t="s">
        <v>11</v>
      </c>
      <c r="D752" s="2" t="s">
        <v>8375</v>
      </c>
      <c r="E752" s="1" t="s">
        <v>11</v>
      </c>
      <c r="F752" s="1" t="s">
        <v>8376</v>
      </c>
      <c r="G752" s="1" t="s">
        <v>8377</v>
      </c>
      <c r="H752" s="1" t="s">
        <v>11</v>
      </c>
      <c r="I752" s="1" t="s">
        <v>11</v>
      </c>
      <c r="J752" s="1">
        <v>1.0</v>
      </c>
      <c r="K752" s="3" t="s">
        <v>7485</v>
      </c>
      <c r="L752" s="1">
        <v>0.0</v>
      </c>
      <c r="M752" s="10" t="str">
        <f>IFERROR(__xludf.DUMMYFUNCTION("REGEXEXTRACT(B752, ""\d{4}"")"),"2016")</f>
        <v>2016</v>
      </c>
    </row>
    <row r="753">
      <c r="A753" s="11" t="s">
        <v>403</v>
      </c>
      <c r="B753" s="11" t="s">
        <v>402</v>
      </c>
      <c r="C753" s="1" t="s">
        <v>11</v>
      </c>
      <c r="D753" s="2" t="s">
        <v>404</v>
      </c>
      <c r="E753" s="1" t="s">
        <v>11</v>
      </c>
      <c r="F753" s="1" t="s">
        <v>8378</v>
      </c>
      <c r="G753" s="1" t="s">
        <v>7504</v>
      </c>
      <c r="H753" s="1" t="s">
        <v>11</v>
      </c>
      <c r="I753" s="1" t="s">
        <v>11</v>
      </c>
      <c r="J753" s="1">
        <v>1.0</v>
      </c>
      <c r="K753" s="3" t="s">
        <v>7485</v>
      </c>
      <c r="L753" s="1">
        <v>0.0</v>
      </c>
      <c r="M753" s="10" t="str">
        <f>IFERROR(__xludf.DUMMYFUNCTION("REGEXEXTRACT(B753, ""\d{4}"")"),"2014")</f>
        <v>2014</v>
      </c>
    </row>
    <row r="754">
      <c r="A754" s="11" t="s">
        <v>406</v>
      </c>
      <c r="B754" s="11" t="s">
        <v>405</v>
      </c>
      <c r="C754" s="1" t="s">
        <v>11</v>
      </c>
      <c r="D754" s="2" t="s">
        <v>412</v>
      </c>
      <c r="E754" s="1" t="s">
        <v>11</v>
      </c>
      <c r="F754" s="1" t="s">
        <v>8379</v>
      </c>
      <c r="G754" s="1" t="s">
        <v>8380</v>
      </c>
      <c r="H754" s="1" t="s">
        <v>11</v>
      </c>
      <c r="I754" s="1" t="s">
        <v>11</v>
      </c>
      <c r="J754" s="1">
        <v>1.0</v>
      </c>
      <c r="K754" s="3" t="s">
        <v>7485</v>
      </c>
      <c r="L754" s="1">
        <v>0.0</v>
      </c>
      <c r="M754" s="10" t="str">
        <f>IFERROR(__xludf.DUMMYFUNCTION("REGEXEXTRACT(B754, ""\d{4}"")"),"2017")</f>
        <v>2017</v>
      </c>
    </row>
    <row r="755">
      <c r="A755" s="11" t="s">
        <v>414</v>
      </c>
      <c r="B755" s="11" t="s">
        <v>413</v>
      </c>
      <c r="C755" s="1" t="s">
        <v>11</v>
      </c>
      <c r="D755" s="2" t="s">
        <v>8381</v>
      </c>
      <c r="E755" s="1" t="s">
        <v>11</v>
      </c>
      <c r="F755" s="1" t="s">
        <v>8382</v>
      </c>
      <c r="G755" s="1" t="s">
        <v>8383</v>
      </c>
      <c r="H755" s="1" t="s">
        <v>11</v>
      </c>
      <c r="I755" s="1" t="s">
        <v>11</v>
      </c>
      <c r="J755" s="1">
        <v>1.0</v>
      </c>
      <c r="K755" s="3" t="s">
        <v>7485</v>
      </c>
      <c r="L755" s="1">
        <v>0.0</v>
      </c>
      <c r="M755" s="10" t="str">
        <f>IFERROR(__xludf.DUMMYFUNCTION("REGEXEXTRACT(B755, ""\d{4}"")"),"2015")</f>
        <v>2015</v>
      </c>
    </row>
    <row r="756">
      <c r="A756" s="11" t="s">
        <v>420</v>
      </c>
      <c r="B756" s="11" t="s">
        <v>419</v>
      </c>
      <c r="C756" s="1" t="s">
        <v>11</v>
      </c>
      <c r="D756" s="2" t="s">
        <v>421</v>
      </c>
      <c r="E756" s="1" t="s">
        <v>11</v>
      </c>
      <c r="F756" s="1" t="s">
        <v>8384</v>
      </c>
      <c r="G756" s="1" t="s">
        <v>8303</v>
      </c>
      <c r="H756" s="1" t="s">
        <v>11</v>
      </c>
      <c r="I756" s="1" t="s">
        <v>11</v>
      </c>
      <c r="J756" s="1">
        <v>1.0</v>
      </c>
      <c r="K756" s="3" t="s">
        <v>7485</v>
      </c>
      <c r="L756" s="1">
        <v>0.0</v>
      </c>
      <c r="M756" s="10" t="str">
        <f>IFERROR(__xludf.DUMMYFUNCTION("REGEXEXTRACT(B756, ""\d{4}"")"),"2015")</f>
        <v>2015</v>
      </c>
    </row>
    <row r="757">
      <c r="A757" s="11" t="s">
        <v>423</v>
      </c>
      <c r="B757" s="11" t="s">
        <v>422</v>
      </c>
      <c r="C757" s="1" t="s">
        <v>11</v>
      </c>
      <c r="D757" s="2" t="s">
        <v>424</v>
      </c>
      <c r="E757" s="1" t="s">
        <v>11</v>
      </c>
      <c r="F757" s="1" t="s">
        <v>8385</v>
      </c>
      <c r="G757" s="1" t="s">
        <v>7504</v>
      </c>
      <c r="H757" s="1" t="s">
        <v>11</v>
      </c>
      <c r="I757" s="1" t="s">
        <v>11</v>
      </c>
      <c r="J757" s="1">
        <v>1.0</v>
      </c>
      <c r="K757" s="3" t="s">
        <v>7485</v>
      </c>
      <c r="L757" s="1">
        <v>0.0</v>
      </c>
      <c r="M757" s="10" t="str">
        <f>IFERROR(__xludf.DUMMYFUNCTION("REGEXEXTRACT(B757, ""\d{4}"")"),"2014")</f>
        <v>2014</v>
      </c>
    </row>
    <row r="758">
      <c r="A758" s="11" t="s">
        <v>426</v>
      </c>
      <c r="B758" s="11" t="s">
        <v>425</v>
      </c>
      <c r="C758" s="1" t="s">
        <v>11</v>
      </c>
      <c r="D758" s="2" t="s">
        <v>427</v>
      </c>
      <c r="E758" s="1" t="s">
        <v>11</v>
      </c>
      <c r="F758" s="1" t="s">
        <v>8386</v>
      </c>
      <c r="G758" s="1" t="s">
        <v>8387</v>
      </c>
      <c r="H758" s="1" t="s">
        <v>11</v>
      </c>
      <c r="I758" s="1" t="s">
        <v>11</v>
      </c>
      <c r="J758" s="1">
        <v>1.0</v>
      </c>
      <c r="K758" s="3" t="s">
        <v>8294</v>
      </c>
      <c r="L758" s="1">
        <v>0.0</v>
      </c>
      <c r="M758" s="10" t="str">
        <f>IFERROR(__xludf.DUMMYFUNCTION("REGEXEXTRACT(B758, ""\d{4}"")"),"2016")</f>
        <v>2016</v>
      </c>
    </row>
    <row r="759">
      <c r="A759" s="11" t="s">
        <v>429</v>
      </c>
      <c r="B759" s="11" t="s">
        <v>428</v>
      </c>
      <c r="C759" s="1" t="s">
        <v>11</v>
      </c>
      <c r="D759" s="15" t="s">
        <v>8388</v>
      </c>
      <c r="E759" s="1" t="s">
        <v>11</v>
      </c>
      <c r="F759" s="1" t="s">
        <v>8389</v>
      </c>
      <c r="G759" s="1" t="s">
        <v>8390</v>
      </c>
      <c r="H759" s="1" t="s">
        <v>11</v>
      </c>
      <c r="I759" s="1" t="s">
        <v>11</v>
      </c>
      <c r="J759" s="1">
        <v>1.0</v>
      </c>
      <c r="K759" s="3" t="s">
        <v>8185</v>
      </c>
      <c r="L759" s="1">
        <v>0.0</v>
      </c>
      <c r="M759" s="10" t="str">
        <f>IFERROR(__xludf.DUMMYFUNCTION("REGEXEXTRACT(B759, ""\d{4}"")"),"2010")</f>
        <v>2010</v>
      </c>
    </row>
    <row r="760">
      <c r="A760" s="11" t="s">
        <v>432</v>
      </c>
      <c r="B760" s="11" t="s">
        <v>431</v>
      </c>
      <c r="C760" s="1" t="s">
        <v>11</v>
      </c>
      <c r="D760" s="2" t="s">
        <v>433</v>
      </c>
      <c r="E760" s="1" t="s">
        <v>11</v>
      </c>
      <c r="F760" s="1" t="s">
        <v>8391</v>
      </c>
      <c r="G760" s="1" t="s">
        <v>7516</v>
      </c>
      <c r="H760" s="1" t="s">
        <v>11</v>
      </c>
      <c r="I760" s="1" t="s">
        <v>11</v>
      </c>
      <c r="J760" s="1">
        <v>1.0</v>
      </c>
      <c r="K760" s="3" t="s">
        <v>7485</v>
      </c>
      <c r="L760" s="1">
        <v>0.0</v>
      </c>
      <c r="M760" s="10" t="str">
        <f>IFERROR(__xludf.DUMMYFUNCTION("REGEXEXTRACT(B760, ""\d{4}"")"),"2008")</f>
        <v>2008</v>
      </c>
    </row>
    <row r="761">
      <c r="A761" s="11" t="s">
        <v>435</v>
      </c>
      <c r="B761" s="11" t="s">
        <v>434</v>
      </c>
      <c r="C761" s="1" t="s">
        <v>11</v>
      </c>
      <c r="D761" s="15" t="s">
        <v>436</v>
      </c>
      <c r="E761" s="1" t="s">
        <v>11</v>
      </c>
      <c r="F761" s="1" t="s">
        <v>8392</v>
      </c>
      <c r="G761" s="1" t="s">
        <v>8393</v>
      </c>
      <c r="H761" s="1" t="s">
        <v>11</v>
      </c>
      <c r="I761" s="1" t="s">
        <v>11</v>
      </c>
      <c r="J761" s="1">
        <v>1.0</v>
      </c>
      <c r="K761" s="3" t="s">
        <v>7578</v>
      </c>
      <c r="L761" s="1">
        <v>0.0</v>
      </c>
      <c r="M761" s="10" t="str">
        <f>IFERROR(__xludf.DUMMYFUNCTION("REGEXEXTRACT(B761, ""\d{4}"")"),"2018")</f>
        <v>2018</v>
      </c>
    </row>
    <row r="762">
      <c r="A762" s="11" t="s">
        <v>446</v>
      </c>
      <c r="B762" s="11" t="s">
        <v>445</v>
      </c>
      <c r="C762" s="1" t="s">
        <v>11</v>
      </c>
      <c r="D762" s="2" t="s">
        <v>8394</v>
      </c>
      <c r="E762" s="1" t="s">
        <v>11</v>
      </c>
      <c r="F762" s="1" t="s">
        <v>8395</v>
      </c>
      <c r="G762" s="1" t="s">
        <v>8390</v>
      </c>
      <c r="H762" s="1" t="s">
        <v>11</v>
      </c>
      <c r="I762" s="1" t="s">
        <v>11</v>
      </c>
      <c r="J762" s="1">
        <v>1.0</v>
      </c>
      <c r="K762" s="3" t="s">
        <v>8185</v>
      </c>
      <c r="L762" s="1">
        <v>0.0</v>
      </c>
      <c r="M762" s="10" t="str">
        <f>IFERROR(__xludf.DUMMYFUNCTION("REGEXEXTRACT(B762, ""\d{4}"")"),"2005")</f>
        <v>2005</v>
      </c>
    </row>
    <row r="763">
      <c r="A763" s="11" t="s">
        <v>453</v>
      </c>
      <c r="B763" s="11" t="s">
        <v>452</v>
      </c>
      <c r="C763" s="1" t="s">
        <v>11</v>
      </c>
      <c r="D763" s="2" t="s">
        <v>8396</v>
      </c>
      <c r="E763" s="1" t="s">
        <v>11</v>
      </c>
      <c r="F763" s="1" t="s">
        <v>8397</v>
      </c>
      <c r="G763" s="1" t="s">
        <v>8398</v>
      </c>
      <c r="H763" s="1" t="s">
        <v>11</v>
      </c>
      <c r="I763" s="1" t="s">
        <v>11</v>
      </c>
      <c r="J763" s="1">
        <v>1.0</v>
      </c>
      <c r="K763" s="3" t="s">
        <v>7744</v>
      </c>
      <c r="L763" s="1">
        <v>0.0</v>
      </c>
      <c r="M763" s="10" t="str">
        <f>IFERROR(__xludf.DUMMYFUNCTION("REGEXEXTRACT(B763, ""\d{4}"")"),"2014")</f>
        <v>2014</v>
      </c>
    </row>
    <row r="764">
      <c r="A764" s="11" t="s">
        <v>456</v>
      </c>
      <c r="B764" s="11" t="s">
        <v>455</v>
      </c>
      <c r="C764" s="1" t="s">
        <v>11</v>
      </c>
      <c r="D764" s="2" t="s">
        <v>457</v>
      </c>
      <c r="E764" s="1" t="s">
        <v>11</v>
      </c>
      <c r="F764" s="1" t="s">
        <v>8399</v>
      </c>
      <c r="G764" s="1" t="s">
        <v>8400</v>
      </c>
      <c r="H764" s="1" t="s">
        <v>11</v>
      </c>
      <c r="I764" s="1" t="s">
        <v>11</v>
      </c>
      <c r="J764" s="1">
        <v>1.0</v>
      </c>
      <c r="K764" s="3" t="s">
        <v>7485</v>
      </c>
      <c r="L764" s="1">
        <v>0.0</v>
      </c>
      <c r="M764" s="10" t="str">
        <f>IFERROR(__xludf.DUMMYFUNCTION("REGEXEXTRACT(B764, ""\d{4}"")"),"2013")</f>
        <v>2013</v>
      </c>
    </row>
    <row r="765">
      <c r="A765" s="11" t="s">
        <v>459</v>
      </c>
      <c r="B765" s="11" t="s">
        <v>458</v>
      </c>
      <c r="C765" s="1" t="s">
        <v>11</v>
      </c>
      <c r="D765" s="2" t="s">
        <v>460</v>
      </c>
      <c r="E765" s="1" t="s">
        <v>11</v>
      </c>
      <c r="F765" s="1" t="s">
        <v>8401</v>
      </c>
      <c r="G765" s="1" t="s">
        <v>8402</v>
      </c>
      <c r="H765" s="1" t="s">
        <v>11</v>
      </c>
      <c r="I765" s="1" t="s">
        <v>11</v>
      </c>
      <c r="J765" s="1">
        <v>1.0</v>
      </c>
      <c r="K765" s="3" t="s">
        <v>8266</v>
      </c>
      <c r="L765" s="1">
        <v>0.0</v>
      </c>
      <c r="M765" s="10" t="str">
        <f>IFERROR(__xludf.DUMMYFUNCTION("REGEXEXTRACT(B765, ""\d{4}"")"),"2016")</f>
        <v>2016</v>
      </c>
    </row>
    <row r="766">
      <c r="A766" s="11" t="s">
        <v>462</v>
      </c>
      <c r="B766" s="11" t="s">
        <v>461</v>
      </c>
      <c r="C766" s="1" t="s">
        <v>11</v>
      </c>
      <c r="D766" s="2" t="s">
        <v>8403</v>
      </c>
      <c r="E766" s="1" t="s">
        <v>11</v>
      </c>
      <c r="F766" s="1" t="s">
        <v>8404</v>
      </c>
      <c r="G766" s="1" t="s">
        <v>8405</v>
      </c>
      <c r="H766" s="1" t="s">
        <v>11</v>
      </c>
      <c r="I766" s="1" t="s">
        <v>11</v>
      </c>
      <c r="J766" s="1">
        <v>1.0</v>
      </c>
      <c r="K766" s="3" t="s">
        <v>8266</v>
      </c>
      <c r="L766" s="1">
        <v>0.0</v>
      </c>
      <c r="M766" s="10" t="str">
        <f>IFERROR(__xludf.DUMMYFUNCTION("REGEXEXTRACT(B766, ""\d{4}"")"),"2017")</f>
        <v>2017</v>
      </c>
    </row>
    <row r="767">
      <c r="A767" s="11" t="s">
        <v>465</v>
      </c>
      <c r="B767" s="11" t="s">
        <v>464</v>
      </c>
      <c r="C767" s="1" t="s">
        <v>11</v>
      </c>
      <c r="D767" s="2" t="s">
        <v>8406</v>
      </c>
      <c r="E767" s="1" t="s">
        <v>11</v>
      </c>
      <c r="F767" s="1" t="s">
        <v>8407</v>
      </c>
      <c r="G767" s="1" t="s">
        <v>8408</v>
      </c>
      <c r="H767" s="1" t="s">
        <v>11</v>
      </c>
      <c r="I767" s="1" t="s">
        <v>11</v>
      </c>
      <c r="J767" s="1">
        <v>1.0</v>
      </c>
      <c r="K767" s="3" t="s">
        <v>7578</v>
      </c>
      <c r="L767" s="1">
        <v>0.0</v>
      </c>
      <c r="M767" s="10" t="str">
        <f>IFERROR(__xludf.DUMMYFUNCTION("REGEXEXTRACT(B767, ""\d{4}"")"),"#N/A")</f>
        <v>#N/A</v>
      </c>
    </row>
    <row r="768">
      <c r="A768" s="6" t="s">
        <v>8409</v>
      </c>
      <c r="B768" s="11" t="s">
        <v>467</v>
      </c>
      <c r="C768" s="1" t="s">
        <v>11</v>
      </c>
      <c r="D768" s="2" t="s">
        <v>8410</v>
      </c>
      <c r="E768" s="1" t="s">
        <v>11</v>
      </c>
      <c r="F768" s="1" t="s">
        <v>8411</v>
      </c>
      <c r="G768" s="1" t="s">
        <v>8412</v>
      </c>
      <c r="H768" s="1" t="s">
        <v>11</v>
      </c>
      <c r="I768" s="1" t="s">
        <v>11</v>
      </c>
      <c r="J768" s="1">
        <v>1.0</v>
      </c>
      <c r="K768" s="3" t="s">
        <v>7578</v>
      </c>
      <c r="L768" s="1">
        <v>0.0</v>
      </c>
      <c r="M768" s="10" t="str">
        <f>IFERROR(__xludf.DUMMYFUNCTION("REGEXEXTRACT(B768, ""\d{4}"")"),"2014")</f>
        <v>2014</v>
      </c>
    </row>
    <row r="769">
      <c r="A769" s="11" t="s">
        <v>471</v>
      </c>
      <c r="B769" s="11" t="s">
        <v>470</v>
      </c>
      <c r="C769" s="1" t="s">
        <v>11</v>
      </c>
      <c r="D769" s="2" t="s">
        <v>472</v>
      </c>
      <c r="E769" s="1" t="s">
        <v>11</v>
      </c>
      <c r="F769" s="1" t="s">
        <v>8413</v>
      </c>
      <c r="G769" s="1" t="s">
        <v>8414</v>
      </c>
      <c r="H769" s="1" t="s">
        <v>11</v>
      </c>
      <c r="I769" s="1" t="s">
        <v>11</v>
      </c>
      <c r="J769" s="1">
        <v>1.0</v>
      </c>
      <c r="K769" s="3" t="s">
        <v>7744</v>
      </c>
      <c r="L769" s="1">
        <v>0.0</v>
      </c>
      <c r="M769" s="10" t="str">
        <f>IFERROR(__xludf.DUMMYFUNCTION("REGEXEXTRACT(B769, ""\d{4}"")"),"1992")</f>
        <v>1992</v>
      </c>
    </row>
    <row r="770">
      <c r="A770" s="11" t="s">
        <v>474</v>
      </c>
      <c r="B770" s="11" t="s">
        <v>473</v>
      </c>
      <c r="C770" s="1" t="s">
        <v>11</v>
      </c>
      <c r="D770" s="2" t="s">
        <v>475</v>
      </c>
      <c r="E770" s="1" t="s">
        <v>11</v>
      </c>
      <c r="F770" s="1" t="s">
        <v>8415</v>
      </c>
      <c r="G770" s="1" t="s">
        <v>8416</v>
      </c>
      <c r="H770" s="1" t="s">
        <v>11</v>
      </c>
      <c r="I770" s="1" t="s">
        <v>11</v>
      </c>
      <c r="J770" s="1">
        <v>1.0</v>
      </c>
      <c r="K770" s="3" t="s">
        <v>7485</v>
      </c>
      <c r="L770" s="1">
        <v>0.0</v>
      </c>
      <c r="M770" s="10" t="str">
        <f>IFERROR(__xludf.DUMMYFUNCTION("REGEXEXTRACT(B770, ""\d{4}"")"),"2011")</f>
        <v>2011</v>
      </c>
    </row>
    <row r="771">
      <c r="A771" s="11" t="s">
        <v>477</v>
      </c>
      <c r="B771" s="11" t="s">
        <v>476</v>
      </c>
      <c r="C771" s="1" t="s">
        <v>11</v>
      </c>
      <c r="D771" s="1" t="s">
        <v>8417</v>
      </c>
      <c r="E771" s="1" t="s">
        <v>11</v>
      </c>
      <c r="F771" s="1" t="s">
        <v>8418</v>
      </c>
      <c r="G771" s="1" t="s">
        <v>8419</v>
      </c>
      <c r="H771" s="1" t="s">
        <v>11</v>
      </c>
      <c r="I771" s="1" t="s">
        <v>11</v>
      </c>
      <c r="J771" s="1">
        <v>1.0</v>
      </c>
      <c r="K771" s="3" t="s">
        <v>8266</v>
      </c>
      <c r="L771" s="1">
        <v>0.0</v>
      </c>
      <c r="M771" s="10" t="str">
        <f>IFERROR(__xludf.DUMMYFUNCTION("REGEXEXTRACT(B771, ""\d{4}"")"),"2014")</f>
        <v>2014</v>
      </c>
    </row>
    <row r="772">
      <c r="A772" s="11" t="s">
        <v>480</v>
      </c>
      <c r="B772" s="11" t="s">
        <v>479</v>
      </c>
      <c r="C772" s="1" t="s">
        <v>11</v>
      </c>
      <c r="D772" s="2" t="s">
        <v>481</v>
      </c>
      <c r="E772" s="1" t="s">
        <v>11</v>
      </c>
      <c r="F772" s="1" t="s">
        <v>8420</v>
      </c>
      <c r="G772" s="1" t="s">
        <v>8421</v>
      </c>
      <c r="H772" s="1" t="s">
        <v>11</v>
      </c>
      <c r="I772" s="1" t="s">
        <v>11</v>
      </c>
      <c r="J772" s="1">
        <v>1.0</v>
      </c>
      <c r="K772" s="3" t="s">
        <v>7485</v>
      </c>
      <c r="L772" s="1">
        <v>0.0</v>
      </c>
      <c r="M772" s="10" t="str">
        <f>IFERROR(__xludf.DUMMYFUNCTION("REGEXEXTRACT(B772, ""\d{4}"")"),"#N/A")</f>
        <v>#N/A</v>
      </c>
    </row>
    <row r="773">
      <c r="A773" s="11" t="s">
        <v>486</v>
      </c>
      <c r="B773" s="11" t="s">
        <v>485</v>
      </c>
      <c r="C773" s="1" t="s">
        <v>11</v>
      </c>
      <c r="D773" s="2" t="s">
        <v>487</v>
      </c>
      <c r="E773" s="1" t="s">
        <v>11</v>
      </c>
      <c r="F773" s="1" t="s">
        <v>8422</v>
      </c>
      <c r="G773" s="1" t="s">
        <v>8423</v>
      </c>
      <c r="H773" s="1" t="s">
        <v>11</v>
      </c>
      <c r="I773" s="1" t="s">
        <v>11</v>
      </c>
      <c r="J773" s="1">
        <v>1.0</v>
      </c>
      <c r="K773" s="3" t="s">
        <v>7485</v>
      </c>
      <c r="L773" s="1">
        <v>0.0</v>
      </c>
      <c r="M773" s="10" t="str">
        <f>IFERROR(__xludf.DUMMYFUNCTION("REGEXEXTRACT(B773, ""\d{4}"")"),"2014")</f>
        <v>2014</v>
      </c>
    </row>
    <row r="774">
      <c r="A774" s="11" t="s">
        <v>489</v>
      </c>
      <c r="B774" s="11" t="s">
        <v>488</v>
      </c>
      <c r="C774" s="1" t="s">
        <v>11</v>
      </c>
      <c r="D774" s="2" t="s">
        <v>495</v>
      </c>
      <c r="E774" s="1" t="s">
        <v>11</v>
      </c>
      <c r="F774" s="1" t="s">
        <v>8424</v>
      </c>
      <c r="G774" s="1" t="s">
        <v>7666</v>
      </c>
      <c r="H774" s="1" t="s">
        <v>11</v>
      </c>
      <c r="I774" s="1" t="s">
        <v>11</v>
      </c>
      <c r="J774" s="1">
        <v>1.0</v>
      </c>
      <c r="K774" s="3" t="s">
        <v>7578</v>
      </c>
      <c r="L774" s="1">
        <v>0.0</v>
      </c>
      <c r="M774" s="10" t="str">
        <f>IFERROR(__xludf.DUMMYFUNCTION("REGEXEXTRACT(B774, ""\d{4}"")"),"#N/A")</f>
        <v>#N/A</v>
      </c>
    </row>
    <row r="775">
      <c r="A775" s="11" t="s">
        <v>499</v>
      </c>
      <c r="B775" s="11" t="s">
        <v>498</v>
      </c>
      <c r="C775" s="1" t="s">
        <v>11</v>
      </c>
      <c r="D775" s="2" t="s">
        <v>487</v>
      </c>
      <c r="E775" s="1" t="s">
        <v>11</v>
      </c>
      <c r="F775" s="1" t="s">
        <v>8422</v>
      </c>
      <c r="G775" s="1" t="s">
        <v>8423</v>
      </c>
      <c r="H775" s="1" t="s">
        <v>11</v>
      </c>
      <c r="I775" s="1" t="s">
        <v>11</v>
      </c>
      <c r="J775" s="1">
        <v>1.0</v>
      </c>
      <c r="K775" s="3" t="s">
        <v>7485</v>
      </c>
      <c r="L775" s="1">
        <v>0.0</v>
      </c>
      <c r="M775" s="10" t="str">
        <f>IFERROR(__xludf.DUMMYFUNCTION("REGEXEXTRACT(B775, ""\d{4}"")"),"2015")</f>
        <v>2015</v>
      </c>
    </row>
    <row r="776">
      <c r="A776" s="11" t="s">
        <v>509</v>
      </c>
      <c r="B776" s="11" t="s">
        <v>508</v>
      </c>
      <c r="C776" s="1" t="s">
        <v>11</v>
      </c>
      <c r="D776" s="2" t="s">
        <v>510</v>
      </c>
      <c r="E776" s="1" t="s">
        <v>11</v>
      </c>
      <c r="F776" s="1" t="s">
        <v>8425</v>
      </c>
      <c r="G776" s="1" t="s">
        <v>8426</v>
      </c>
      <c r="H776" s="1" t="s">
        <v>11</v>
      </c>
      <c r="I776" s="1" t="s">
        <v>11</v>
      </c>
      <c r="J776" s="1">
        <v>1.0</v>
      </c>
      <c r="K776" s="3" t="s">
        <v>7485</v>
      </c>
      <c r="L776" s="1">
        <v>0.0</v>
      </c>
      <c r="M776" s="10" t="str">
        <f>IFERROR(__xludf.DUMMYFUNCTION("REGEXEXTRACT(B776, ""\d{4}"")"),"1998")</f>
        <v>1998</v>
      </c>
    </row>
    <row r="777">
      <c r="A777" s="11" t="s">
        <v>512</v>
      </c>
      <c r="B777" s="11" t="s">
        <v>511</v>
      </c>
      <c r="C777" s="1" t="s">
        <v>11</v>
      </c>
      <c r="D777" s="2" t="s">
        <v>510</v>
      </c>
      <c r="E777" s="1" t="s">
        <v>11</v>
      </c>
      <c r="F777" s="1" t="s">
        <v>8427</v>
      </c>
      <c r="G777" s="1" t="s">
        <v>8426</v>
      </c>
      <c r="H777" s="1" t="s">
        <v>11</v>
      </c>
      <c r="I777" s="1" t="s">
        <v>11</v>
      </c>
      <c r="J777" s="1">
        <v>1.0</v>
      </c>
      <c r="K777" s="3" t="s">
        <v>7485</v>
      </c>
      <c r="L777" s="1">
        <v>0.0</v>
      </c>
      <c r="M777" s="10" t="str">
        <f>IFERROR(__xludf.DUMMYFUNCTION("REGEXEXTRACT(B777, ""\d{4}"")"),"1998")</f>
        <v>1998</v>
      </c>
    </row>
    <row r="778">
      <c r="A778" s="11" t="s">
        <v>514</v>
      </c>
      <c r="B778" s="11" t="s">
        <v>513</v>
      </c>
      <c r="C778" s="1" t="s">
        <v>11</v>
      </c>
      <c r="D778" s="2" t="s">
        <v>8428</v>
      </c>
      <c r="E778" s="1" t="s">
        <v>11</v>
      </c>
      <c r="F778" s="1" t="s">
        <v>8429</v>
      </c>
      <c r="G778" s="1" t="s">
        <v>8429</v>
      </c>
      <c r="H778" s="1" t="s">
        <v>11</v>
      </c>
      <c r="I778" s="1" t="s">
        <v>11</v>
      </c>
      <c r="J778" s="1">
        <v>1.0</v>
      </c>
      <c r="K778" s="3" t="s">
        <v>7485</v>
      </c>
      <c r="L778" s="1">
        <v>0.0</v>
      </c>
      <c r="M778" s="10" t="str">
        <f>IFERROR(__xludf.DUMMYFUNCTION("REGEXEXTRACT(B778, ""\d{4}"")"),"2014")</f>
        <v>2014</v>
      </c>
    </row>
    <row r="779">
      <c r="A779" s="6" t="s">
        <v>8430</v>
      </c>
      <c r="B779" s="11" t="s">
        <v>516</v>
      </c>
      <c r="C779" s="1" t="s">
        <v>11</v>
      </c>
      <c r="D779" s="2" t="s">
        <v>8431</v>
      </c>
      <c r="E779" s="1" t="s">
        <v>11</v>
      </c>
      <c r="F779" s="1" t="s">
        <v>8432</v>
      </c>
      <c r="G779" s="1" t="s">
        <v>8433</v>
      </c>
      <c r="H779" s="1" t="s">
        <v>11</v>
      </c>
      <c r="I779" s="1" t="s">
        <v>11</v>
      </c>
      <c r="J779" s="1">
        <v>1.0</v>
      </c>
      <c r="K779" s="3" t="s">
        <v>7485</v>
      </c>
      <c r="L779" s="1">
        <v>0.0</v>
      </c>
      <c r="M779" s="10" t="str">
        <f>IFERROR(__xludf.DUMMYFUNCTION("REGEXEXTRACT(B779, ""\d{4}"")"),"1990")</f>
        <v>1990</v>
      </c>
    </row>
    <row r="780">
      <c r="A780" s="11" t="s">
        <v>520</v>
      </c>
      <c r="B780" s="11" t="s">
        <v>519</v>
      </c>
      <c r="C780" s="1" t="s">
        <v>11</v>
      </c>
      <c r="D780" s="15" t="s">
        <v>8434</v>
      </c>
      <c r="E780" s="1" t="s">
        <v>11</v>
      </c>
      <c r="F780" s="1" t="s">
        <v>8435</v>
      </c>
      <c r="G780" s="1" t="s">
        <v>8436</v>
      </c>
      <c r="H780" s="1" t="s">
        <v>11</v>
      </c>
      <c r="I780" s="1" t="s">
        <v>11</v>
      </c>
      <c r="J780" s="1">
        <v>1.0</v>
      </c>
      <c r="K780" s="3" t="s">
        <v>7738</v>
      </c>
      <c r="L780" s="1">
        <v>0.0</v>
      </c>
      <c r="M780" s="10" t="str">
        <f>IFERROR(__xludf.DUMMYFUNCTION("REGEXEXTRACT(B780, ""\d{4}"")"),"2013")</f>
        <v>2013</v>
      </c>
    </row>
    <row r="781">
      <c r="A781" s="11" t="s">
        <v>526</v>
      </c>
      <c r="B781" s="11" t="s">
        <v>525</v>
      </c>
      <c r="C781" s="1" t="s">
        <v>11</v>
      </c>
      <c r="D781" s="2" t="s">
        <v>8437</v>
      </c>
      <c r="E781" s="1" t="s">
        <v>11</v>
      </c>
      <c r="F781" s="1" t="s">
        <v>8438</v>
      </c>
      <c r="G781" s="1" t="s">
        <v>8439</v>
      </c>
      <c r="H781" s="1" t="s">
        <v>11</v>
      </c>
      <c r="I781" s="1" t="s">
        <v>11</v>
      </c>
      <c r="J781" s="1">
        <v>1.0</v>
      </c>
      <c r="K781" s="3" t="s">
        <v>7523</v>
      </c>
      <c r="L781" s="1">
        <v>0.0</v>
      </c>
      <c r="M781" s="10" t="str">
        <f>IFERROR(__xludf.DUMMYFUNCTION("REGEXEXTRACT(B781, ""\d{4}"")"),"2014")</f>
        <v>2014</v>
      </c>
    </row>
    <row r="782">
      <c r="A782" s="11" t="s">
        <v>534</v>
      </c>
      <c r="B782" s="11" t="s">
        <v>533</v>
      </c>
      <c r="C782" s="1" t="s">
        <v>11</v>
      </c>
      <c r="D782" s="2" t="s">
        <v>8440</v>
      </c>
      <c r="E782" s="1" t="s">
        <v>11</v>
      </c>
      <c r="F782" s="1" t="s">
        <v>8441</v>
      </c>
      <c r="G782" s="1" t="s">
        <v>8442</v>
      </c>
      <c r="H782" s="1" t="s">
        <v>11</v>
      </c>
      <c r="I782" s="1" t="s">
        <v>11</v>
      </c>
      <c r="J782" s="1">
        <v>1.0</v>
      </c>
      <c r="K782" s="1" t="s">
        <v>7738</v>
      </c>
      <c r="L782" s="1">
        <v>0.0</v>
      </c>
      <c r="M782" s="10" t="str">
        <f>IFERROR(__xludf.DUMMYFUNCTION("REGEXEXTRACT(B782, ""\d{4}"")"),"2013")</f>
        <v>2013</v>
      </c>
    </row>
    <row r="783">
      <c r="A783" s="11" t="s">
        <v>537</v>
      </c>
      <c r="B783" s="11" t="s">
        <v>536</v>
      </c>
      <c r="C783" s="1" t="s">
        <v>11</v>
      </c>
      <c r="D783" s="2" t="s">
        <v>8443</v>
      </c>
      <c r="E783" s="1" t="s">
        <v>11</v>
      </c>
      <c r="F783" s="1" t="s">
        <v>8444</v>
      </c>
      <c r="G783" s="1" t="s">
        <v>8445</v>
      </c>
      <c r="H783" s="1" t="s">
        <v>11</v>
      </c>
      <c r="I783" s="1" t="s">
        <v>11</v>
      </c>
      <c r="J783" s="1">
        <v>1.0</v>
      </c>
      <c r="K783" s="3" t="s">
        <v>7485</v>
      </c>
      <c r="L783" s="1">
        <v>0.0</v>
      </c>
      <c r="M783" s="10" t="str">
        <f>IFERROR(__xludf.DUMMYFUNCTION("REGEXEXTRACT(B783, ""\d{4}"")"),"2018")</f>
        <v>2018</v>
      </c>
    </row>
    <row r="784">
      <c r="A784" s="11" t="s">
        <v>540</v>
      </c>
      <c r="B784" s="11" t="s">
        <v>539</v>
      </c>
      <c r="C784" s="1" t="s">
        <v>11</v>
      </c>
      <c r="D784" s="2" t="s">
        <v>541</v>
      </c>
      <c r="E784" s="1" t="s">
        <v>11</v>
      </c>
      <c r="F784" s="1" t="s">
        <v>8446</v>
      </c>
      <c r="G784" s="1" t="s">
        <v>8447</v>
      </c>
      <c r="H784" s="1" t="s">
        <v>11</v>
      </c>
      <c r="I784" s="1" t="s">
        <v>11</v>
      </c>
      <c r="J784" s="1">
        <v>1.0</v>
      </c>
      <c r="K784" s="3" t="s">
        <v>8185</v>
      </c>
      <c r="L784" s="1">
        <v>0.0</v>
      </c>
      <c r="M784" s="10" t="str">
        <f>IFERROR(__xludf.DUMMYFUNCTION("REGEXEXTRACT(B784, ""\d{4}"")"),"2003")</f>
        <v>2003</v>
      </c>
    </row>
    <row r="785">
      <c r="A785" s="11" t="s">
        <v>543</v>
      </c>
      <c r="B785" s="11" t="s">
        <v>542</v>
      </c>
      <c r="C785" s="1" t="s">
        <v>11</v>
      </c>
      <c r="D785" s="2" t="s">
        <v>544</v>
      </c>
      <c r="E785" s="1" t="s">
        <v>11</v>
      </c>
      <c r="F785" s="1" t="s">
        <v>8448</v>
      </c>
      <c r="G785" s="1" t="s">
        <v>8449</v>
      </c>
      <c r="H785" s="1" t="s">
        <v>11</v>
      </c>
      <c r="I785" s="1" t="s">
        <v>11</v>
      </c>
      <c r="J785" s="1">
        <v>1.0</v>
      </c>
      <c r="K785" s="3" t="s">
        <v>7485</v>
      </c>
      <c r="L785" s="1">
        <v>0.0</v>
      </c>
      <c r="M785" s="10" t="str">
        <f>IFERROR(__xludf.DUMMYFUNCTION("REGEXEXTRACT(B785, ""\d{4}"")"),"2018")</f>
        <v>2018</v>
      </c>
    </row>
    <row r="786">
      <c r="A786" s="11" t="s">
        <v>546</v>
      </c>
      <c r="B786" s="11" t="s">
        <v>545</v>
      </c>
      <c r="C786" s="1" t="s">
        <v>11</v>
      </c>
      <c r="D786" s="2" t="s">
        <v>8450</v>
      </c>
      <c r="E786" s="1" t="s">
        <v>11</v>
      </c>
      <c r="F786" s="1" t="s">
        <v>8451</v>
      </c>
      <c r="G786" s="1" t="s">
        <v>8452</v>
      </c>
      <c r="H786" s="1" t="s">
        <v>11</v>
      </c>
      <c r="I786" s="1" t="s">
        <v>11</v>
      </c>
      <c r="J786" s="1">
        <v>1.0</v>
      </c>
      <c r="K786" s="3" t="s">
        <v>8185</v>
      </c>
      <c r="L786" s="1">
        <v>0.0</v>
      </c>
      <c r="M786" s="10" t="str">
        <f>IFERROR(__xludf.DUMMYFUNCTION("REGEXEXTRACT(B786, ""\d{4}"")"),"2013")</f>
        <v>2013</v>
      </c>
    </row>
    <row r="787">
      <c r="A787" s="11" t="s">
        <v>552</v>
      </c>
      <c r="B787" s="11" t="s">
        <v>551</v>
      </c>
      <c r="C787" s="1" t="s">
        <v>11</v>
      </c>
      <c r="D787" s="1" t="s">
        <v>8453</v>
      </c>
      <c r="E787" s="1" t="s">
        <v>11</v>
      </c>
      <c r="F787" s="1" t="s">
        <v>8454</v>
      </c>
      <c r="G787" s="1" t="s">
        <v>8455</v>
      </c>
      <c r="H787" s="1" t="s">
        <v>11</v>
      </c>
      <c r="I787" s="1" t="s">
        <v>11</v>
      </c>
      <c r="J787" s="1">
        <v>1.0</v>
      </c>
      <c r="K787" s="1" t="s">
        <v>7738</v>
      </c>
      <c r="L787" s="1">
        <v>0.0</v>
      </c>
      <c r="M787" s="10" t="str">
        <f>IFERROR(__xludf.DUMMYFUNCTION("REGEXEXTRACT(B787, ""\d{4}"")"),"2015")</f>
        <v>2015</v>
      </c>
    </row>
    <row r="788">
      <c r="A788" s="11" t="s">
        <v>560</v>
      </c>
      <c r="B788" s="11" t="s">
        <v>559</v>
      </c>
      <c r="C788" s="1" t="s">
        <v>11</v>
      </c>
      <c r="D788" s="2" t="s">
        <v>8456</v>
      </c>
      <c r="E788" s="1" t="s">
        <v>11</v>
      </c>
      <c r="F788" s="1" t="s">
        <v>8457</v>
      </c>
      <c r="G788" s="1" t="s">
        <v>7701</v>
      </c>
      <c r="H788" s="1" t="s">
        <v>11</v>
      </c>
      <c r="I788" s="1" t="s">
        <v>11</v>
      </c>
      <c r="J788" s="1">
        <v>1.0</v>
      </c>
      <c r="K788" s="3" t="s">
        <v>7485</v>
      </c>
      <c r="L788" s="1">
        <v>0.0</v>
      </c>
      <c r="M788" s="10" t="str">
        <f>IFERROR(__xludf.DUMMYFUNCTION("REGEXEXTRACT(B788, ""\d{4}"")"),"2009")</f>
        <v>2009</v>
      </c>
    </row>
    <row r="789">
      <c r="A789" s="6" t="s">
        <v>8458</v>
      </c>
      <c r="B789" s="11" t="s">
        <v>562</v>
      </c>
      <c r="C789" s="1" t="s">
        <v>11</v>
      </c>
      <c r="D789" s="2" t="s">
        <v>8459</v>
      </c>
      <c r="E789" s="1" t="s">
        <v>11</v>
      </c>
      <c r="F789" s="1" t="s">
        <v>8460</v>
      </c>
      <c r="G789" s="1" t="s">
        <v>8461</v>
      </c>
      <c r="H789" s="1" t="s">
        <v>11</v>
      </c>
      <c r="I789" s="1" t="s">
        <v>11</v>
      </c>
      <c r="J789" s="1">
        <v>1.0</v>
      </c>
      <c r="K789" s="3" t="s">
        <v>7485</v>
      </c>
      <c r="L789" s="1">
        <v>0.0</v>
      </c>
      <c r="M789" s="10" t="str">
        <f>IFERROR(__xludf.DUMMYFUNCTION("REGEXEXTRACT(B789, ""\d{4}"")"),"2013")</f>
        <v>2013</v>
      </c>
    </row>
    <row r="790">
      <c r="A790" s="11" t="s">
        <v>566</v>
      </c>
      <c r="B790" s="11" t="s">
        <v>565</v>
      </c>
      <c r="C790" s="1" t="s">
        <v>11</v>
      </c>
      <c r="D790" s="2" t="s">
        <v>8462</v>
      </c>
      <c r="E790" s="1" t="s">
        <v>11</v>
      </c>
      <c r="F790" s="1" t="s">
        <v>8463</v>
      </c>
      <c r="G790" s="1" t="s">
        <v>8464</v>
      </c>
      <c r="H790" s="1" t="s">
        <v>11</v>
      </c>
      <c r="I790" s="1" t="s">
        <v>11</v>
      </c>
      <c r="J790" s="1">
        <v>1.0</v>
      </c>
      <c r="K790" s="3" t="s">
        <v>7744</v>
      </c>
      <c r="L790" s="1">
        <v>0.0</v>
      </c>
      <c r="M790" s="10" t="str">
        <f>IFERROR(__xludf.DUMMYFUNCTION("REGEXEXTRACT(B790, ""\d{4}"")"),"2012")</f>
        <v>2012</v>
      </c>
    </row>
    <row r="791">
      <c r="A791" s="11" t="s">
        <v>569</v>
      </c>
      <c r="B791" s="11" t="s">
        <v>568</v>
      </c>
      <c r="C791" s="1" t="s">
        <v>11</v>
      </c>
      <c r="D791" s="2" t="s">
        <v>8465</v>
      </c>
      <c r="E791" s="1" t="s">
        <v>11</v>
      </c>
      <c r="F791" s="1" t="s">
        <v>8466</v>
      </c>
      <c r="G791" s="1" t="s">
        <v>8467</v>
      </c>
      <c r="H791" s="1" t="s">
        <v>11</v>
      </c>
      <c r="I791" s="1" t="s">
        <v>11</v>
      </c>
      <c r="J791" s="1">
        <v>1.0</v>
      </c>
      <c r="K791" s="3" t="s">
        <v>7578</v>
      </c>
      <c r="L791" s="1">
        <v>0.0</v>
      </c>
      <c r="M791" s="10" t="str">
        <f>IFERROR(__xludf.DUMMYFUNCTION("REGEXEXTRACT(B791, ""\d{4}"")"),"2007")</f>
        <v>2007</v>
      </c>
    </row>
    <row r="792">
      <c r="A792" s="11" t="s">
        <v>572</v>
      </c>
      <c r="B792" s="11" t="s">
        <v>571</v>
      </c>
      <c r="C792" s="1" t="s">
        <v>11</v>
      </c>
      <c r="D792" s="2" t="s">
        <v>573</v>
      </c>
      <c r="E792" s="1" t="s">
        <v>11</v>
      </c>
      <c r="F792" s="1" t="s">
        <v>8468</v>
      </c>
      <c r="G792" s="1" t="s">
        <v>8469</v>
      </c>
      <c r="H792" s="1" t="s">
        <v>11</v>
      </c>
      <c r="I792" s="1" t="s">
        <v>11</v>
      </c>
      <c r="J792" s="1">
        <v>1.0</v>
      </c>
      <c r="K792" s="3" t="s">
        <v>7578</v>
      </c>
      <c r="L792" s="1">
        <v>0.0</v>
      </c>
      <c r="M792" s="10" t="str">
        <f>IFERROR(__xludf.DUMMYFUNCTION("REGEXEXTRACT(B792, ""\d{4}"")"),"#N/A")</f>
        <v>#N/A</v>
      </c>
    </row>
    <row r="793">
      <c r="A793" s="11" t="s">
        <v>575</v>
      </c>
      <c r="B793" s="11" t="s">
        <v>574</v>
      </c>
      <c r="C793" s="1" t="s">
        <v>11</v>
      </c>
      <c r="D793" s="2" t="s">
        <v>8470</v>
      </c>
      <c r="E793" s="1" t="s">
        <v>11</v>
      </c>
      <c r="F793" s="1" t="s">
        <v>8471</v>
      </c>
      <c r="G793" s="1" t="s">
        <v>8472</v>
      </c>
      <c r="H793" s="1" t="s">
        <v>11</v>
      </c>
      <c r="I793" s="1" t="s">
        <v>11</v>
      </c>
      <c r="J793" s="1">
        <v>1.0</v>
      </c>
      <c r="K793" s="3" t="s">
        <v>7744</v>
      </c>
      <c r="L793" s="1">
        <v>0.0</v>
      </c>
      <c r="M793" s="10" t="str">
        <f>IFERROR(__xludf.DUMMYFUNCTION("REGEXEXTRACT(B793, ""\d{4}"")"),"2014")</f>
        <v>2014</v>
      </c>
    </row>
    <row r="794">
      <c r="A794" s="11" t="s">
        <v>581</v>
      </c>
      <c r="B794" s="11" t="s">
        <v>580</v>
      </c>
      <c r="C794" s="1" t="s">
        <v>11</v>
      </c>
      <c r="D794" s="2" t="s">
        <v>8473</v>
      </c>
      <c r="E794" s="1" t="s">
        <v>11</v>
      </c>
      <c r="F794" s="1" t="s">
        <v>8474</v>
      </c>
      <c r="G794" s="1" t="s">
        <v>8445</v>
      </c>
      <c r="H794" s="1" t="s">
        <v>11</v>
      </c>
      <c r="I794" s="1" t="s">
        <v>11</v>
      </c>
      <c r="J794" s="1">
        <v>1.0</v>
      </c>
      <c r="K794" s="3" t="s">
        <v>7485</v>
      </c>
      <c r="L794" s="1">
        <v>0.0</v>
      </c>
      <c r="M794" s="10" t="str">
        <f>IFERROR(__xludf.DUMMYFUNCTION("REGEXEXTRACT(B794, ""\d{4}"")"),"2015")</f>
        <v>2015</v>
      </c>
    </row>
    <row r="795">
      <c r="A795" s="11" t="s">
        <v>584</v>
      </c>
      <c r="B795" s="11" t="s">
        <v>583</v>
      </c>
      <c r="C795" s="1" t="s">
        <v>11</v>
      </c>
      <c r="D795" s="2" t="s">
        <v>8475</v>
      </c>
      <c r="E795" s="1" t="s">
        <v>11</v>
      </c>
      <c r="F795" s="1" t="s">
        <v>8476</v>
      </c>
      <c r="G795" s="1" t="s">
        <v>8229</v>
      </c>
      <c r="H795" s="1" t="s">
        <v>11</v>
      </c>
      <c r="I795" s="1" t="s">
        <v>11</v>
      </c>
      <c r="J795" s="1">
        <v>1.0</v>
      </c>
      <c r="K795" s="3" t="s">
        <v>7485</v>
      </c>
      <c r="L795" s="1">
        <v>0.0</v>
      </c>
      <c r="M795" s="10" t="str">
        <f>IFERROR(__xludf.DUMMYFUNCTION("REGEXEXTRACT(B795, ""\d{4}"")"),"2017")</f>
        <v>2017</v>
      </c>
    </row>
    <row r="796">
      <c r="A796" s="11" t="s">
        <v>592</v>
      </c>
      <c r="B796" s="11" t="s">
        <v>591</v>
      </c>
      <c r="C796" s="1" t="s">
        <v>11</v>
      </c>
      <c r="D796" s="2" t="s">
        <v>8477</v>
      </c>
      <c r="E796" s="1" t="s">
        <v>11</v>
      </c>
      <c r="F796" s="1" t="s">
        <v>8478</v>
      </c>
      <c r="G796" s="1" t="s">
        <v>8479</v>
      </c>
      <c r="H796" s="1" t="s">
        <v>11</v>
      </c>
      <c r="I796" s="1" t="s">
        <v>11</v>
      </c>
      <c r="J796" s="1">
        <v>1.0</v>
      </c>
      <c r="K796" s="3" t="s">
        <v>7485</v>
      </c>
      <c r="L796" s="1">
        <v>0.0</v>
      </c>
      <c r="M796" s="10" t="str">
        <f>IFERROR(__xludf.DUMMYFUNCTION("REGEXEXTRACT(B796, ""\d{4}"")"),"2014")</f>
        <v>2014</v>
      </c>
    </row>
    <row r="797">
      <c r="A797" s="11" t="s">
        <v>595</v>
      </c>
      <c r="B797" s="11" t="s">
        <v>594</v>
      </c>
      <c r="C797" s="1" t="s">
        <v>11</v>
      </c>
      <c r="D797" s="2" t="s">
        <v>596</v>
      </c>
      <c r="E797" s="1" t="s">
        <v>11</v>
      </c>
      <c r="F797" s="1" t="s">
        <v>8480</v>
      </c>
      <c r="G797" s="1" t="s">
        <v>7504</v>
      </c>
      <c r="H797" s="1" t="s">
        <v>11</v>
      </c>
      <c r="I797" s="1" t="s">
        <v>11</v>
      </c>
      <c r="J797" s="1">
        <v>1.0</v>
      </c>
      <c r="K797" s="3" t="s">
        <v>7485</v>
      </c>
      <c r="L797" s="1">
        <v>0.0</v>
      </c>
      <c r="M797" s="10" t="str">
        <f>IFERROR(__xludf.DUMMYFUNCTION("REGEXEXTRACT(B797, ""\d{4}"")"),"2014")</f>
        <v>2014</v>
      </c>
    </row>
    <row r="798">
      <c r="A798" s="11" t="s">
        <v>598</v>
      </c>
      <c r="B798" s="11" t="s">
        <v>597</v>
      </c>
      <c r="C798" s="1" t="s">
        <v>11</v>
      </c>
      <c r="D798" s="2" t="s">
        <v>8481</v>
      </c>
      <c r="E798" s="1" t="s">
        <v>11</v>
      </c>
      <c r="F798" s="1" t="s">
        <v>8482</v>
      </c>
      <c r="G798" s="1" t="s">
        <v>8483</v>
      </c>
      <c r="H798" s="1" t="s">
        <v>11</v>
      </c>
      <c r="I798" s="1" t="s">
        <v>11</v>
      </c>
      <c r="J798" s="1">
        <v>1.0</v>
      </c>
      <c r="K798" s="3" t="s">
        <v>8484</v>
      </c>
      <c r="L798" s="1">
        <v>0.0</v>
      </c>
      <c r="M798" s="10" t="str">
        <f>IFERROR(__xludf.DUMMYFUNCTION("REGEXEXTRACT(B798, ""\d{4}"")"),"2010")</f>
        <v>2010</v>
      </c>
    </row>
    <row r="799">
      <c r="A799" s="11" t="s">
        <v>601</v>
      </c>
      <c r="B799" s="11" t="s">
        <v>600</v>
      </c>
      <c r="C799" s="1" t="s">
        <v>11</v>
      </c>
      <c r="D799" s="2" t="s">
        <v>602</v>
      </c>
      <c r="E799" s="1" t="s">
        <v>11</v>
      </c>
      <c r="F799" s="1" t="s">
        <v>8485</v>
      </c>
      <c r="G799" s="1" t="s">
        <v>8486</v>
      </c>
      <c r="H799" s="1" t="s">
        <v>11</v>
      </c>
      <c r="I799" s="1" t="s">
        <v>11</v>
      </c>
      <c r="J799" s="1">
        <v>1.0</v>
      </c>
      <c r="K799" s="3" t="s">
        <v>7485</v>
      </c>
      <c r="L799" s="1">
        <v>0.0</v>
      </c>
      <c r="M799" s="10" t="str">
        <f>IFERROR(__xludf.DUMMYFUNCTION("REGEXEXTRACT(B799, ""\d{4}"")"),"2015")</f>
        <v>2015</v>
      </c>
    </row>
    <row r="800">
      <c r="A800" s="11" t="s">
        <v>604</v>
      </c>
      <c r="B800" s="11" t="s">
        <v>603</v>
      </c>
      <c r="C800" s="1" t="s">
        <v>11</v>
      </c>
      <c r="D800" s="2" t="s">
        <v>605</v>
      </c>
      <c r="E800" s="1" t="s">
        <v>11</v>
      </c>
      <c r="F800" s="1" t="s">
        <v>8487</v>
      </c>
      <c r="G800" s="1" t="s">
        <v>8390</v>
      </c>
      <c r="H800" s="1" t="s">
        <v>11</v>
      </c>
      <c r="I800" s="1" t="s">
        <v>11</v>
      </c>
      <c r="J800" s="1">
        <v>1.0</v>
      </c>
      <c r="K800" s="3" t="s">
        <v>8185</v>
      </c>
      <c r="L800" s="1">
        <v>0.0</v>
      </c>
      <c r="M800" s="10" t="str">
        <f>IFERROR(__xludf.DUMMYFUNCTION("REGEXEXTRACT(B800, ""\d{4}"")"),"2009")</f>
        <v>2009</v>
      </c>
    </row>
    <row r="801">
      <c r="A801" s="11" t="s">
        <v>607</v>
      </c>
      <c r="B801" s="11" t="s">
        <v>606</v>
      </c>
      <c r="C801" s="1" t="s">
        <v>11</v>
      </c>
      <c r="D801" s="2" t="s">
        <v>608</v>
      </c>
      <c r="E801" s="1" t="s">
        <v>11</v>
      </c>
      <c r="F801" s="1" t="s">
        <v>8488</v>
      </c>
      <c r="G801" s="1" t="s">
        <v>8489</v>
      </c>
      <c r="H801" s="1" t="s">
        <v>11</v>
      </c>
      <c r="I801" s="1" t="s">
        <v>11</v>
      </c>
      <c r="J801" s="1">
        <v>1.0</v>
      </c>
      <c r="K801" s="3" t="s">
        <v>8490</v>
      </c>
      <c r="L801" s="1">
        <v>0.0</v>
      </c>
      <c r="M801" s="10" t="str">
        <f>IFERROR(__xludf.DUMMYFUNCTION("REGEXEXTRACT(B801, ""\d{4}"")"),"2014")</f>
        <v>2014</v>
      </c>
    </row>
    <row r="802">
      <c r="A802" s="11" t="s">
        <v>610</v>
      </c>
      <c r="B802" s="11" t="s">
        <v>609</v>
      </c>
      <c r="C802" s="1" t="s">
        <v>11</v>
      </c>
      <c r="D802" s="2" t="s">
        <v>8491</v>
      </c>
      <c r="E802" s="1" t="s">
        <v>11</v>
      </c>
      <c r="F802" s="1" t="s">
        <v>8492</v>
      </c>
      <c r="G802" s="1" t="s">
        <v>8493</v>
      </c>
      <c r="H802" s="1" t="s">
        <v>11</v>
      </c>
      <c r="I802" s="1" t="s">
        <v>11</v>
      </c>
      <c r="J802" s="1">
        <v>1.0</v>
      </c>
      <c r="K802" s="1" t="s">
        <v>7738</v>
      </c>
      <c r="L802" s="1">
        <v>0.0</v>
      </c>
      <c r="M802" s="10" t="str">
        <f>IFERROR(__xludf.DUMMYFUNCTION("REGEXEXTRACT(B802, ""\d{4}"")"),"2014")</f>
        <v>2014</v>
      </c>
    </row>
    <row r="803">
      <c r="A803" s="6" t="s">
        <v>613</v>
      </c>
      <c r="B803" s="6" t="s">
        <v>8494</v>
      </c>
      <c r="C803" s="1" t="s">
        <v>11</v>
      </c>
      <c r="D803" s="2" t="s">
        <v>8495</v>
      </c>
      <c r="E803" s="1" t="s">
        <v>11</v>
      </c>
      <c r="F803" s="1" t="s">
        <v>8496</v>
      </c>
      <c r="G803" s="3" t="s">
        <v>7485</v>
      </c>
      <c r="H803" s="1" t="s">
        <v>11</v>
      </c>
      <c r="I803" s="1" t="s">
        <v>11</v>
      </c>
      <c r="J803" s="1">
        <v>1.0</v>
      </c>
      <c r="K803" s="3" t="s">
        <v>7485</v>
      </c>
      <c r="L803" s="1">
        <v>0.0</v>
      </c>
      <c r="M803" s="10" t="str">
        <f>IFERROR(__xludf.DUMMYFUNCTION("REGEXEXTRACT(B803, ""\d{4}"")"),"2013")</f>
        <v>2013</v>
      </c>
    </row>
    <row r="804">
      <c r="A804" s="11" t="s">
        <v>616</v>
      </c>
      <c r="B804" s="11" t="s">
        <v>615</v>
      </c>
      <c r="C804" s="1" t="s">
        <v>11</v>
      </c>
      <c r="D804" s="2" t="s">
        <v>8497</v>
      </c>
      <c r="E804" s="1" t="s">
        <v>11</v>
      </c>
      <c r="F804" s="1" t="s">
        <v>8498</v>
      </c>
      <c r="G804" s="1" t="s">
        <v>8499</v>
      </c>
      <c r="H804" s="1" t="s">
        <v>11</v>
      </c>
      <c r="I804" s="1" t="s">
        <v>11</v>
      </c>
      <c r="J804" s="1">
        <v>1.0</v>
      </c>
      <c r="K804" s="3" t="s">
        <v>8266</v>
      </c>
      <c r="L804" s="1">
        <v>0.0</v>
      </c>
      <c r="M804" s="10" t="str">
        <f>IFERROR(__xludf.DUMMYFUNCTION("REGEXEXTRACT(B804, ""\d{4}"")"),"2014")</f>
        <v>2014</v>
      </c>
    </row>
    <row r="805">
      <c r="A805" s="11" t="s">
        <v>619</v>
      </c>
      <c r="B805" s="11" t="s">
        <v>618</v>
      </c>
      <c r="C805" s="1" t="s">
        <v>11</v>
      </c>
      <c r="D805" s="2" t="s">
        <v>620</v>
      </c>
      <c r="E805" s="1" t="s">
        <v>11</v>
      </c>
      <c r="F805" s="1" t="s">
        <v>8500</v>
      </c>
      <c r="G805" s="1" t="s">
        <v>8390</v>
      </c>
      <c r="H805" s="1" t="s">
        <v>11</v>
      </c>
      <c r="I805" s="1" t="s">
        <v>11</v>
      </c>
      <c r="J805" s="1">
        <v>1.0</v>
      </c>
      <c r="K805" s="3" t="s">
        <v>7485</v>
      </c>
      <c r="L805" s="1">
        <v>0.0</v>
      </c>
      <c r="M805" s="10" t="str">
        <f>IFERROR(__xludf.DUMMYFUNCTION("REGEXEXTRACT(B805, ""\d{4}"")"),"2007")</f>
        <v>2007</v>
      </c>
    </row>
    <row r="806">
      <c r="A806" s="14" t="s">
        <v>622</v>
      </c>
      <c r="B806" s="11" t="s">
        <v>621</v>
      </c>
      <c r="C806" s="1" t="s">
        <v>11</v>
      </c>
      <c r="D806" s="2" t="s">
        <v>622</v>
      </c>
      <c r="E806" s="1" t="s">
        <v>11</v>
      </c>
      <c r="F806" s="1" t="s">
        <v>8454</v>
      </c>
      <c r="G806" s="1" t="s">
        <v>8501</v>
      </c>
      <c r="H806" s="1" t="s">
        <v>11</v>
      </c>
      <c r="I806" s="1" t="s">
        <v>11</v>
      </c>
      <c r="J806" s="1">
        <v>1.0</v>
      </c>
      <c r="K806" s="3" t="s">
        <v>7485</v>
      </c>
      <c r="L806" s="1">
        <v>0.0</v>
      </c>
      <c r="M806" s="10" t="str">
        <f>IFERROR(__xludf.DUMMYFUNCTION("REGEXEXTRACT(B806, ""\d{4}"")"),"2011")</f>
        <v>2011</v>
      </c>
    </row>
    <row r="807">
      <c r="A807" s="11" t="s">
        <v>624</v>
      </c>
      <c r="B807" s="11" t="s">
        <v>623</v>
      </c>
      <c r="C807" s="1" t="s">
        <v>11</v>
      </c>
      <c r="D807" s="2" t="s">
        <v>625</v>
      </c>
      <c r="E807" s="1" t="s">
        <v>11</v>
      </c>
      <c r="F807" s="1" t="s">
        <v>8502</v>
      </c>
      <c r="G807" s="1" t="s">
        <v>8229</v>
      </c>
      <c r="H807" s="1" t="s">
        <v>11</v>
      </c>
      <c r="I807" s="1" t="s">
        <v>11</v>
      </c>
      <c r="J807" s="1">
        <v>1.0</v>
      </c>
      <c r="K807" s="3" t="s">
        <v>7485</v>
      </c>
      <c r="L807" s="1">
        <v>0.0</v>
      </c>
      <c r="M807" s="10" t="str">
        <f>IFERROR(__xludf.DUMMYFUNCTION("REGEXEXTRACT(B807, ""\d{4}"")"),"2014")</f>
        <v>2014</v>
      </c>
    </row>
    <row r="808">
      <c r="A808" s="11" t="s">
        <v>630</v>
      </c>
      <c r="B808" s="11" t="s">
        <v>629</v>
      </c>
      <c r="C808" s="1" t="s">
        <v>11</v>
      </c>
      <c r="D808" s="2" t="s">
        <v>8503</v>
      </c>
      <c r="E808" s="1" t="s">
        <v>11</v>
      </c>
      <c r="F808" s="1" t="s">
        <v>8504</v>
      </c>
      <c r="G808" s="1" t="s">
        <v>7712</v>
      </c>
      <c r="H808" s="1" t="s">
        <v>11</v>
      </c>
      <c r="I808" s="1" t="s">
        <v>11</v>
      </c>
      <c r="J808" s="1">
        <v>1.0</v>
      </c>
      <c r="K808" s="3" t="s">
        <v>7485</v>
      </c>
      <c r="L808" s="1">
        <v>0.0</v>
      </c>
      <c r="M808" s="10" t="str">
        <f>IFERROR(__xludf.DUMMYFUNCTION("REGEXEXTRACT(B808, ""\d{4}"")"),"2017")</f>
        <v>2017</v>
      </c>
    </row>
    <row r="809">
      <c r="A809" s="11" t="s">
        <v>633</v>
      </c>
      <c r="B809" s="11" t="s">
        <v>632</v>
      </c>
      <c r="C809" s="1" t="s">
        <v>11</v>
      </c>
      <c r="D809" s="2" t="s">
        <v>8505</v>
      </c>
      <c r="E809" s="1" t="s">
        <v>11</v>
      </c>
      <c r="F809" s="1" t="s">
        <v>8506</v>
      </c>
      <c r="G809" s="1" t="s">
        <v>8507</v>
      </c>
      <c r="H809" s="1" t="s">
        <v>11</v>
      </c>
      <c r="I809" s="1" t="s">
        <v>11</v>
      </c>
      <c r="J809" s="1">
        <v>1.0</v>
      </c>
      <c r="K809" s="3" t="s">
        <v>7485</v>
      </c>
      <c r="L809" s="1">
        <v>0.0</v>
      </c>
      <c r="M809" s="10" t="str">
        <f>IFERROR(__xludf.DUMMYFUNCTION("REGEXEXTRACT(B809, ""\d{4}"")"),"2017")</f>
        <v>2017</v>
      </c>
    </row>
    <row r="810">
      <c r="A810" s="11" t="s">
        <v>638</v>
      </c>
      <c r="B810" s="11" t="s">
        <v>637</v>
      </c>
      <c r="C810" s="1" t="s">
        <v>11</v>
      </c>
      <c r="D810" s="2" t="s">
        <v>8508</v>
      </c>
      <c r="E810" s="1" t="s">
        <v>11</v>
      </c>
      <c r="F810" s="1" t="s">
        <v>8509</v>
      </c>
      <c r="G810" s="1" t="s">
        <v>8510</v>
      </c>
      <c r="H810" s="1" t="s">
        <v>11</v>
      </c>
      <c r="I810" s="1" t="s">
        <v>11</v>
      </c>
      <c r="J810" s="1">
        <v>1.0</v>
      </c>
      <c r="K810" s="3" t="s">
        <v>7485</v>
      </c>
      <c r="L810" s="1">
        <v>0.0</v>
      </c>
      <c r="M810" s="10" t="str">
        <f>IFERROR(__xludf.DUMMYFUNCTION("REGEXEXTRACT(B810, ""\d{4}"")"),"2017")</f>
        <v>2017</v>
      </c>
    </row>
    <row r="811">
      <c r="A811" s="11" t="s">
        <v>641</v>
      </c>
      <c r="B811" s="11" t="s">
        <v>640</v>
      </c>
      <c r="C811" s="1" t="s">
        <v>11</v>
      </c>
      <c r="D811" s="15" t="s">
        <v>8511</v>
      </c>
      <c r="E811" s="1" t="s">
        <v>11</v>
      </c>
      <c r="F811" s="1" t="s">
        <v>8512</v>
      </c>
      <c r="G811" s="1" t="s">
        <v>8513</v>
      </c>
      <c r="H811" s="1" t="s">
        <v>11</v>
      </c>
      <c r="I811" s="1" t="s">
        <v>11</v>
      </c>
      <c r="J811" s="1">
        <v>1.0</v>
      </c>
      <c r="K811" s="3" t="s">
        <v>8277</v>
      </c>
      <c r="L811" s="1">
        <v>0.0</v>
      </c>
      <c r="M811" s="10" t="str">
        <f>IFERROR(__xludf.DUMMYFUNCTION("REGEXEXTRACT(B811, ""\d{4}"")"),"2012")</f>
        <v>2012</v>
      </c>
    </row>
    <row r="812">
      <c r="A812" s="11" t="s">
        <v>644</v>
      </c>
      <c r="B812" s="11" t="s">
        <v>643</v>
      </c>
      <c r="C812" s="1" t="s">
        <v>11</v>
      </c>
      <c r="D812" s="2" t="s">
        <v>8514</v>
      </c>
      <c r="E812" s="1" t="s">
        <v>11</v>
      </c>
      <c r="F812" s="1" t="s">
        <v>8515</v>
      </c>
      <c r="G812" s="1" t="s">
        <v>8516</v>
      </c>
      <c r="H812" s="1" t="s">
        <v>11</v>
      </c>
      <c r="I812" s="1" t="s">
        <v>11</v>
      </c>
      <c r="J812" s="1">
        <v>1.0</v>
      </c>
      <c r="K812" s="3" t="s">
        <v>7523</v>
      </c>
      <c r="L812" s="1">
        <v>0.0</v>
      </c>
      <c r="M812" s="10" t="str">
        <f>IFERROR(__xludf.DUMMYFUNCTION("REGEXEXTRACT(B812, ""\d{4}"")"),"2017")</f>
        <v>2017</v>
      </c>
    </row>
    <row r="813">
      <c r="A813" s="11" t="s">
        <v>647</v>
      </c>
      <c r="B813" s="11" t="s">
        <v>646</v>
      </c>
      <c r="C813" s="1" t="s">
        <v>11</v>
      </c>
      <c r="D813" s="2" t="s">
        <v>653</v>
      </c>
      <c r="E813" s="1" t="s">
        <v>11</v>
      </c>
      <c r="F813" s="1" t="s">
        <v>8517</v>
      </c>
      <c r="G813" s="1" t="s">
        <v>7703</v>
      </c>
      <c r="H813" s="1" t="s">
        <v>11</v>
      </c>
      <c r="I813" s="1" t="s">
        <v>11</v>
      </c>
      <c r="J813" s="1">
        <v>1.0</v>
      </c>
      <c r="K813" s="3" t="s">
        <v>7485</v>
      </c>
      <c r="L813" s="1">
        <v>0.0</v>
      </c>
      <c r="M813" s="10" t="str">
        <f>IFERROR(__xludf.DUMMYFUNCTION("REGEXEXTRACT(B813, ""\d{4}"")"),"#N/A")</f>
        <v>#N/A</v>
      </c>
    </row>
    <row r="814">
      <c r="A814" s="11" t="s">
        <v>655</v>
      </c>
      <c r="B814" s="11" t="s">
        <v>654</v>
      </c>
      <c r="C814" s="1" t="s">
        <v>11</v>
      </c>
      <c r="D814" s="2" t="s">
        <v>8518</v>
      </c>
      <c r="E814" s="1" t="s">
        <v>11</v>
      </c>
      <c r="F814" s="1" t="s">
        <v>8519</v>
      </c>
      <c r="G814" s="1" t="s">
        <v>8520</v>
      </c>
      <c r="H814" s="1" t="s">
        <v>11</v>
      </c>
      <c r="I814" s="1" t="s">
        <v>11</v>
      </c>
      <c r="J814" s="1">
        <v>1.0</v>
      </c>
      <c r="K814" s="1" t="s">
        <v>7738</v>
      </c>
      <c r="L814" s="1">
        <v>0.0</v>
      </c>
      <c r="M814" s="10" t="str">
        <f>IFERROR(__xludf.DUMMYFUNCTION("REGEXEXTRACT(B814, ""\d{4}"")"),"2014")</f>
        <v>2014</v>
      </c>
    </row>
    <row r="815">
      <c r="A815" s="11" t="s">
        <v>658</v>
      </c>
      <c r="B815" s="11" t="s">
        <v>657</v>
      </c>
      <c r="C815" s="1" t="s">
        <v>11</v>
      </c>
      <c r="D815" s="2" t="s">
        <v>8521</v>
      </c>
      <c r="E815" s="1" t="s">
        <v>11</v>
      </c>
      <c r="F815" s="1" t="s">
        <v>8522</v>
      </c>
      <c r="G815" s="1" t="s">
        <v>8523</v>
      </c>
      <c r="H815" s="1" t="s">
        <v>11</v>
      </c>
      <c r="I815" s="1" t="s">
        <v>11</v>
      </c>
      <c r="J815" s="1">
        <v>1.0</v>
      </c>
      <c r="K815" s="3" t="s">
        <v>7738</v>
      </c>
      <c r="L815" s="1">
        <v>0.0</v>
      </c>
      <c r="M815" s="10" t="str">
        <f>IFERROR(__xludf.DUMMYFUNCTION("REGEXEXTRACT(B815, ""\d{4}"")"),"2013")</f>
        <v>2013</v>
      </c>
    </row>
    <row r="816">
      <c r="A816" s="11" t="s">
        <v>661</v>
      </c>
      <c r="B816" s="11" t="s">
        <v>660</v>
      </c>
      <c r="C816" s="1" t="s">
        <v>11</v>
      </c>
      <c r="D816" s="2" t="s">
        <v>667</v>
      </c>
      <c r="E816" s="1" t="s">
        <v>11</v>
      </c>
      <c r="F816" s="1" t="s">
        <v>8524</v>
      </c>
      <c r="G816" s="1" t="s">
        <v>8525</v>
      </c>
      <c r="H816" s="1" t="s">
        <v>11</v>
      </c>
      <c r="I816" s="1" t="s">
        <v>11</v>
      </c>
      <c r="J816" s="1">
        <v>1.0</v>
      </c>
      <c r="K816" s="3" t="s">
        <v>7485</v>
      </c>
      <c r="L816" s="1">
        <v>0.0</v>
      </c>
      <c r="M816" s="10" t="str">
        <f>IFERROR(__xludf.DUMMYFUNCTION("REGEXEXTRACT(B816, ""\d{4}"")"),"#N/A")</f>
        <v>#N/A</v>
      </c>
    </row>
    <row r="817">
      <c r="A817" s="11" t="s">
        <v>669</v>
      </c>
      <c r="B817" s="11" t="s">
        <v>668</v>
      </c>
      <c r="C817" s="1" t="s">
        <v>11</v>
      </c>
      <c r="D817" s="2" t="s">
        <v>8526</v>
      </c>
      <c r="E817" s="1" t="s">
        <v>11</v>
      </c>
      <c r="F817" s="1" t="s">
        <v>8527</v>
      </c>
      <c r="G817" s="1" t="s">
        <v>8528</v>
      </c>
      <c r="H817" s="1" t="s">
        <v>11</v>
      </c>
      <c r="I817" s="1" t="s">
        <v>11</v>
      </c>
      <c r="J817" s="1">
        <v>1.0</v>
      </c>
      <c r="K817" s="3" t="s">
        <v>7485</v>
      </c>
      <c r="L817" s="1">
        <v>0.0</v>
      </c>
      <c r="M817" s="10" t="str">
        <f>IFERROR(__xludf.DUMMYFUNCTION("REGEXEXTRACT(B817, ""\d{4}"")"),"2005")</f>
        <v>2005</v>
      </c>
    </row>
    <row r="818">
      <c r="A818" s="11" t="s">
        <v>672</v>
      </c>
      <c r="B818" s="11" t="s">
        <v>671</v>
      </c>
      <c r="C818" s="1" t="s">
        <v>11</v>
      </c>
      <c r="D818" s="2" t="s">
        <v>8529</v>
      </c>
      <c r="E818" s="1" t="s">
        <v>11</v>
      </c>
      <c r="F818" s="1" t="s">
        <v>8530</v>
      </c>
      <c r="G818" s="1" t="s">
        <v>8531</v>
      </c>
      <c r="H818" s="1" t="s">
        <v>11</v>
      </c>
      <c r="I818" s="1" t="s">
        <v>11</v>
      </c>
      <c r="J818" s="1">
        <v>1.0</v>
      </c>
      <c r="K818" s="3" t="s">
        <v>7485</v>
      </c>
      <c r="L818" s="1">
        <v>0.0</v>
      </c>
      <c r="M818" s="10" t="str">
        <f>IFERROR(__xludf.DUMMYFUNCTION("REGEXEXTRACT(B818, ""\d{4}"")"),"2014")</f>
        <v>2014</v>
      </c>
    </row>
    <row r="819">
      <c r="A819" s="11" t="s">
        <v>675</v>
      </c>
      <c r="B819" s="11" t="s">
        <v>674</v>
      </c>
      <c r="C819" s="1" t="s">
        <v>11</v>
      </c>
      <c r="D819" s="2" t="s">
        <v>8532</v>
      </c>
      <c r="E819" s="1" t="s">
        <v>11</v>
      </c>
      <c r="F819" s="1" t="s">
        <v>8533</v>
      </c>
      <c r="G819" s="1" t="s">
        <v>8390</v>
      </c>
      <c r="H819" s="1" t="s">
        <v>11</v>
      </c>
      <c r="I819" s="1" t="s">
        <v>11</v>
      </c>
      <c r="J819" s="1">
        <v>1.0</v>
      </c>
      <c r="K819" s="3" t="s">
        <v>7485</v>
      </c>
      <c r="L819" s="1">
        <v>0.0</v>
      </c>
      <c r="M819" s="10" t="str">
        <f>IFERROR(__xludf.DUMMYFUNCTION("REGEXEXTRACT(B819, ""\d{4}"")"),"2010")</f>
        <v>2010</v>
      </c>
    </row>
    <row r="820">
      <c r="A820" s="11" t="s">
        <v>678</v>
      </c>
      <c r="B820" s="11" t="s">
        <v>677</v>
      </c>
      <c r="C820" s="1" t="s">
        <v>11</v>
      </c>
      <c r="D820" s="2" t="s">
        <v>8534</v>
      </c>
      <c r="E820" s="1" t="s">
        <v>11</v>
      </c>
      <c r="F820" s="1" t="s">
        <v>8535</v>
      </c>
      <c r="G820" s="1" t="s">
        <v>7705</v>
      </c>
      <c r="H820" s="1" t="s">
        <v>11</v>
      </c>
      <c r="I820" s="1" t="s">
        <v>11</v>
      </c>
      <c r="J820" s="1">
        <v>1.0</v>
      </c>
      <c r="K820" s="3" t="s">
        <v>7485</v>
      </c>
      <c r="L820" s="1">
        <v>0.0</v>
      </c>
      <c r="M820" s="10" t="str">
        <f>IFERROR(__xludf.DUMMYFUNCTION("REGEXEXTRACT(B820, ""\d{4}"")"),"2009")</f>
        <v>2009</v>
      </c>
    </row>
    <row r="821">
      <c r="A821" s="11" t="s">
        <v>681</v>
      </c>
      <c r="B821" s="11" t="s">
        <v>680</v>
      </c>
      <c r="C821" s="1" t="s">
        <v>11</v>
      </c>
      <c r="D821" s="2" t="s">
        <v>682</v>
      </c>
      <c r="E821" s="1" t="s">
        <v>11</v>
      </c>
      <c r="F821" s="1" t="s">
        <v>8536</v>
      </c>
      <c r="G821" s="1" t="s">
        <v>8493</v>
      </c>
      <c r="H821" s="1" t="s">
        <v>11</v>
      </c>
      <c r="I821" s="1" t="s">
        <v>11</v>
      </c>
      <c r="J821" s="1">
        <v>1.0</v>
      </c>
      <c r="K821" s="1" t="s">
        <v>7738</v>
      </c>
      <c r="L821" s="1">
        <v>0.0</v>
      </c>
      <c r="M821" s="10" t="str">
        <f>IFERROR(__xludf.DUMMYFUNCTION("REGEXEXTRACT(B821, ""\d{4}"")"),"2015")</f>
        <v>2015</v>
      </c>
    </row>
    <row r="822">
      <c r="A822" s="11" t="s">
        <v>684</v>
      </c>
      <c r="B822" s="11" t="s">
        <v>683</v>
      </c>
      <c r="C822" s="1" t="s">
        <v>11</v>
      </c>
      <c r="D822" s="2" t="s">
        <v>685</v>
      </c>
      <c r="E822" s="1" t="s">
        <v>11</v>
      </c>
      <c r="F822" s="1" t="s">
        <v>8537</v>
      </c>
      <c r="G822" s="1" t="s">
        <v>8229</v>
      </c>
      <c r="H822" s="1" t="s">
        <v>11</v>
      </c>
      <c r="I822" s="1" t="s">
        <v>11</v>
      </c>
      <c r="J822" s="1">
        <v>1.0</v>
      </c>
      <c r="K822" s="3" t="s">
        <v>7485</v>
      </c>
      <c r="L822" s="1">
        <v>0.0</v>
      </c>
      <c r="M822" s="10" t="str">
        <f>IFERROR(__xludf.DUMMYFUNCTION("REGEXEXTRACT(B822, ""\d{4}"")"),"#N/A")</f>
        <v>#N/A</v>
      </c>
    </row>
    <row r="823">
      <c r="A823" s="11" t="s">
        <v>687</v>
      </c>
      <c r="B823" s="11" t="s">
        <v>686</v>
      </c>
      <c r="C823" s="1" t="s">
        <v>11</v>
      </c>
      <c r="D823" s="2" t="s">
        <v>8538</v>
      </c>
      <c r="E823" s="1" t="s">
        <v>11</v>
      </c>
      <c r="F823" s="1" t="s">
        <v>8539</v>
      </c>
      <c r="G823" s="1" t="s">
        <v>8540</v>
      </c>
      <c r="H823" s="1" t="s">
        <v>11</v>
      </c>
      <c r="I823" s="1" t="s">
        <v>11</v>
      </c>
      <c r="J823" s="1">
        <v>1.0</v>
      </c>
      <c r="K823" s="3" t="s">
        <v>7485</v>
      </c>
      <c r="L823" s="1">
        <v>0.0</v>
      </c>
      <c r="M823" s="10" t="str">
        <f>IFERROR(__xludf.DUMMYFUNCTION("REGEXEXTRACT(B823, ""\d{4}"")"),"2002")</f>
        <v>2002</v>
      </c>
    </row>
    <row r="824">
      <c r="A824" s="11" t="s">
        <v>690</v>
      </c>
      <c r="B824" s="11" t="s">
        <v>689</v>
      </c>
      <c r="C824" s="1" t="s">
        <v>11</v>
      </c>
      <c r="D824" s="2" t="s">
        <v>8541</v>
      </c>
      <c r="E824" s="1" t="s">
        <v>11</v>
      </c>
      <c r="F824" s="1" t="s">
        <v>8542</v>
      </c>
      <c r="G824" s="1" t="s">
        <v>8493</v>
      </c>
      <c r="H824" s="1" t="s">
        <v>11</v>
      </c>
      <c r="I824" s="1" t="s">
        <v>11</v>
      </c>
      <c r="J824" s="1">
        <v>1.0</v>
      </c>
      <c r="K824" s="1" t="s">
        <v>7738</v>
      </c>
      <c r="L824" s="1">
        <v>0.0</v>
      </c>
      <c r="M824" s="10" t="str">
        <f>IFERROR(__xludf.DUMMYFUNCTION("REGEXEXTRACT(B824, ""\d{4}"")"),"2014")</f>
        <v>2014</v>
      </c>
    </row>
    <row r="825">
      <c r="A825" s="11" t="s">
        <v>693</v>
      </c>
      <c r="B825" s="11" t="s">
        <v>692</v>
      </c>
      <c r="C825" s="1" t="s">
        <v>11</v>
      </c>
      <c r="D825" s="1" t="s">
        <v>8543</v>
      </c>
      <c r="E825" s="1" t="s">
        <v>11</v>
      </c>
      <c r="F825" s="1" t="s">
        <v>8544</v>
      </c>
      <c r="G825" s="1" t="s">
        <v>8545</v>
      </c>
      <c r="H825" s="1" t="s">
        <v>11</v>
      </c>
      <c r="I825" s="1" t="s">
        <v>11</v>
      </c>
      <c r="J825" s="1">
        <v>1.0</v>
      </c>
      <c r="K825" s="3" t="s">
        <v>7485</v>
      </c>
      <c r="L825" s="1">
        <v>0.0</v>
      </c>
      <c r="M825" s="10" t="str">
        <f>IFERROR(__xludf.DUMMYFUNCTION("REGEXEXTRACT(B825, ""\d{4}"")"),"2014")</f>
        <v>2014</v>
      </c>
    </row>
    <row r="826">
      <c r="A826" s="11" t="s">
        <v>696</v>
      </c>
      <c r="B826" s="11" t="s">
        <v>695</v>
      </c>
      <c r="C826" s="1" t="s">
        <v>11</v>
      </c>
      <c r="D826" s="2" t="s">
        <v>8546</v>
      </c>
      <c r="E826" s="1" t="s">
        <v>11</v>
      </c>
      <c r="F826" s="1" t="s">
        <v>8547</v>
      </c>
      <c r="G826" s="1" t="s">
        <v>8548</v>
      </c>
      <c r="H826" s="1" t="s">
        <v>11</v>
      </c>
      <c r="I826" s="1" t="s">
        <v>11</v>
      </c>
      <c r="J826" s="1">
        <v>1.0</v>
      </c>
      <c r="K826" s="3" t="s">
        <v>7485</v>
      </c>
      <c r="L826" s="1">
        <v>0.0</v>
      </c>
      <c r="M826" s="10" t="str">
        <f>IFERROR(__xludf.DUMMYFUNCTION("REGEXEXTRACT(B826, ""\d{4}"")"),"2013")</f>
        <v>2013</v>
      </c>
    </row>
    <row r="827">
      <c r="A827" s="11" t="s">
        <v>709</v>
      </c>
      <c r="B827" s="11" t="s">
        <v>708</v>
      </c>
      <c r="C827" s="1" t="s">
        <v>11</v>
      </c>
      <c r="D827" s="2" t="s">
        <v>8549</v>
      </c>
      <c r="E827" s="1" t="s">
        <v>11</v>
      </c>
      <c r="F827" s="1" t="s">
        <v>8550</v>
      </c>
      <c r="G827" s="1" t="s">
        <v>8551</v>
      </c>
      <c r="H827" s="1" t="s">
        <v>11</v>
      </c>
      <c r="I827" s="1" t="s">
        <v>11</v>
      </c>
      <c r="J827" s="1">
        <v>1.0</v>
      </c>
      <c r="K827" s="3" t="s">
        <v>7485</v>
      </c>
      <c r="L827" s="1">
        <v>0.0</v>
      </c>
      <c r="M827" s="10" t="str">
        <f>IFERROR(__xludf.DUMMYFUNCTION("REGEXEXTRACT(B827, ""\d{4}"")"),"2007")</f>
        <v>2007</v>
      </c>
    </row>
    <row r="828">
      <c r="A828" s="11" t="s">
        <v>712</v>
      </c>
      <c r="B828" s="11" t="s">
        <v>711</v>
      </c>
      <c r="C828" s="1" t="s">
        <v>11</v>
      </c>
      <c r="D828" s="1" t="s">
        <v>8552</v>
      </c>
      <c r="E828" s="1" t="s">
        <v>11</v>
      </c>
      <c r="F828" s="1" t="s">
        <v>8553</v>
      </c>
      <c r="G828" s="1" t="s">
        <v>7705</v>
      </c>
      <c r="H828" s="1" t="s">
        <v>11</v>
      </c>
      <c r="I828" s="1" t="s">
        <v>11</v>
      </c>
      <c r="J828" s="1">
        <v>1.0</v>
      </c>
      <c r="K828" s="3" t="s">
        <v>7523</v>
      </c>
      <c r="L828" s="1">
        <v>0.0</v>
      </c>
      <c r="M828" s="10" t="str">
        <f>IFERROR(__xludf.DUMMYFUNCTION("REGEXEXTRACT(B828, ""\d{4}"")"),"2015")</f>
        <v>2015</v>
      </c>
    </row>
    <row r="829">
      <c r="A829" s="11" t="s">
        <v>720</v>
      </c>
      <c r="B829" s="11" t="s">
        <v>719</v>
      </c>
      <c r="C829" s="1" t="s">
        <v>11</v>
      </c>
      <c r="D829" s="2" t="s">
        <v>8554</v>
      </c>
      <c r="E829" s="1" t="s">
        <v>11</v>
      </c>
      <c r="F829" s="1" t="s">
        <v>8555</v>
      </c>
      <c r="G829" s="1" t="s">
        <v>8556</v>
      </c>
      <c r="H829" s="1" t="s">
        <v>11</v>
      </c>
      <c r="I829" s="1" t="s">
        <v>11</v>
      </c>
      <c r="J829" s="1">
        <v>1.0</v>
      </c>
      <c r="K829" s="1" t="s">
        <v>7738</v>
      </c>
      <c r="L829" s="1">
        <v>0.0</v>
      </c>
      <c r="M829" s="10" t="str">
        <f>IFERROR(__xludf.DUMMYFUNCTION("REGEXEXTRACT(B829, ""\d{4}"")"),"1986")</f>
        <v>1986</v>
      </c>
    </row>
    <row r="830">
      <c r="A830" s="11" t="s">
        <v>723</v>
      </c>
      <c r="B830" s="11" t="s">
        <v>722</v>
      </c>
      <c r="C830" s="1" t="s">
        <v>11</v>
      </c>
      <c r="D830" s="2" t="s">
        <v>8557</v>
      </c>
      <c r="E830" s="1" t="s">
        <v>11</v>
      </c>
      <c r="F830" s="1" t="s">
        <v>8558</v>
      </c>
      <c r="G830" s="1" t="s">
        <v>8559</v>
      </c>
      <c r="H830" s="1" t="s">
        <v>11</v>
      </c>
      <c r="I830" s="1" t="s">
        <v>11</v>
      </c>
      <c r="J830" s="1">
        <v>1.0</v>
      </c>
      <c r="K830" s="3" t="s">
        <v>7485</v>
      </c>
      <c r="L830" s="1">
        <v>0.0</v>
      </c>
      <c r="M830" s="10" t="str">
        <f>IFERROR(__xludf.DUMMYFUNCTION("REGEXEXTRACT(B830, ""\d{4}"")"),"2014")</f>
        <v>2014</v>
      </c>
    </row>
    <row r="831">
      <c r="A831" s="11" t="s">
        <v>726</v>
      </c>
      <c r="B831" s="11" t="s">
        <v>725</v>
      </c>
      <c r="C831" s="1" t="s">
        <v>11</v>
      </c>
      <c r="D831" s="2" t="s">
        <v>8560</v>
      </c>
      <c r="E831" s="1" t="s">
        <v>11</v>
      </c>
      <c r="F831" s="1" t="s">
        <v>1776</v>
      </c>
      <c r="G831" s="1" t="s">
        <v>8561</v>
      </c>
      <c r="H831" s="1" t="s">
        <v>11</v>
      </c>
      <c r="I831" s="1" t="s">
        <v>11</v>
      </c>
      <c r="J831" s="1">
        <v>1.0</v>
      </c>
      <c r="K831" s="3" t="s">
        <v>7738</v>
      </c>
      <c r="L831" s="1">
        <v>0.0</v>
      </c>
      <c r="M831" s="10" t="str">
        <f>IFERROR(__xludf.DUMMYFUNCTION("REGEXEXTRACT(B831, ""\d{4}"")"),"2014")</f>
        <v>2014</v>
      </c>
    </row>
    <row r="832">
      <c r="A832" s="11" t="s">
        <v>729</v>
      </c>
      <c r="B832" s="11" t="s">
        <v>728</v>
      </c>
      <c r="C832" s="1" t="s">
        <v>11</v>
      </c>
      <c r="D832" s="1" t="s">
        <v>8562</v>
      </c>
      <c r="E832" s="1" t="s">
        <v>11</v>
      </c>
      <c r="F832" s="1" t="s">
        <v>8563</v>
      </c>
      <c r="G832" s="1" t="s">
        <v>8564</v>
      </c>
      <c r="H832" s="1" t="s">
        <v>11</v>
      </c>
      <c r="I832" s="1" t="s">
        <v>11</v>
      </c>
      <c r="J832" s="1">
        <v>1.0</v>
      </c>
      <c r="K832" s="3" t="s">
        <v>7485</v>
      </c>
      <c r="L832" s="1">
        <v>0.0</v>
      </c>
      <c r="M832" s="10" t="str">
        <f>IFERROR(__xludf.DUMMYFUNCTION("REGEXEXTRACT(B832, ""\d{4}"")"),"2015")</f>
        <v>2015</v>
      </c>
    </row>
    <row r="833">
      <c r="A833" s="11" t="s">
        <v>732</v>
      </c>
      <c r="B833" s="11" t="s">
        <v>731</v>
      </c>
      <c r="C833" s="1" t="s">
        <v>11</v>
      </c>
      <c r="D833" s="2" t="s">
        <v>733</v>
      </c>
      <c r="E833" s="1" t="s">
        <v>11</v>
      </c>
      <c r="F833" s="1" t="s">
        <v>8565</v>
      </c>
      <c r="G833" s="1" t="s">
        <v>8566</v>
      </c>
      <c r="H833" s="1" t="s">
        <v>11</v>
      </c>
      <c r="I833" s="1" t="s">
        <v>11</v>
      </c>
      <c r="J833" s="1">
        <v>1.0</v>
      </c>
      <c r="K833" s="3" t="s">
        <v>7485</v>
      </c>
      <c r="L833" s="1">
        <v>0.0</v>
      </c>
      <c r="M833" s="10" t="str">
        <f>IFERROR(__xludf.DUMMYFUNCTION("REGEXEXTRACT(B833, ""\d{4}"")"),"2014")</f>
        <v>2014</v>
      </c>
    </row>
    <row r="834">
      <c r="A834" s="11" t="s">
        <v>735</v>
      </c>
      <c r="B834" s="11" t="s">
        <v>734</v>
      </c>
      <c r="C834" s="1" t="s">
        <v>11</v>
      </c>
      <c r="D834" s="2" t="s">
        <v>8567</v>
      </c>
      <c r="E834" s="1" t="s">
        <v>11</v>
      </c>
      <c r="F834" s="1" t="s">
        <v>8568</v>
      </c>
      <c r="G834" s="1" t="s">
        <v>8569</v>
      </c>
      <c r="H834" s="1" t="s">
        <v>11</v>
      </c>
      <c r="I834" s="1" t="s">
        <v>11</v>
      </c>
      <c r="J834" s="1">
        <v>1.0</v>
      </c>
      <c r="K834" s="3" t="s">
        <v>7485</v>
      </c>
      <c r="L834" s="1">
        <v>0.0</v>
      </c>
      <c r="M834" s="10" t="str">
        <f>IFERROR(__xludf.DUMMYFUNCTION("REGEXEXTRACT(B834, ""\d{4}"")"),"2015")</f>
        <v>2015</v>
      </c>
    </row>
    <row r="835">
      <c r="A835" s="6" t="s">
        <v>8570</v>
      </c>
      <c r="B835" s="11" t="s">
        <v>737</v>
      </c>
      <c r="C835" s="1" t="s">
        <v>11</v>
      </c>
      <c r="D835" s="3" t="s">
        <v>8571</v>
      </c>
      <c r="E835" s="1" t="s">
        <v>11</v>
      </c>
      <c r="F835" s="1" t="s">
        <v>8572</v>
      </c>
      <c r="G835" s="1" t="s">
        <v>8573</v>
      </c>
      <c r="H835" s="1" t="s">
        <v>11</v>
      </c>
      <c r="I835" s="1" t="s">
        <v>11</v>
      </c>
      <c r="J835" s="1">
        <v>1.0</v>
      </c>
      <c r="K835" s="3" t="s">
        <v>7485</v>
      </c>
      <c r="L835" s="1">
        <v>0.0</v>
      </c>
      <c r="M835" s="10" t="str">
        <f>IFERROR(__xludf.DUMMYFUNCTION("REGEXEXTRACT(B835, ""\d{4}"")"),"2015")</f>
        <v>2015</v>
      </c>
    </row>
    <row r="836">
      <c r="A836" s="11" t="s">
        <v>741</v>
      </c>
      <c r="B836" s="11" t="s">
        <v>740</v>
      </c>
      <c r="C836" s="1" t="s">
        <v>11</v>
      </c>
      <c r="D836" s="2" t="s">
        <v>8574</v>
      </c>
      <c r="E836" s="1" t="s">
        <v>11</v>
      </c>
      <c r="F836" s="1" t="s">
        <v>8575</v>
      </c>
      <c r="G836" s="1" t="s">
        <v>7666</v>
      </c>
      <c r="H836" s="1" t="s">
        <v>11</v>
      </c>
      <c r="I836" s="1" t="s">
        <v>11</v>
      </c>
      <c r="J836" s="1">
        <v>1.0</v>
      </c>
      <c r="K836" s="3" t="s">
        <v>7578</v>
      </c>
      <c r="L836" s="1">
        <v>0.0</v>
      </c>
      <c r="M836" s="10" t="str">
        <f>IFERROR(__xludf.DUMMYFUNCTION("REGEXEXTRACT(B836, ""\d{4}"")"),"2014")</f>
        <v>2014</v>
      </c>
    </row>
    <row r="837">
      <c r="A837" s="11" t="s">
        <v>744</v>
      </c>
      <c r="B837" s="11" t="s">
        <v>743</v>
      </c>
      <c r="C837" s="1" t="s">
        <v>11</v>
      </c>
      <c r="D837" s="2" t="s">
        <v>8576</v>
      </c>
      <c r="E837" s="1" t="s">
        <v>11</v>
      </c>
      <c r="F837" s="1" t="s">
        <v>8577</v>
      </c>
      <c r="G837" s="1" t="s">
        <v>8578</v>
      </c>
      <c r="H837" s="1" t="s">
        <v>11</v>
      </c>
      <c r="I837" s="1" t="s">
        <v>11</v>
      </c>
      <c r="J837" s="1">
        <v>1.0</v>
      </c>
      <c r="K837" s="3" t="s">
        <v>7738</v>
      </c>
      <c r="L837" s="1">
        <v>0.0</v>
      </c>
      <c r="M837" s="10" t="str">
        <f>IFERROR(__xludf.DUMMYFUNCTION("REGEXEXTRACT(B837, ""\d{4}"")"),"2016")</f>
        <v>2016</v>
      </c>
    </row>
    <row r="838">
      <c r="A838" s="11" t="s">
        <v>747</v>
      </c>
      <c r="B838" s="11" t="s">
        <v>746</v>
      </c>
      <c r="C838" s="1" t="s">
        <v>11</v>
      </c>
      <c r="D838" s="2" t="s">
        <v>8574</v>
      </c>
      <c r="E838" s="1" t="s">
        <v>11</v>
      </c>
      <c r="F838" s="1" t="s">
        <v>8579</v>
      </c>
      <c r="G838" s="1" t="s">
        <v>7666</v>
      </c>
      <c r="H838" s="1" t="s">
        <v>11</v>
      </c>
      <c r="I838" s="1" t="s">
        <v>11</v>
      </c>
      <c r="J838" s="1">
        <v>1.0</v>
      </c>
      <c r="K838" s="3" t="s">
        <v>7578</v>
      </c>
      <c r="L838" s="1">
        <v>0.0</v>
      </c>
      <c r="M838" s="10" t="str">
        <f>IFERROR(__xludf.DUMMYFUNCTION("REGEXEXTRACT(B838, ""\d{4}"")"),"2015")</f>
        <v>2015</v>
      </c>
    </row>
    <row r="839">
      <c r="A839" s="11" t="s">
        <v>754</v>
      </c>
      <c r="B839" s="11" t="s">
        <v>753</v>
      </c>
      <c r="C839" s="1" t="s">
        <v>11</v>
      </c>
      <c r="D839" s="2" t="s">
        <v>8580</v>
      </c>
      <c r="E839" s="1" t="s">
        <v>11</v>
      </c>
      <c r="F839" s="1" t="s">
        <v>8581</v>
      </c>
      <c r="G839" s="1" t="s">
        <v>8582</v>
      </c>
      <c r="H839" s="1" t="s">
        <v>11</v>
      </c>
      <c r="I839" s="1" t="s">
        <v>11</v>
      </c>
      <c r="J839" s="1">
        <v>1.0</v>
      </c>
      <c r="K839" s="1" t="s">
        <v>7738</v>
      </c>
      <c r="L839" s="1">
        <v>0.0</v>
      </c>
      <c r="M839" s="10" t="str">
        <f>IFERROR(__xludf.DUMMYFUNCTION("REGEXEXTRACT(B839, ""\d{4}"")"),"2014")</f>
        <v>2014</v>
      </c>
    </row>
    <row r="840">
      <c r="A840" s="11" t="s">
        <v>757</v>
      </c>
      <c r="B840" s="6" t="s">
        <v>756</v>
      </c>
      <c r="C840" s="1" t="s">
        <v>11</v>
      </c>
      <c r="E840" s="1" t="s">
        <v>11</v>
      </c>
      <c r="F840" s="1" t="s">
        <v>8581</v>
      </c>
      <c r="G840" s="1" t="s">
        <v>8582</v>
      </c>
      <c r="H840" s="1" t="s">
        <v>11</v>
      </c>
      <c r="I840" s="1" t="s">
        <v>11</v>
      </c>
      <c r="J840" s="1">
        <v>1.0</v>
      </c>
      <c r="K840" s="3" t="s">
        <v>7578</v>
      </c>
      <c r="L840" s="1">
        <v>0.0</v>
      </c>
      <c r="M840" s="10" t="str">
        <f>IFERROR(__xludf.DUMMYFUNCTION("REGEXEXTRACT(B840, ""\d{4}"")"),"#N/A")</f>
        <v>#N/A</v>
      </c>
    </row>
    <row r="841">
      <c r="A841" s="18" t="s">
        <v>8583</v>
      </c>
      <c r="B841" s="11" t="s">
        <v>759</v>
      </c>
      <c r="C841" s="1" t="s">
        <v>11</v>
      </c>
      <c r="D841" s="2" t="s">
        <v>758</v>
      </c>
      <c r="E841" s="1" t="s">
        <v>11</v>
      </c>
      <c r="F841" s="1" t="s">
        <v>8454</v>
      </c>
      <c r="G841" s="1" t="s">
        <v>8249</v>
      </c>
      <c r="H841" s="1" t="s">
        <v>11</v>
      </c>
      <c r="I841" s="1" t="s">
        <v>11</v>
      </c>
      <c r="J841" s="1">
        <v>1.0</v>
      </c>
      <c r="K841" s="3" t="s">
        <v>7578</v>
      </c>
      <c r="L841" s="1">
        <v>0.0</v>
      </c>
      <c r="M841" s="10" t="str">
        <f>IFERROR(__xludf.DUMMYFUNCTION("REGEXEXTRACT(B841, ""\d{4}"")"),"2015")</f>
        <v>2015</v>
      </c>
    </row>
    <row r="842">
      <c r="A842" s="11" t="s">
        <v>767</v>
      </c>
      <c r="B842" s="11" t="s">
        <v>766</v>
      </c>
      <c r="C842" s="1" t="s">
        <v>11</v>
      </c>
      <c r="D842" s="2" t="s">
        <v>8584</v>
      </c>
      <c r="E842" s="1" t="s">
        <v>11</v>
      </c>
      <c r="F842" s="1" t="s">
        <v>8585</v>
      </c>
      <c r="G842" s="1" t="s">
        <v>8586</v>
      </c>
      <c r="H842" s="1" t="s">
        <v>11</v>
      </c>
      <c r="I842" s="1" t="s">
        <v>11</v>
      </c>
      <c r="J842" s="1">
        <v>1.0</v>
      </c>
      <c r="K842" s="1" t="s">
        <v>7738</v>
      </c>
      <c r="L842" s="1">
        <v>0.0</v>
      </c>
      <c r="M842" s="10" t="str">
        <f>IFERROR(__xludf.DUMMYFUNCTION("REGEXEXTRACT(B842, ""\d{4}"")"),"2014")</f>
        <v>2014</v>
      </c>
    </row>
    <row r="843">
      <c r="A843" s="11" t="s">
        <v>770</v>
      </c>
      <c r="B843" s="11" t="s">
        <v>769</v>
      </c>
      <c r="C843" s="1" t="s">
        <v>11</v>
      </c>
      <c r="D843" s="2" t="s">
        <v>8587</v>
      </c>
      <c r="E843" s="1" t="s">
        <v>11</v>
      </c>
      <c r="F843" s="1" t="s">
        <v>8588</v>
      </c>
      <c r="G843" s="1" t="s">
        <v>8589</v>
      </c>
      <c r="H843" s="1" t="s">
        <v>11</v>
      </c>
      <c r="I843" s="1" t="s">
        <v>11</v>
      </c>
      <c r="J843" s="1">
        <v>1.0</v>
      </c>
      <c r="K843" s="3" t="s">
        <v>7485</v>
      </c>
      <c r="L843" s="1">
        <v>0.0</v>
      </c>
      <c r="M843" s="10" t="str">
        <f>IFERROR(__xludf.DUMMYFUNCTION("REGEXEXTRACT(B843, ""\d{4}"")"),"1999")</f>
        <v>1999</v>
      </c>
    </row>
    <row r="844">
      <c r="A844" s="11" t="s">
        <v>773</v>
      </c>
      <c r="B844" s="11" t="s">
        <v>772</v>
      </c>
      <c r="C844" s="1" t="s">
        <v>11</v>
      </c>
      <c r="D844" s="2" t="s">
        <v>8590</v>
      </c>
      <c r="E844" s="1" t="s">
        <v>11</v>
      </c>
      <c r="F844" s="1" t="s">
        <v>8591</v>
      </c>
      <c r="G844" s="1" t="s">
        <v>7731</v>
      </c>
      <c r="H844" s="1" t="s">
        <v>11</v>
      </c>
      <c r="I844" s="1" t="s">
        <v>11</v>
      </c>
      <c r="J844" s="1">
        <v>1.0</v>
      </c>
      <c r="K844" s="3" t="s">
        <v>7485</v>
      </c>
      <c r="L844" s="1">
        <v>0.0</v>
      </c>
      <c r="M844" s="10" t="str">
        <f>IFERROR(__xludf.DUMMYFUNCTION("REGEXEXTRACT(B844, ""\d{4}"")"),"2013")</f>
        <v>2013</v>
      </c>
    </row>
    <row r="845">
      <c r="A845" s="11" t="s">
        <v>776</v>
      </c>
      <c r="B845" s="11" t="s">
        <v>775</v>
      </c>
      <c r="C845" s="1" t="s">
        <v>11</v>
      </c>
      <c r="D845" s="2" t="s">
        <v>8592</v>
      </c>
      <c r="E845" s="1" t="s">
        <v>11</v>
      </c>
      <c r="F845" s="1" t="s">
        <v>8593</v>
      </c>
      <c r="G845" s="1" t="s">
        <v>8594</v>
      </c>
      <c r="H845" s="1" t="s">
        <v>11</v>
      </c>
      <c r="I845" s="1" t="s">
        <v>11</v>
      </c>
      <c r="J845" s="1">
        <v>1.0</v>
      </c>
      <c r="K845" s="3" t="s">
        <v>7485</v>
      </c>
      <c r="L845" s="1">
        <v>0.0</v>
      </c>
      <c r="M845" s="10" t="str">
        <f>IFERROR(__xludf.DUMMYFUNCTION("REGEXEXTRACT(B845, ""\d{4}"")"),"2016")</f>
        <v>2016</v>
      </c>
    </row>
    <row r="846">
      <c r="A846" s="11" t="s">
        <v>779</v>
      </c>
      <c r="B846" s="11" t="s">
        <v>778</v>
      </c>
      <c r="C846" s="1" t="s">
        <v>11</v>
      </c>
      <c r="D846" s="2" t="s">
        <v>8595</v>
      </c>
      <c r="E846" s="1" t="s">
        <v>11</v>
      </c>
      <c r="F846" s="1" t="s">
        <v>8596</v>
      </c>
      <c r="G846" s="1" t="s">
        <v>8597</v>
      </c>
      <c r="H846" s="1" t="s">
        <v>11</v>
      </c>
      <c r="I846" s="1" t="s">
        <v>11</v>
      </c>
      <c r="J846" s="1">
        <v>1.0</v>
      </c>
      <c r="K846" s="3" t="s">
        <v>7485</v>
      </c>
      <c r="L846" s="1">
        <v>0.0</v>
      </c>
      <c r="M846" s="10" t="str">
        <f>IFERROR(__xludf.DUMMYFUNCTION("REGEXEXTRACT(B846, ""\d{4}"")"),"2014")</f>
        <v>2014</v>
      </c>
    </row>
    <row r="847">
      <c r="A847" s="11" t="s">
        <v>782</v>
      </c>
      <c r="B847" s="11" t="s">
        <v>781</v>
      </c>
      <c r="C847" s="1" t="s">
        <v>11</v>
      </c>
      <c r="D847" s="1" t="s">
        <v>8598</v>
      </c>
      <c r="E847" s="1" t="s">
        <v>11</v>
      </c>
      <c r="F847" s="1" t="s">
        <v>8599</v>
      </c>
      <c r="G847" s="1" t="s">
        <v>8600</v>
      </c>
      <c r="H847" s="1" t="s">
        <v>11</v>
      </c>
      <c r="I847" s="1" t="s">
        <v>11</v>
      </c>
      <c r="J847" s="1">
        <v>1.0</v>
      </c>
      <c r="K847" s="3" t="s">
        <v>7485</v>
      </c>
      <c r="L847" s="1">
        <v>0.0</v>
      </c>
      <c r="M847" s="10" t="str">
        <f>IFERROR(__xludf.DUMMYFUNCTION("REGEXEXTRACT(B847, ""\d{4}"")"),"2013")</f>
        <v>2013</v>
      </c>
    </row>
    <row r="848">
      <c r="A848" s="11" t="s">
        <v>785</v>
      </c>
      <c r="B848" s="11" t="s">
        <v>784</v>
      </c>
      <c r="C848" s="1" t="s">
        <v>11</v>
      </c>
      <c r="D848" s="2" t="s">
        <v>8601</v>
      </c>
      <c r="E848" s="1" t="s">
        <v>11</v>
      </c>
      <c r="F848" s="1" t="s">
        <v>8602</v>
      </c>
      <c r="G848" s="1" t="s">
        <v>8603</v>
      </c>
      <c r="H848" s="1" t="s">
        <v>11</v>
      </c>
      <c r="I848" s="1" t="s">
        <v>11</v>
      </c>
      <c r="J848" s="1">
        <v>1.0</v>
      </c>
      <c r="K848" s="3" t="s">
        <v>7485</v>
      </c>
      <c r="L848" s="1">
        <v>0.0</v>
      </c>
      <c r="M848" s="10" t="str">
        <f>IFERROR(__xludf.DUMMYFUNCTION("REGEXEXTRACT(B848, ""\d{4}"")"),"2014")</f>
        <v>2014</v>
      </c>
    </row>
    <row r="849">
      <c r="A849" s="6" t="s">
        <v>8604</v>
      </c>
      <c r="B849" s="11" t="s">
        <v>787</v>
      </c>
      <c r="C849" s="1" t="s">
        <v>11</v>
      </c>
      <c r="D849" s="2" t="s">
        <v>789</v>
      </c>
      <c r="E849" s="1" t="s">
        <v>11</v>
      </c>
      <c r="F849" s="1" t="s">
        <v>8605</v>
      </c>
      <c r="G849" s="1" t="s">
        <v>8551</v>
      </c>
      <c r="H849" s="1" t="s">
        <v>11</v>
      </c>
      <c r="I849" s="1" t="s">
        <v>11</v>
      </c>
      <c r="J849" s="1">
        <v>1.0</v>
      </c>
      <c r="K849" s="3" t="s">
        <v>7485</v>
      </c>
      <c r="L849" s="1">
        <v>0.0</v>
      </c>
      <c r="M849" s="10" t="str">
        <f>IFERROR(__xludf.DUMMYFUNCTION("REGEXEXTRACT(B849, ""\d{4}"")"),"2013")</f>
        <v>2013</v>
      </c>
    </row>
    <row r="850">
      <c r="A850" s="11" t="s">
        <v>791</v>
      </c>
      <c r="B850" s="11" t="s">
        <v>790</v>
      </c>
      <c r="C850" s="1" t="s">
        <v>11</v>
      </c>
      <c r="D850" s="2" t="s">
        <v>8606</v>
      </c>
      <c r="E850" s="1" t="s">
        <v>11</v>
      </c>
      <c r="F850" s="1" t="s">
        <v>8607</v>
      </c>
      <c r="G850" s="1" t="s">
        <v>8608</v>
      </c>
      <c r="H850" s="1" t="s">
        <v>11</v>
      </c>
      <c r="I850" s="1" t="s">
        <v>11</v>
      </c>
      <c r="J850" s="1">
        <v>1.0</v>
      </c>
      <c r="K850" s="1" t="s">
        <v>7738</v>
      </c>
      <c r="L850" s="1">
        <v>0.0</v>
      </c>
      <c r="M850" s="10" t="str">
        <f>IFERROR(__xludf.DUMMYFUNCTION("REGEXEXTRACT(B850, ""\d{4}"")"),"2014")</f>
        <v>2014</v>
      </c>
    </row>
    <row r="851">
      <c r="A851" s="11" t="s">
        <v>794</v>
      </c>
      <c r="B851" s="11" t="s">
        <v>793</v>
      </c>
      <c r="C851" s="1" t="s">
        <v>11</v>
      </c>
      <c r="D851" s="1" t="s">
        <v>8609</v>
      </c>
      <c r="E851" s="1" t="s">
        <v>11</v>
      </c>
      <c r="F851" s="1" t="s">
        <v>8605</v>
      </c>
      <c r="G851" s="1" t="s">
        <v>8610</v>
      </c>
      <c r="H851" s="1" t="s">
        <v>11</v>
      </c>
      <c r="I851" s="1" t="s">
        <v>11</v>
      </c>
      <c r="J851" s="1">
        <v>1.0</v>
      </c>
      <c r="K851" s="3" t="s">
        <v>7485</v>
      </c>
      <c r="L851" s="1">
        <v>0.0</v>
      </c>
      <c r="M851" s="10" t="str">
        <f>IFERROR(__xludf.DUMMYFUNCTION("REGEXEXTRACT(B851, ""\d{4}"")"),"#N/A")</f>
        <v>#N/A</v>
      </c>
    </row>
    <row r="852">
      <c r="A852" s="11" t="s">
        <v>797</v>
      </c>
      <c r="B852" s="11" t="s">
        <v>796</v>
      </c>
      <c r="C852" s="1" t="s">
        <v>11</v>
      </c>
      <c r="D852" s="2" t="s">
        <v>8611</v>
      </c>
      <c r="E852" s="1" t="s">
        <v>11</v>
      </c>
      <c r="F852" s="1" t="s">
        <v>8612</v>
      </c>
      <c r="G852" s="1" t="s">
        <v>8613</v>
      </c>
      <c r="H852" s="1" t="s">
        <v>11</v>
      </c>
      <c r="I852" s="1" t="s">
        <v>11</v>
      </c>
      <c r="J852" s="1">
        <v>1.0</v>
      </c>
      <c r="K852" s="3" t="s">
        <v>8614</v>
      </c>
      <c r="L852" s="1">
        <v>0.0</v>
      </c>
      <c r="M852" s="10" t="str">
        <f>IFERROR(__xludf.DUMMYFUNCTION("REGEXEXTRACT(B852, ""\d{4}"")"),"2014")</f>
        <v>2014</v>
      </c>
    </row>
    <row r="853">
      <c r="A853" s="11" t="s">
        <v>800</v>
      </c>
      <c r="B853" s="11" t="s">
        <v>799</v>
      </c>
      <c r="C853" s="1" t="s">
        <v>11</v>
      </c>
      <c r="D853" s="2" t="s">
        <v>8615</v>
      </c>
      <c r="E853" s="1" t="s">
        <v>11</v>
      </c>
      <c r="F853" s="1" t="s">
        <v>8616</v>
      </c>
      <c r="G853" s="1" t="s">
        <v>8617</v>
      </c>
      <c r="H853" s="1" t="s">
        <v>11</v>
      </c>
      <c r="I853" s="1" t="s">
        <v>11</v>
      </c>
      <c r="J853" s="1">
        <v>1.0</v>
      </c>
      <c r="K853" s="3" t="s">
        <v>7485</v>
      </c>
      <c r="L853" s="1">
        <v>0.0</v>
      </c>
      <c r="M853" s="10" t="str">
        <f>IFERROR(__xludf.DUMMYFUNCTION("REGEXEXTRACT(B853, ""\d{4}"")"),"2008")</f>
        <v>2008</v>
      </c>
    </row>
    <row r="854">
      <c r="A854" s="11" t="s">
        <v>806</v>
      </c>
      <c r="B854" s="11" t="s">
        <v>805</v>
      </c>
      <c r="C854" s="1" t="s">
        <v>11</v>
      </c>
      <c r="D854" s="2" t="s">
        <v>8618</v>
      </c>
      <c r="E854" s="1" t="s">
        <v>11</v>
      </c>
      <c r="F854" s="1" t="s">
        <v>8619</v>
      </c>
      <c r="G854" s="1" t="s">
        <v>7504</v>
      </c>
      <c r="H854" s="1" t="s">
        <v>11</v>
      </c>
      <c r="I854" s="1" t="s">
        <v>11</v>
      </c>
      <c r="J854" s="1">
        <v>1.0</v>
      </c>
      <c r="K854" s="3" t="s">
        <v>7485</v>
      </c>
      <c r="L854" s="1">
        <v>0.0</v>
      </c>
      <c r="M854" s="10" t="str">
        <f>IFERROR(__xludf.DUMMYFUNCTION("REGEXEXTRACT(B854, ""\d{4}"")"),"2014")</f>
        <v>2014</v>
      </c>
    </row>
    <row r="855">
      <c r="A855" s="11" t="s">
        <v>809</v>
      </c>
      <c r="B855" s="11" t="s">
        <v>808</v>
      </c>
      <c r="C855" s="1" t="s">
        <v>11</v>
      </c>
      <c r="D855" s="2" t="s">
        <v>8620</v>
      </c>
      <c r="E855" s="1" t="s">
        <v>11</v>
      </c>
      <c r="F855" s="1" t="s">
        <v>8621</v>
      </c>
      <c r="G855" s="1" t="s">
        <v>7504</v>
      </c>
      <c r="H855" s="1" t="s">
        <v>11</v>
      </c>
      <c r="I855" s="1" t="s">
        <v>11</v>
      </c>
      <c r="J855" s="1">
        <v>1.0</v>
      </c>
      <c r="K855" s="3" t="s">
        <v>7485</v>
      </c>
      <c r="L855" s="1">
        <v>0.0</v>
      </c>
      <c r="M855" s="10" t="str">
        <f>IFERROR(__xludf.DUMMYFUNCTION("REGEXEXTRACT(B855, ""\d{4}"")"),"2012")</f>
        <v>2012</v>
      </c>
    </row>
    <row r="856">
      <c r="A856" s="11" t="s">
        <v>812</v>
      </c>
      <c r="B856" s="11" t="s">
        <v>811</v>
      </c>
      <c r="C856" s="1" t="s">
        <v>11</v>
      </c>
      <c r="D856" s="2" t="s">
        <v>8622</v>
      </c>
      <c r="E856" s="1" t="s">
        <v>11</v>
      </c>
      <c r="F856" s="1" t="s">
        <v>8623</v>
      </c>
      <c r="G856" s="1" t="s">
        <v>8624</v>
      </c>
      <c r="H856" s="1" t="s">
        <v>11</v>
      </c>
      <c r="I856" s="1" t="s">
        <v>11</v>
      </c>
      <c r="J856" s="1">
        <v>1.0</v>
      </c>
      <c r="K856" s="3" t="s">
        <v>7738</v>
      </c>
      <c r="L856" s="1">
        <v>0.0</v>
      </c>
      <c r="M856" s="10" t="str">
        <f>IFERROR(__xludf.DUMMYFUNCTION("REGEXEXTRACT(B856, ""\d{4}"")"),"2015")</f>
        <v>2015</v>
      </c>
    </row>
    <row r="857">
      <c r="A857" s="11" t="s">
        <v>821</v>
      </c>
      <c r="B857" s="11" t="s">
        <v>820</v>
      </c>
      <c r="C857" s="1" t="s">
        <v>11</v>
      </c>
      <c r="D857" s="2" t="s">
        <v>8625</v>
      </c>
      <c r="E857" s="1" t="s">
        <v>11</v>
      </c>
      <c r="F857" s="1" t="s">
        <v>8626</v>
      </c>
      <c r="G857" s="1" t="s">
        <v>7712</v>
      </c>
      <c r="H857" s="1" t="s">
        <v>11</v>
      </c>
      <c r="I857" s="1" t="s">
        <v>11</v>
      </c>
      <c r="J857" s="1">
        <v>1.0</v>
      </c>
      <c r="K857" s="3" t="s">
        <v>7485</v>
      </c>
      <c r="L857" s="1">
        <v>0.0</v>
      </c>
      <c r="M857" s="10" t="str">
        <f>IFERROR(__xludf.DUMMYFUNCTION("REGEXEXTRACT(B857, ""\d{4}"")"),"2015")</f>
        <v>2015</v>
      </c>
    </row>
    <row r="858">
      <c r="A858" s="11" t="s">
        <v>830</v>
      </c>
      <c r="B858" s="11" t="s">
        <v>829</v>
      </c>
      <c r="C858" s="1" t="s">
        <v>11</v>
      </c>
      <c r="D858" s="2" t="s">
        <v>7482</v>
      </c>
      <c r="E858" s="1" t="s">
        <v>11</v>
      </c>
      <c r="F858" s="1" t="s">
        <v>8384</v>
      </c>
      <c r="G858" s="1" t="s">
        <v>8627</v>
      </c>
      <c r="H858" s="1" t="s">
        <v>11</v>
      </c>
      <c r="I858" s="1" t="s">
        <v>11</v>
      </c>
      <c r="J858" s="1">
        <v>1.0</v>
      </c>
      <c r="K858" s="3" t="s">
        <v>7485</v>
      </c>
      <c r="L858" s="1">
        <v>0.0</v>
      </c>
      <c r="M858" s="10" t="str">
        <f>IFERROR(__xludf.DUMMYFUNCTION("REGEXEXTRACT(B858, ""\d{4}"")"),"2015")</f>
        <v>2015</v>
      </c>
    </row>
    <row r="859">
      <c r="A859" s="11" t="s">
        <v>833</v>
      </c>
      <c r="B859" s="11" t="s">
        <v>832</v>
      </c>
      <c r="C859" s="1" t="s">
        <v>11</v>
      </c>
      <c r="D859" s="2" t="s">
        <v>8628</v>
      </c>
      <c r="E859" s="1" t="s">
        <v>11</v>
      </c>
      <c r="F859" s="1" t="s">
        <v>8629</v>
      </c>
      <c r="G859" s="1" t="s">
        <v>8630</v>
      </c>
      <c r="H859" s="1" t="s">
        <v>11</v>
      </c>
      <c r="I859" s="1" t="s">
        <v>11</v>
      </c>
      <c r="J859" s="1">
        <v>1.0</v>
      </c>
      <c r="K859" s="3" t="s">
        <v>8185</v>
      </c>
      <c r="L859" s="1">
        <v>0.0</v>
      </c>
      <c r="M859" s="10" t="str">
        <f>IFERROR(__xludf.DUMMYFUNCTION("REGEXEXTRACT(B859, ""\d{4}"")"),"2002")</f>
        <v>2002</v>
      </c>
    </row>
    <row r="860">
      <c r="A860" s="11" t="s">
        <v>836</v>
      </c>
      <c r="B860" s="11" t="s">
        <v>835</v>
      </c>
      <c r="C860" s="1" t="s">
        <v>11</v>
      </c>
      <c r="D860" s="2" t="s">
        <v>8631</v>
      </c>
      <c r="E860" s="1" t="s">
        <v>11</v>
      </c>
      <c r="F860" s="1" t="s">
        <v>8632</v>
      </c>
      <c r="G860" s="1" t="s">
        <v>8633</v>
      </c>
      <c r="H860" s="1" t="s">
        <v>11</v>
      </c>
      <c r="I860" s="1" t="s">
        <v>11</v>
      </c>
      <c r="J860" s="1">
        <v>1.0</v>
      </c>
      <c r="K860" s="3" t="s">
        <v>7485</v>
      </c>
      <c r="L860" s="1">
        <v>0.0</v>
      </c>
      <c r="M860" s="10" t="str">
        <f>IFERROR(__xludf.DUMMYFUNCTION("REGEXEXTRACT(B860, ""\d{4}"")"),"2015")</f>
        <v>2015</v>
      </c>
    </row>
    <row r="861">
      <c r="A861" s="11" t="s">
        <v>839</v>
      </c>
      <c r="B861" s="11" t="s">
        <v>838</v>
      </c>
      <c r="C861" s="1" t="s">
        <v>11</v>
      </c>
      <c r="D861" s="2" t="s">
        <v>8634</v>
      </c>
      <c r="E861" s="1" t="s">
        <v>11</v>
      </c>
      <c r="F861" s="1" t="s">
        <v>8635</v>
      </c>
      <c r="G861" s="1" t="s">
        <v>8636</v>
      </c>
      <c r="H861" s="1" t="s">
        <v>11</v>
      </c>
      <c r="I861" s="1" t="s">
        <v>11</v>
      </c>
      <c r="J861" s="1">
        <v>1.0</v>
      </c>
      <c r="K861" s="1" t="s">
        <v>7738</v>
      </c>
      <c r="L861" s="1">
        <v>0.0</v>
      </c>
      <c r="M861" s="10" t="str">
        <f>IFERROR(__xludf.DUMMYFUNCTION("REGEXEXTRACT(B861, ""\d{4}"")"),"2014")</f>
        <v>2014</v>
      </c>
    </row>
    <row r="862">
      <c r="A862" s="11" t="s">
        <v>842</v>
      </c>
      <c r="B862" s="11" t="s">
        <v>841</v>
      </c>
      <c r="C862" s="1" t="s">
        <v>11</v>
      </c>
      <c r="D862" s="2" t="s">
        <v>8637</v>
      </c>
      <c r="E862" s="1" t="s">
        <v>11</v>
      </c>
      <c r="F862" s="1" t="s">
        <v>8638</v>
      </c>
      <c r="G862" s="1" t="s">
        <v>8639</v>
      </c>
      <c r="H862" s="1" t="s">
        <v>11</v>
      </c>
      <c r="I862" s="1" t="s">
        <v>11</v>
      </c>
      <c r="J862" s="1">
        <v>1.0</v>
      </c>
      <c r="K862" s="3" t="s">
        <v>7485</v>
      </c>
      <c r="L862" s="1">
        <v>0.0</v>
      </c>
      <c r="M862" s="10" t="str">
        <f>IFERROR(__xludf.DUMMYFUNCTION("REGEXEXTRACT(B862, ""\d{4}"")"),"2012")</f>
        <v>2012</v>
      </c>
    </row>
    <row r="863">
      <c r="A863" s="11" t="s">
        <v>851</v>
      </c>
      <c r="B863" s="11" t="s">
        <v>850</v>
      </c>
      <c r="C863" s="1" t="s">
        <v>11</v>
      </c>
      <c r="D863" s="2" t="s">
        <v>8640</v>
      </c>
      <c r="E863" s="1" t="s">
        <v>11</v>
      </c>
      <c r="F863" s="1" t="s">
        <v>8641</v>
      </c>
      <c r="G863" s="1" t="s">
        <v>8642</v>
      </c>
      <c r="H863" s="1" t="s">
        <v>11</v>
      </c>
      <c r="I863" s="1" t="s">
        <v>11</v>
      </c>
      <c r="J863" s="1">
        <v>1.0</v>
      </c>
      <c r="K863" s="3" t="s">
        <v>7473</v>
      </c>
      <c r="L863" s="1">
        <v>0.0</v>
      </c>
      <c r="M863" s="10" t="str">
        <f>IFERROR(__xludf.DUMMYFUNCTION("REGEXEXTRACT(B863, ""\d{4}"")"),"2012")</f>
        <v>2012</v>
      </c>
    </row>
    <row r="864">
      <c r="A864" s="11" t="s">
        <v>857</v>
      </c>
      <c r="B864" s="11" t="s">
        <v>856</v>
      </c>
      <c r="C864" s="1" t="s">
        <v>8643</v>
      </c>
      <c r="D864" s="2" t="s">
        <v>8644</v>
      </c>
      <c r="E864" s="1" t="s">
        <v>11</v>
      </c>
      <c r="F864" s="1" t="s">
        <v>8645</v>
      </c>
      <c r="G864" s="1" t="s">
        <v>8646</v>
      </c>
      <c r="H864" s="1" t="s">
        <v>291</v>
      </c>
      <c r="I864" s="1" t="s">
        <v>8647</v>
      </c>
      <c r="J864" s="1">
        <v>1.0</v>
      </c>
      <c r="K864" s="1" t="s">
        <v>7473</v>
      </c>
      <c r="L864" s="1">
        <v>0.0</v>
      </c>
      <c r="M864" s="10" t="str">
        <f>IFERROR(__xludf.DUMMYFUNCTION("REGEXEXTRACT(B864, ""\d{4}"")"),"2007")</f>
        <v>2007</v>
      </c>
    </row>
    <row r="865">
      <c r="A865" s="11" t="s">
        <v>866</v>
      </c>
      <c r="B865" s="11" t="s">
        <v>865</v>
      </c>
      <c r="C865" s="1" t="s">
        <v>11</v>
      </c>
      <c r="D865" s="2" t="s">
        <v>8648</v>
      </c>
      <c r="E865" s="1" t="s">
        <v>11</v>
      </c>
      <c r="F865" s="1" t="s">
        <v>8649</v>
      </c>
      <c r="G865" s="1" t="s">
        <v>8650</v>
      </c>
      <c r="H865" s="1" t="s">
        <v>11</v>
      </c>
      <c r="I865" s="1" t="s">
        <v>11</v>
      </c>
      <c r="J865" s="1">
        <v>1.0</v>
      </c>
      <c r="K865" s="1" t="s">
        <v>7473</v>
      </c>
      <c r="L865" s="1">
        <v>0.0</v>
      </c>
      <c r="M865" s="10" t="str">
        <f>IFERROR(__xludf.DUMMYFUNCTION("REGEXEXTRACT(B865, ""\d{4}"")"),"2014")</f>
        <v>2014</v>
      </c>
    </row>
    <row r="866">
      <c r="A866" s="11" t="s">
        <v>872</v>
      </c>
      <c r="B866" s="11" t="s">
        <v>871</v>
      </c>
      <c r="C866" s="1" t="s">
        <v>11</v>
      </c>
      <c r="D866" s="2" t="s">
        <v>8651</v>
      </c>
      <c r="E866" s="1" t="s">
        <v>11</v>
      </c>
      <c r="F866" s="1" t="s">
        <v>8652</v>
      </c>
      <c r="G866" s="1" t="s">
        <v>8653</v>
      </c>
      <c r="H866" s="1" t="s">
        <v>11</v>
      </c>
      <c r="I866" s="1" t="s">
        <v>11</v>
      </c>
      <c r="J866" s="1">
        <v>1.0</v>
      </c>
      <c r="K866" s="1" t="s">
        <v>7473</v>
      </c>
      <c r="L866" s="1">
        <v>0.0</v>
      </c>
      <c r="M866" s="10" t="str">
        <f>IFERROR(__xludf.DUMMYFUNCTION("REGEXEXTRACT(B866, ""\d{4}"")"),"2000")</f>
        <v>2000</v>
      </c>
    </row>
    <row r="867">
      <c r="A867" s="11" t="s">
        <v>875</v>
      </c>
      <c r="B867" s="11" t="s">
        <v>874</v>
      </c>
      <c r="C867" s="1" t="s">
        <v>8654</v>
      </c>
      <c r="D867" s="2" t="s">
        <v>876</v>
      </c>
      <c r="E867" s="1" t="s">
        <v>11</v>
      </c>
      <c r="F867" s="1" t="s">
        <v>8655</v>
      </c>
      <c r="G867" s="1" t="s">
        <v>1476</v>
      </c>
      <c r="H867" s="1" t="s">
        <v>2111</v>
      </c>
      <c r="I867" s="1" t="s">
        <v>8656</v>
      </c>
      <c r="J867" s="1">
        <v>1.0</v>
      </c>
      <c r="K867" s="1" t="s">
        <v>7473</v>
      </c>
      <c r="L867" s="1">
        <v>0.0</v>
      </c>
      <c r="M867" s="10" t="str">
        <f>IFERROR(__xludf.DUMMYFUNCTION("REGEXEXTRACT(B867, ""\d{4}"")"),"2013")</f>
        <v>2013</v>
      </c>
    </row>
    <row r="868">
      <c r="A868" s="11" t="s">
        <v>881</v>
      </c>
      <c r="B868" s="11" t="s">
        <v>880</v>
      </c>
      <c r="C868" s="1" t="s">
        <v>8657</v>
      </c>
      <c r="D868" s="2" t="s">
        <v>8658</v>
      </c>
      <c r="E868" s="1" t="s">
        <v>11</v>
      </c>
      <c r="F868" s="1" t="s">
        <v>8659</v>
      </c>
      <c r="G868" s="1" t="s">
        <v>3873</v>
      </c>
      <c r="H868" s="1" t="s">
        <v>1048</v>
      </c>
      <c r="I868" s="1" t="s">
        <v>8660</v>
      </c>
      <c r="J868" s="1">
        <v>1.0</v>
      </c>
      <c r="K868" s="1" t="s">
        <v>7473</v>
      </c>
      <c r="L868" s="1">
        <v>0.0</v>
      </c>
      <c r="M868" s="10" t="str">
        <f>IFERROR(__xludf.DUMMYFUNCTION("REGEXEXTRACT(B868, ""\d{4}"")"),"2013")</f>
        <v>2013</v>
      </c>
    </row>
    <row r="869">
      <c r="A869" s="11" t="s">
        <v>887</v>
      </c>
      <c r="B869" s="11" t="s">
        <v>886</v>
      </c>
      <c r="C869" s="1" t="s">
        <v>8661</v>
      </c>
      <c r="D869" s="2" t="s">
        <v>8662</v>
      </c>
      <c r="E869" s="1" t="s">
        <v>11</v>
      </c>
      <c r="F869" s="1" t="s">
        <v>8663</v>
      </c>
      <c r="G869" s="1" t="s">
        <v>8664</v>
      </c>
      <c r="H869" s="1" t="s">
        <v>8665</v>
      </c>
      <c r="I869" s="1" t="s">
        <v>8666</v>
      </c>
      <c r="J869" s="1">
        <v>1.0</v>
      </c>
      <c r="K869" s="1" t="s">
        <v>7473</v>
      </c>
      <c r="L869" s="1">
        <v>0.0</v>
      </c>
      <c r="M869" s="10" t="str">
        <f>IFERROR(__xludf.DUMMYFUNCTION("REGEXEXTRACT(B869, ""\d{4}"")"),"2012")</f>
        <v>2012</v>
      </c>
    </row>
    <row r="870">
      <c r="A870" s="11" t="s">
        <v>896</v>
      </c>
      <c r="B870" s="11" t="s">
        <v>895</v>
      </c>
      <c r="C870" s="1" t="s">
        <v>8667</v>
      </c>
      <c r="D870" s="2" t="s">
        <v>897</v>
      </c>
      <c r="E870" s="1" t="s">
        <v>11</v>
      </c>
      <c r="F870" s="1" t="s">
        <v>8668</v>
      </c>
      <c r="G870" s="1" t="s">
        <v>8669</v>
      </c>
      <c r="H870" s="1" t="s">
        <v>8670</v>
      </c>
      <c r="I870" s="1" t="s">
        <v>8671</v>
      </c>
      <c r="J870" s="1">
        <v>1.0</v>
      </c>
      <c r="K870" s="1" t="s">
        <v>7473</v>
      </c>
      <c r="L870" s="1">
        <v>0.0</v>
      </c>
      <c r="M870" s="10" t="str">
        <f>IFERROR(__xludf.DUMMYFUNCTION("REGEXEXTRACT(B870, ""\d{4}"")"),"2014")</f>
        <v>2014</v>
      </c>
    </row>
    <row r="871">
      <c r="A871" s="11" t="s">
        <v>899</v>
      </c>
      <c r="B871" s="11" t="s">
        <v>898</v>
      </c>
      <c r="C871" s="1" t="s">
        <v>11</v>
      </c>
      <c r="D871" s="2" t="s">
        <v>905</v>
      </c>
      <c r="E871" s="1" t="s">
        <v>11</v>
      </c>
      <c r="F871" s="1" t="s">
        <v>8672</v>
      </c>
      <c r="G871" s="1" t="s">
        <v>8670</v>
      </c>
      <c r="H871" s="1" t="s">
        <v>11</v>
      </c>
      <c r="I871" s="1" t="s">
        <v>11</v>
      </c>
      <c r="J871" s="1">
        <v>1.0</v>
      </c>
      <c r="K871" s="1" t="s">
        <v>7473</v>
      </c>
      <c r="L871" s="1">
        <v>0.0</v>
      </c>
      <c r="M871" s="10" t="str">
        <f>IFERROR(__xludf.DUMMYFUNCTION("REGEXEXTRACT(B871, ""\d{4}"")"),"2013")</f>
        <v>2013</v>
      </c>
    </row>
    <row r="872">
      <c r="A872" s="11" t="s">
        <v>8673</v>
      </c>
      <c r="B872" s="11" t="s">
        <v>906</v>
      </c>
      <c r="C872" s="1" t="s">
        <v>8674</v>
      </c>
      <c r="D872" s="2" t="s">
        <v>8675</v>
      </c>
      <c r="E872" s="1" t="s">
        <v>11</v>
      </c>
      <c r="F872" s="1" t="s">
        <v>8676</v>
      </c>
      <c r="G872" s="1" t="s">
        <v>7697</v>
      </c>
      <c r="H872" s="1" t="s">
        <v>1370</v>
      </c>
      <c r="I872" s="1" t="s">
        <v>8677</v>
      </c>
      <c r="J872" s="1">
        <v>1.0</v>
      </c>
      <c r="K872" s="1" t="s">
        <v>7473</v>
      </c>
      <c r="L872" s="1">
        <v>0.0</v>
      </c>
      <c r="M872" s="10" t="str">
        <f>IFERROR(__xludf.DUMMYFUNCTION("REGEXEXTRACT(B872, ""\d{4}"")"),"2011")</f>
        <v>2011</v>
      </c>
    </row>
    <row r="873">
      <c r="A873" s="11" t="s">
        <v>910</v>
      </c>
      <c r="B873" s="11" t="s">
        <v>909</v>
      </c>
      <c r="C873" s="1" t="s">
        <v>8678</v>
      </c>
      <c r="D873" s="2" t="s">
        <v>8679</v>
      </c>
      <c r="E873" s="1" t="s">
        <v>11</v>
      </c>
      <c r="F873" s="1" t="s">
        <v>8680</v>
      </c>
      <c r="G873" s="1" t="s">
        <v>8681</v>
      </c>
      <c r="H873" s="1" t="s">
        <v>1048</v>
      </c>
      <c r="I873" s="1" t="s">
        <v>8682</v>
      </c>
      <c r="J873" s="1">
        <v>1.0</v>
      </c>
      <c r="K873" s="1" t="s">
        <v>7473</v>
      </c>
      <c r="L873" s="1">
        <v>0.0</v>
      </c>
      <c r="M873" s="10" t="str">
        <f>IFERROR(__xludf.DUMMYFUNCTION("REGEXEXTRACT(B873, ""\d{4}"")"),"2012")</f>
        <v>2012</v>
      </c>
    </row>
    <row r="874">
      <c r="A874" s="11" t="s">
        <v>913</v>
      </c>
      <c r="B874" s="11" t="s">
        <v>912</v>
      </c>
      <c r="C874" s="1" t="s">
        <v>11</v>
      </c>
      <c r="D874" s="2" t="s">
        <v>8683</v>
      </c>
      <c r="E874" s="1" t="s">
        <v>11</v>
      </c>
      <c r="F874" s="1" t="s">
        <v>8684</v>
      </c>
      <c r="G874" s="1" t="s">
        <v>8493</v>
      </c>
      <c r="H874" s="1" t="s">
        <v>11</v>
      </c>
      <c r="I874" s="1" t="s">
        <v>11</v>
      </c>
      <c r="J874" s="1">
        <v>1.0</v>
      </c>
      <c r="K874" s="1" t="s">
        <v>7738</v>
      </c>
      <c r="L874" s="1">
        <v>0.0</v>
      </c>
      <c r="M874" s="10" t="str">
        <f>IFERROR(__xludf.DUMMYFUNCTION("REGEXEXTRACT(B874, ""\d{4}"")"),"2014")</f>
        <v>2014</v>
      </c>
    </row>
    <row r="875">
      <c r="A875" s="11" t="s">
        <v>916</v>
      </c>
      <c r="B875" s="11" t="s">
        <v>915</v>
      </c>
      <c r="C875" s="1" t="s">
        <v>11</v>
      </c>
      <c r="D875" s="2" t="s">
        <v>8685</v>
      </c>
      <c r="E875" s="1" t="s">
        <v>11</v>
      </c>
      <c r="F875" s="1" t="s">
        <v>8686</v>
      </c>
      <c r="G875" s="1" t="s">
        <v>8687</v>
      </c>
      <c r="H875" s="1" t="s">
        <v>11</v>
      </c>
      <c r="I875" s="1" t="s">
        <v>11</v>
      </c>
      <c r="J875" s="1">
        <v>1.0</v>
      </c>
      <c r="K875" s="3" t="s">
        <v>7738</v>
      </c>
      <c r="L875" s="1">
        <v>0.0</v>
      </c>
      <c r="M875" s="10" t="str">
        <f>IFERROR(__xludf.DUMMYFUNCTION("REGEXEXTRACT(B875, ""\d{4}"")"),"2013")</f>
        <v>2013</v>
      </c>
    </row>
    <row r="876">
      <c r="A876" s="11" t="s">
        <v>919</v>
      </c>
      <c r="B876" s="11" t="s">
        <v>918</v>
      </c>
      <c r="C876" s="1" t="s">
        <v>11</v>
      </c>
      <c r="D876" s="1" t="s">
        <v>8688</v>
      </c>
      <c r="E876" s="1" t="s">
        <v>11</v>
      </c>
      <c r="F876" s="1" t="s">
        <v>8689</v>
      </c>
      <c r="G876" s="1" t="s">
        <v>8589</v>
      </c>
      <c r="H876" s="1" t="s">
        <v>11</v>
      </c>
      <c r="I876" s="1" t="s">
        <v>11</v>
      </c>
      <c r="J876" s="1">
        <v>1.0</v>
      </c>
      <c r="K876" s="3" t="s">
        <v>7485</v>
      </c>
      <c r="L876" s="1">
        <v>0.0</v>
      </c>
      <c r="M876" s="10" t="str">
        <f>IFERROR(__xludf.DUMMYFUNCTION("REGEXEXTRACT(B876, ""\d{4}"")"),"1964")</f>
        <v>1964</v>
      </c>
    </row>
    <row r="877">
      <c r="A877" s="11" t="s">
        <v>922</v>
      </c>
      <c r="B877" s="11" t="s">
        <v>921</v>
      </c>
      <c r="C877" s="1" t="s">
        <v>11</v>
      </c>
      <c r="D877" s="1" t="s">
        <v>8690</v>
      </c>
      <c r="E877" s="1" t="s">
        <v>11</v>
      </c>
      <c r="F877" s="1" t="s">
        <v>8691</v>
      </c>
      <c r="G877" s="1" t="s">
        <v>8692</v>
      </c>
      <c r="H877" s="1" t="s">
        <v>11</v>
      </c>
      <c r="I877" s="1" t="s">
        <v>11</v>
      </c>
      <c r="J877" s="1">
        <v>1.0</v>
      </c>
      <c r="K877" s="3" t="s">
        <v>7485</v>
      </c>
      <c r="L877" s="1">
        <v>0.0</v>
      </c>
      <c r="M877" s="10" t="str">
        <f>IFERROR(__xludf.DUMMYFUNCTION("REGEXEXTRACT(B877, ""\d{4}"")"),"2013")</f>
        <v>2013</v>
      </c>
    </row>
    <row r="878">
      <c r="A878" s="11" t="s">
        <v>925</v>
      </c>
      <c r="B878" s="11" t="s">
        <v>924</v>
      </c>
      <c r="C878" s="1" t="s">
        <v>11</v>
      </c>
      <c r="D878" s="2" t="s">
        <v>8693</v>
      </c>
      <c r="E878" s="1" t="s">
        <v>11</v>
      </c>
      <c r="F878" s="1" t="s">
        <v>8694</v>
      </c>
      <c r="G878" s="1" t="s">
        <v>8695</v>
      </c>
      <c r="H878" s="1" t="s">
        <v>11</v>
      </c>
      <c r="I878" s="1" t="s">
        <v>11</v>
      </c>
      <c r="J878" s="1">
        <v>1.0</v>
      </c>
      <c r="K878" s="3" t="s">
        <v>7485</v>
      </c>
      <c r="L878" s="1">
        <v>0.0</v>
      </c>
      <c r="M878" s="10" t="str">
        <f>IFERROR(__xludf.DUMMYFUNCTION("REGEXEXTRACT(B878, ""\d{4}"")"),"2015")</f>
        <v>2015</v>
      </c>
    </row>
    <row r="879">
      <c r="A879" s="11" t="s">
        <v>931</v>
      </c>
      <c r="B879" s="11" t="s">
        <v>930</v>
      </c>
      <c r="C879" s="1" t="s">
        <v>11</v>
      </c>
      <c r="D879" s="2" t="s">
        <v>8696</v>
      </c>
      <c r="E879" s="1" t="s">
        <v>11</v>
      </c>
      <c r="F879" s="1" t="s">
        <v>8697</v>
      </c>
      <c r="G879" s="1" t="s">
        <v>8698</v>
      </c>
      <c r="H879" s="1" t="s">
        <v>11</v>
      </c>
      <c r="I879" s="1" t="s">
        <v>11</v>
      </c>
      <c r="J879" s="1">
        <v>1.0</v>
      </c>
      <c r="K879" s="3" t="s">
        <v>8266</v>
      </c>
      <c r="L879" s="1">
        <v>0.0</v>
      </c>
      <c r="M879" s="10" t="str">
        <f>IFERROR(__xludf.DUMMYFUNCTION("REGEXEXTRACT(B879, ""\d{4}"")"),"2014")</f>
        <v>2014</v>
      </c>
    </row>
    <row r="880">
      <c r="A880" s="11" t="s">
        <v>934</v>
      </c>
      <c r="B880" s="11" t="s">
        <v>933</v>
      </c>
      <c r="C880" s="1" t="s">
        <v>11</v>
      </c>
      <c r="D880" s="2" t="s">
        <v>8699</v>
      </c>
      <c r="E880" s="1" t="s">
        <v>11</v>
      </c>
      <c r="F880" s="1" t="s">
        <v>8700</v>
      </c>
      <c r="G880" s="1" t="s">
        <v>8701</v>
      </c>
      <c r="H880" s="1" t="s">
        <v>11</v>
      </c>
      <c r="I880" s="1" t="s">
        <v>11</v>
      </c>
      <c r="J880" s="1">
        <v>1.0</v>
      </c>
      <c r="K880" s="1" t="s">
        <v>7738</v>
      </c>
      <c r="L880" s="1">
        <v>0.0</v>
      </c>
      <c r="M880" s="10" t="str">
        <f>IFERROR(__xludf.DUMMYFUNCTION("REGEXEXTRACT(B880, ""\d{4}"")"),"2015")</f>
        <v>2015</v>
      </c>
    </row>
    <row r="881">
      <c r="A881" s="11" t="s">
        <v>937</v>
      </c>
      <c r="B881" s="11" t="s">
        <v>936</v>
      </c>
      <c r="C881" s="1" t="s">
        <v>11</v>
      </c>
      <c r="D881" s="2" t="s">
        <v>8702</v>
      </c>
      <c r="E881" s="1" t="s">
        <v>11</v>
      </c>
      <c r="F881" s="1" t="s">
        <v>8703</v>
      </c>
      <c r="G881" s="1" t="s">
        <v>8704</v>
      </c>
      <c r="H881" s="1" t="s">
        <v>11</v>
      </c>
      <c r="I881" s="1" t="s">
        <v>11</v>
      </c>
      <c r="J881" s="1">
        <v>1.0</v>
      </c>
      <c r="K881" s="3" t="s">
        <v>8490</v>
      </c>
      <c r="L881" s="1">
        <v>0.0</v>
      </c>
      <c r="M881" s="10" t="str">
        <f>IFERROR(__xludf.DUMMYFUNCTION("REGEXEXTRACT(B881, ""\d{4}"")"),"2015")</f>
        <v>2015</v>
      </c>
    </row>
    <row r="882">
      <c r="A882" s="11" t="s">
        <v>940</v>
      </c>
      <c r="B882" s="11" t="s">
        <v>939</v>
      </c>
      <c r="C882" s="1" t="s">
        <v>11</v>
      </c>
      <c r="D882" s="2" t="s">
        <v>941</v>
      </c>
      <c r="E882" s="1" t="s">
        <v>11</v>
      </c>
      <c r="F882" s="1" t="s">
        <v>8705</v>
      </c>
      <c r="G882" s="1" t="s">
        <v>8706</v>
      </c>
      <c r="H882" s="1" t="s">
        <v>11</v>
      </c>
      <c r="I882" s="1" t="s">
        <v>11</v>
      </c>
      <c r="J882" s="1">
        <v>1.0</v>
      </c>
      <c r="K882" s="3" t="s">
        <v>7485</v>
      </c>
      <c r="L882" s="1">
        <v>0.0</v>
      </c>
      <c r="M882" s="10" t="str">
        <f>IFERROR(__xludf.DUMMYFUNCTION("REGEXEXTRACT(B882, ""\d{4}"")"),"1997")</f>
        <v>1997</v>
      </c>
    </row>
    <row r="883">
      <c r="A883" s="11" t="s">
        <v>943</v>
      </c>
      <c r="B883" s="11" t="s">
        <v>942</v>
      </c>
      <c r="C883" s="1" t="s">
        <v>11</v>
      </c>
      <c r="D883" s="2" t="s">
        <v>944</v>
      </c>
      <c r="E883" s="1" t="s">
        <v>11</v>
      </c>
      <c r="F883" s="1" t="s">
        <v>8707</v>
      </c>
      <c r="G883" s="1" t="s">
        <v>8589</v>
      </c>
      <c r="H883" s="1" t="s">
        <v>11</v>
      </c>
      <c r="I883" s="1" t="s">
        <v>11</v>
      </c>
      <c r="J883" s="1">
        <v>1.0</v>
      </c>
      <c r="K883" s="3" t="s">
        <v>7485</v>
      </c>
      <c r="L883" s="1">
        <v>0.0</v>
      </c>
      <c r="M883" s="10" t="str">
        <f>IFERROR(__xludf.DUMMYFUNCTION("REGEXEXTRACT(B883, ""\d{4}"")"),"2000")</f>
        <v>2000</v>
      </c>
    </row>
    <row r="884">
      <c r="A884" s="11" t="s">
        <v>8708</v>
      </c>
      <c r="B884" s="11" t="s">
        <v>945</v>
      </c>
      <c r="C884" s="1" t="s">
        <v>11</v>
      </c>
      <c r="D884" s="2" t="s">
        <v>8709</v>
      </c>
      <c r="E884" s="1" t="s">
        <v>11</v>
      </c>
      <c r="F884" s="1" t="s">
        <v>8710</v>
      </c>
      <c r="G884" s="1" t="s">
        <v>8711</v>
      </c>
      <c r="H884" s="1" t="s">
        <v>11</v>
      </c>
      <c r="I884" s="1" t="s">
        <v>11</v>
      </c>
      <c r="J884" s="1">
        <v>1.0</v>
      </c>
      <c r="K884" s="3" t="s">
        <v>7738</v>
      </c>
      <c r="L884" s="1">
        <v>0.0</v>
      </c>
      <c r="M884" s="10" t="str">
        <f>IFERROR(__xludf.DUMMYFUNCTION("REGEXEXTRACT(B884, ""\d{4}"")"),"2014")</f>
        <v>2014</v>
      </c>
    </row>
    <row r="885">
      <c r="A885" s="11" t="s">
        <v>949</v>
      </c>
      <c r="B885" s="11" t="s">
        <v>948</v>
      </c>
      <c r="C885" s="1" t="s">
        <v>11</v>
      </c>
      <c r="D885" s="2" t="s">
        <v>8712</v>
      </c>
      <c r="E885" s="1" t="s">
        <v>11</v>
      </c>
      <c r="F885" s="1" t="s">
        <v>8713</v>
      </c>
      <c r="G885" s="1" t="s">
        <v>8714</v>
      </c>
      <c r="H885" s="1" t="s">
        <v>11</v>
      </c>
      <c r="I885" s="1" t="s">
        <v>11</v>
      </c>
      <c r="J885" s="1">
        <v>1.0</v>
      </c>
      <c r="K885" s="3" t="s">
        <v>7738</v>
      </c>
      <c r="L885" s="1">
        <v>0.0</v>
      </c>
      <c r="M885" s="10" t="str">
        <f>IFERROR(__xludf.DUMMYFUNCTION("REGEXEXTRACT(B885, ""\d{4}"")"),"2015")</f>
        <v>2015</v>
      </c>
    </row>
    <row r="886">
      <c r="A886" s="11" t="s">
        <v>952</v>
      </c>
      <c r="B886" s="11" t="s">
        <v>951</v>
      </c>
      <c r="C886" s="1" t="s">
        <v>11</v>
      </c>
      <c r="D886" s="2" t="s">
        <v>8715</v>
      </c>
      <c r="E886" s="1" t="s">
        <v>11</v>
      </c>
      <c r="F886" s="1" t="s">
        <v>8716</v>
      </c>
      <c r="G886" s="1" t="s">
        <v>8717</v>
      </c>
      <c r="H886" s="1" t="s">
        <v>11</v>
      </c>
      <c r="I886" s="1" t="s">
        <v>11</v>
      </c>
      <c r="J886" s="1">
        <v>1.0</v>
      </c>
      <c r="K886" s="3" t="s">
        <v>8277</v>
      </c>
      <c r="L886" s="1">
        <v>0.0</v>
      </c>
      <c r="M886" s="10" t="str">
        <f>IFERROR(__xludf.DUMMYFUNCTION("REGEXEXTRACT(B886, ""\d{4}"")"),"2015")</f>
        <v>2015</v>
      </c>
    </row>
    <row r="887">
      <c r="A887" s="11" t="s">
        <v>955</v>
      </c>
      <c r="B887" s="11" t="s">
        <v>954</v>
      </c>
      <c r="C887" s="1" t="s">
        <v>11</v>
      </c>
      <c r="D887" s="1" t="s">
        <v>8718</v>
      </c>
      <c r="E887" s="1" t="s">
        <v>11</v>
      </c>
      <c r="F887" s="1" t="s">
        <v>8719</v>
      </c>
      <c r="G887" s="1" t="s">
        <v>8720</v>
      </c>
      <c r="H887" s="1" t="s">
        <v>11</v>
      </c>
      <c r="I887" s="1" t="s">
        <v>11</v>
      </c>
      <c r="J887" s="1">
        <v>1.0</v>
      </c>
      <c r="K887" s="3" t="s">
        <v>7485</v>
      </c>
      <c r="L887" s="1">
        <v>0.0</v>
      </c>
      <c r="M887" s="10" t="str">
        <f>IFERROR(__xludf.DUMMYFUNCTION("REGEXEXTRACT(B887, ""\d{4}"")"),"2001")</f>
        <v>2001</v>
      </c>
    </row>
    <row r="888">
      <c r="A888" s="11" t="s">
        <v>958</v>
      </c>
      <c r="B888" s="11" t="s">
        <v>957</v>
      </c>
      <c r="C888" s="1" t="s">
        <v>11</v>
      </c>
      <c r="D888" s="2" t="s">
        <v>8721</v>
      </c>
      <c r="E888" s="1" t="s">
        <v>11</v>
      </c>
      <c r="F888" s="1" t="s">
        <v>8722</v>
      </c>
      <c r="G888" s="1" t="s">
        <v>8720</v>
      </c>
      <c r="H888" s="1" t="s">
        <v>11</v>
      </c>
      <c r="I888" s="1" t="s">
        <v>11</v>
      </c>
      <c r="J888" s="1">
        <v>1.0</v>
      </c>
      <c r="K888" s="3" t="s">
        <v>7485</v>
      </c>
      <c r="L888" s="1">
        <v>0.0</v>
      </c>
      <c r="M888" s="10" t="str">
        <f>IFERROR(__xludf.DUMMYFUNCTION("REGEXEXTRACT(B888, ""\d{4}"")"),"2012")</f>
        <v>2012</v>
      </c>
    </row>
    <row r="889">
      <c r="A889" s="11" t="s">
        <v>960</v>
      </c>
      <c r="B889" s="11" t="s">
        <v>959</v>
      </c>
      <c r="C889" s="1" t="s">
        <v>11</v>
      </c>
      <c r="D889" s="2" t="s">
        <v>961</v>
      </c>
      <c r="E889" s="1" t="s">
        <v>11</v>
      </c>
      <c r="F889" s="1" t="s">
        <v>8723</v>
      </c>
      <c r="G889" s="1" t="s">
        <v>8706</v>
      </c>
      <c r="H889" s="1" t="s">
        <v>11</v>
      </c>
      <c r="I889" s="1" t="s">
        <v>11</v>
      </c>
      <c r="J889" s="1">
        <v>1.0</v>
      </c>
      <c r="K889" s="3" t="s">
        <v>7485</v>
      </c>
      <c r="L889" s="1">
        <v>0.0</v>
      </c>
      <c r="M889" s="10" t="str">
        <f>IFERROR(__xludf.DUMMYFUNCTION("REGEXEXTRACT(B889, ""\d{4}"")"),"2001")</f>
        <v>2001</v>
      </c>
    </row>
    <row r="890">
      <c r="A890" s="11" t="s">
        <v>966</v>
      </c>
      <c r="B890" s="11" t="s">
        <v>965</v>
      </c>
      <c r="C890" s="1" t="s">
        <v>11</v>
      </c>
      <c r="D890" s="2" t="s">
        <v>8724</v>
      </c>
      <c r="E890" s="1" t="s">
        <v>11</v>
      </c>
      <c r="F890" s="1" t="s">
        <v>8725</v>
      </c>
      <c r="G890" s="1" t="s">
        <v>8513</v>
      </c>
      <c r="H890" s="1" t="s">
        <v>11</v>
      </c>
      <c r="I890" s="1" t="s">
        <v>11</v>
      </c>
      <c r="J890" s="1">
        <v>1.0</v>
      </c>
      <c r="K890" s="3" t="s">
        <v>7485</v>
      </c>
      <c r="L890" s="1">
        <v>0.0</v>
      </c>
      <c r="M890" s="10" t="str">
        <f>IFERROR(__xludf.DUMMYFUNCTION("REGEXEXTRACT(B890, ""\d{4}"")"),"2014")</f>
        <v>2014</v>
      </c>
    </row>
    <row r="891">
      <c r="A891" s="11" t="s">
        <v>969</v>
      </c>
      <c r="B891" s="11" t="s">
        <v>968</v>
      </c>
      <c r="C891" s="1" t="s">
        <v>11</v>
      </c>
      <c r="D891" s="2" t="s">
        <v>970</v>
      </c>
      <c r="E891" s="1" t="s">
        <v>11</v>
      </c>
      <c r="F891" s="1" t="s">
        <v>8726</v>
      </c>
      <c r="G891" s="1" t="s">
        <v>8727</v>
      </c>
      <c r="H891" s="1" t="s">
        <v>11</v>
      </c>
      <c r="I891" s="1" t="s">
        <v>11</v>
      </c>
      <c r="J891" s="1">
        <v>1.0</v>
      </c>
      <c r="K891" s="3" t="s">
        <v>7485</v>
      </c>
      <c r="L891" s="1">
        <v>0.0</v>
      </c>
      <c r="M891" s="10" t="str">
        <f>IFERROR(__xludf.DUMMYFUNCTION("REGEXEXTRACT(B891, ""\d{4}"")"),"2012")</f>
        <v>2012</v>
      </c>
    </row>
    <row r="892">
      <c r="A892" s="11" t="s">
        <v>972</v>
      </c>
      <c r="B892" s="11" t="s">
        <v>971</v>
      </c>
      <c r="C892" s="1" t="s">
        <v>11</v>
      </c>
      <c r="D892" s="2" t="s">
        <v>973</v>
      </c>
      <c r="E892" s="1" t="s">
        <v>11</v>
      </c>
      <c r="F892" s="1" t="s">
        <v>8728</v>
      </c>
      <c r="G892" s="1" t="s">
        <v>8727</v>
      </c>
      <c r="H892" s="1" t="s">
        <v>11</v>
      </c>
      <c r="I892" s="1" t="s">
        <v>11</v>
      </c>
      <c r="J892" s="1">
        <v>1.0</v>
      </c>
      <c r="K892" s="3" t="s">
        <v>7485</v>
      </c>
      <c r="L892" s="1">
        <v>0.0</v>
      </c>
      <c r="M892" s="10" t="str">
        <f>IFERROR(__xludf.DUMMYFUNCTION("REGEXEXTRACT(B892, ""\d{4}"")"),"2015")</f>
        <v>2015</v>
      </c>
    </row>
    <row r="893">
      <c r="A893" s="11" t="s">
        <v>975</v>
      </c>
      <c r="B893" s="11" t="s">
        <v>974</v>
      </c>
      <c r="C893" s="1" t="s">
        <v>11</v>
      </c>
      <c r="D893" s="2" t="s">
        <v>976</v>
      </c>
      <c r="E893" s="1" t="s">
        <v>11</v>
      </c>
      <c r="F893" s="1" t="s">
        <v>8729</v>
      </c>
      <c r="G893" s="1" t="s">
        <v>8730</v>
      </c>
      <c r="H893" s="1" t="s">
        <v>11</v>
      </c>
      <c r="I893" s="1" t="s">
        <v>11</v>
      </c>
      <c r="J893" s="1">
        <v>1.0</v>
      </c>
      <c r="K893" s="3" t="s">
        <v>7485</v>
      </c>
      <c r="L893" s="1">
        <v>0.0</v>
      </c>
      <c r="M893" s="10" t="str">
        <f>IFERROR(__xludf.DUMMYFUNCTION("REGEXEXTRACT(B893, ""\d{4}"")"),"2013")</f>
        <v>2013</v>
      </c>
    </row>
    <row r="894">
      <c r="A894" s="11" t="s">
        <v>978</v>
      </c>
      <c r="B894" s="11" t="s">
        <v>977</v>
      </c>
      <c r="C894" s="1" t="s">
        <v>11</v>
      </c>
      <c r="D894" s="2" t="s">
        <v>8731</v>
      </c>
      <c r="E894" s="1" t="s">
        <v>11</v>
      </c>
      <c r="F894" s="1" t="s">
        <v>8732</v>
      </c>
      <c r="G894" s="1" t="s">
        <v>8531</v>
      </c>
      <c r="H894" s="1" t="s">
        <v>11</v>
      </c>
      <c r="I894" s="1" t="s">
        <v>11</v>
      </c>
      <c r="J894" s="1">
        <v>1.0</v>
      </c>
      <c r="K894" s="3" t="s">
        <v>7485</v>
      </c>
      <c r="L894" s="1">
        <v>0.0</v>
      </c>
      <c r="M894" s="10" t="str">
        <f>IFERROR(__xludf.DUMMYFUNCTION("REGEXEXTRACT(B894, ""\d{4}"")"),"2015")</f>
        <v>2015</v>
      </c>
    </row>
    <row r="895">
      <c r="A895" s="11" t="s">
        <v>981</v>
      </c>
      <c r="B895" s="11" t="s">
        <v>980</v>
      </c>
      <c r="C895" s="1" t="s">
        <v>11</v>
      </c>
      <c r="D895" s="2" t="s">
        <v>8733</v>
      </c>
      <c r="E895" s="1" t="s">
        <v>11</v>
      </c>
      <c r="F895" s="1" t="s">
        <v>8734</v>
      </c>
      <c r="G895" s="1" t="s">
        <v>8735</v>
      </c>
      <c r="H895" s="1" t="s">
        <v>11</v>
      </c>
      <c r="I895" s="1" t="s">
        <v>11</v>
      </c>
      <c r="J895" s="1">
        <v>1.0</v>
      </c>
      <c r="K895" s="3" t="s">
        <v>7485</v>
      </c>
      <c r="L895" s="1">
        <v>0.0</v>
      </c>
      <c r="M895" s="10" t="str">
        <f>IFERROR(__xludf.DUMMYFUNCTION("REGEXEXTRACT(B895, ""\d{4}"")"),"2015")</f>
        <v>2015</v>
      </c>
    </row>
    <row r="896">
      <c r="A896" s="11" t="s">
        <v>984</v>
      </c>
      <c r="B896" s="11" t="s">
        <v>983</v>
      </c>
      <c r="C896" s="1" t="s">
        <v>11</v>
      </c>
      <c r="D896" s="2" t="s">
        <v>8736</v>
      </c>
      <c r="E896" s="1" t="s">
        <v>11</v>
      </c>
      <c r="F896" s="1" t="s">
        <v>8737</v>
      </c>
      <c r="G896" s="1" t="s">
        <v>8738</v>
      </c>
      <c r="H896" s="1" t="s">
        <v>11</v>
      </c>
      <c r="I896" s="1" t="s">
        <v>11</v>
      </c>
      <c r="J896" s="1">
        <v>1.0</v>
      </c>
      <c r="K896" s="3" t="s">
        <v>7485</v>
      </c>
      <c r="L896" s="1">
        <v>0.0</v>
      </c>
      <c r="M896" s="10" t="str">
        <f>IFERROR(__xludf.DUMMYFUNCTION("REGEXEXTRACT(B896, ""\d{4}"")"),"2013")</f>
        <v>2013</v>
      </c>
    </row>
    <row r="897">
      <c r="A897" s="11" t="s">
        <v>987</v>
      </c>
      <c r="B897" s="11" t="s">
        <v>986</v>
      </c>
      <c r="C897" s="1" t="s">
        <v>11</v>
      </c>
      <c r="D897" s="2" t="s">
        <v>8739</v>
      </c>
      <c r="E897" s="1" t="s">
        <v>11</v>
      </c>
      <c r="F897" s="1" t="s">
        <v>8740</v>
      </c>
      <c r="G897" s="1" t="s">
        <v>8513</v>
      </c>
      <c r="H897" s="1" t="s">
        <v>11</v>
      </c>
      <c r="I897" s="1" t="s">
        <v>11</v>
      </c>
      <c r="J897" s="1">
        <v>1.0</v>
      </c>
      <c r="K897" s="3" t="s">
        <v>7485</v>
      </c>
      <c r="L897" s="1">
        <v>0.0</v>
      </c>
      <c r="M897" s="10" t="str">
        <f>IFERROR(__xludf.DUMMYFUNCTION("REGEXEXTRACT(B897, ""\d{4}"")"),"2015")</f>
        <v>2015</v>
      </c>
    </row>
    <row r="898">
      <c r="A898" s="11" t="s">
        <v>990</v>
      </c>
      <c r="B898" s="11" t="s">
        <v>989</v>
      </c>
      <c r="C898" s="1" t="s">
        <v>11</v>
      </c>
      <c r="D898" s="2" t="s">
        <v>991</v>
      </c>
      <c r="E898" s="1" t="s">
        <v>11</v>
      </c>
      <c r="F898" s="1" t="s">
        <v>8741</v>
      </c>
      <c r="G898" s="1" t="s">
        <v>8742</v>
      </c>
      <c r="H898" s="1" t="s">
        <v>11</v>
      </c>
      <c r="I898" s="1" t="s">
        <v>11</v>
      </c>
      <c r="J898" s="1">
        <v>1.0</v>
      </c>
      <c r="K898" s="3" t="s">
        <v>7485</v>
      </c>
      <c r="L898" s="1">
        <v>0.0</v>
      </c>
      <c r="M898" s="10" t="str">
        <f>IFERROR(__xludf.DUMMYFUNCTION("REGEXEXTRACT(B898, ""\d{4}"")"),"2013")</f>
        <v>2013</v>
      </c>
    </row>
    <row r="899">
      <c r="A899" s="11" t="s">
        <v>993</v>
      </c>
      <c r="B899" s="11" t="s">
        <v>992</v>
      </c>
      <c r="C899" s="1" t="s">
        <v>11</v>
      </c>
      <c r="D899" s="2" t="s">
        <v>8743</v>
      </c>
      <c r="E899" s="1" t="s">
        <v>11</v>
      </c>
      <c r="F899" s="1" t="s">
        <v>8744</v>
      </c>
      <c r="G899" s="1" t="s">
        <v>8493</v>
      </c>
      <c r="H899" s="1" t="s">
        <v>11</v>
      </c>
      <c r="I899" s="1" t="s">
        <v>11</v>
      </c>
      <c r="J899" s="1">
        <v>1.0</v>
      </c>
      <c r="K899" s="1" t="s">
        <v>7738</v>
      </c>
      <c r="L899" s="1">
        <v>0.0</v>
      </c>
      <c r="M899" s="10" t="str">
        <f>IFERROR(__xludf.DUMMYFUNCTION("REGEXEXTRACT(B899, ""\d{4}"")"),"2014")</f>
        <v>2014</v>
      </c>
    </row>
    <row r="900">
      <c r="A900" s="11" t="s">
        <v>996</v>
      </c>
      <c r="B900" s="11" t="s">
        <v>995</v>
      </c>
      <c r="C900" s="1" t="s">
        <v>11</v>
      </c>
      <c r="D900" s="2" t="s">
        <v>8745</v>
      </c>
      <c r="E900" s="1" t="s">
        <v>11</v>
      </c>
      <c r="F900" s="1" t="s">
        <v>8746</v>
      </c>
      <c r="G900" s="1" t="s">
        <v>8493</v>
      </c>
      <c r="H900" s="1" t="s">
        <v>11</v>
      </c>
      <c r="I900" s="1" t="s">
        <v>11</v>
      </c>
      <c r="J900" s="1">
        <v>1.0</v>
      </c>
      <c r="K900" s="1" t="s">
        <v>7738</v>
      </c>
      <c r="L900" s="1">
        <v>0.0</v>
      </c>
      <c r="M900" s="10" t="str">
        <f>IFERROR(__xludf.DUMMYFUNCTION("REGEXEXTRACT(B900, ""\d{4}"")"),"2014")</f>
        <v>2014</v>
      </c>
    </row>
    <row r="901">
      <c r="A901" s="11" t="s">
        <v>1001</v>
      </c>
      <c r="B901" s="6" t="s">
        <v>1000</v>
      </c>
      <c r="C901" s="1" t="s">
        <v>11</v>
      </c>
      <c r="D901" s="2" t="s">
        <v>8747</v>
      </c>
      <c r="E901" s="1" t="s">
        <v>11</v>
      </c>
      <c r="F901" s="1" t="s">
        <v>8748</v>
      </c>
      <c r="G901" s="1" t="s">
        <v>8749</v>
      </c>
      <c r="H901" s="1" t="s">
        <v>11</v>
      </c>
      <c r="I901" s="1" t="s">
        <v>11</v>
      </c>
      <c r="J901" s="1">
        <v>1.0</v>
      </c>
      <c r="K901" s="3" t="s">
        <v>7485</v>
      </c>
      <c r="L901" s="1">
        <v>0.0</v>
      </c>
      <c r="M901" s="10" t="str">
        <f>IFERROR(__xludf.DUMMYFUNCTION("REGEXEXTRACT(B901, ""\d{4}"")"),"#N/A")</f>
        <v>#N/A</v>
      </c>
    </row>
    <row r="902">
      <c r="A902" s="14" t="s">
        <v>1004</v>
      </c>
      <c r="B902" s="11" t="s">
        <v>1003</v>
      </c>
      <c r="C902" s="1" t="s">
        <v>11</v>
      </c>
      <c r="D902" s="2" t="s">
        <v>8747</v>
      </c>
      <c r="E902" s="1" t="s">
        <v>11</v>
      </c>
      <c r="F902" s="1" t="s">
        <v>8748</v>
      </c>
      <c r="G902" s="1" t="s">
        <v>8749</v>
      </c>
      <c r="H902" s="1" t="s">
        <v>11</v>
      </c>
      <c r="I902" s="1" t="s">
        <v>11</v>
      </c>
      <c r="J902" s="1">
        <v>1.0</v>
      </c>
      <c r="K902" s="3" t="s">
        <v>7485</v>
      </c>
      <c r="L902" s="1">
        <v>0.0</v>
      </c>
      <c r="M902" s="10" t="str">
        <f>IFERROR(__xludf.DUMMYFUNCTION("REGEXEXTRACT(B902, ""\d{4}"")"),"2015")</f>
        <v>2015</v>
      </c>
    </row>
    <row r="903">
      <c r="A903" s="11" t="s">
        <v>1006</v>
      </c>
      <c r="B903" s="11" t="s">
        <v>1005</v>
      </c>
      <c r="C903" s="1" t="s">
        <v>11</v>
      </c>
      <c r="D903" s="2" t="s">
        <v>8747</v>
      </c>
      <c r="E903" s="1" t="s">
        <v>11</v>
      </c>
      <c r="F903" s="1" t="s">
        <v>8748</v>
      </c>
      <c r="G903" s="1" t="s">
        <v>8749</v>
      </c>
      <c r="H903" s="1" t="s">
        <v>11</v>
      </c>
      <c r="I903" s="1" t="s">
        <v>11</v>
      </c>
      <c r="J903" s="1">
        <v>1.0</v>
      </c>
      <c r="K903" s="3" t="s">
        <v>7485</v>
      </c>
      <c r="L903" s="1">
        <v>0.0</v>
      </c>
      <c r="M903" s="10" t="str">
        <f>IFERROR(__xludf.DUMMYFUNCTION("REGEXEXTRACT(B903, ""\d{4}"")"),"1965")</f>
        <v>1965</v>
      </c>
    </row>
    <row r="904">
      <c r="A904" s="11" t="s">
        <v>1009</v>
      </c>
      <c r="B904" s="11" t="s">
        <v>1008</v>
      </c>
      <c r="C904" s="1" t="s">
        <v>11</v>
      </c>
      <c r="D904" s="2" t="s">
        <v>8747</v>
      </c>
      <c r="E904" s="1" t="s">
        <v>11</v>
      </c>
      <c r="F904" s="1" t="s">
        <v>8748</v>
      </c>
      <c r="G904" s="1" t="s">
        <v>8749</v>
      </c>
      <c r="H904" s="1" t="s">
        <v>11</v>
      </c>
      <c r="I904" s="1" t="s">
        <v>11</v>
      </c>
      <c r="J904" s="1">
        <v>1.0</v>
      </c>
      <c r="K904" s="3" t="s">
        <v>7485</v>
      </c>
      <c r="L904" s="1">
        <v>0.0</v>
      </c>
      <c r="M904" s="10" t="str">
        <f>IFERROR(__xludf.DUMMYFUNCTION("REGEXEXTRACT(B904, ""\d{4}"")"),"1887")</f>
        <v>1887</v>
      </c>
    </row>
    <row r="905">
      <c r="A905" s="11" t="s">
        <v>1012</v>
      </c>
      <c r="B905" s="11" t="s">
        <v>1011</v>
      </c>
      <c r="C905" s="1" t="s">
        <v>11</v>
      </c>
      <c r="D905" s="1" t="s">
        <v>8750</v>
      </c>
      <c r="E905" s="1" t="s">
        <v>11</v>
      </c>
      <c r="F905" s="1" t="s">
        <v>8751</v>
      </c>
      <c r="G905" s="1" t="s">
        <v>8752</v>
      </c>
      <c r="H905" s="1" t="s">
        <v>11</v>
      </c>
      <c r="I905" s="1" t="s">
        <v>11</v>
      </c>
      <c r="J905" s="1">
        <v>1.0</v>
      </c>
      <c r="K905" s="1" t="s">
        <v>7738</v>
      </c>
      <c r="L905" s="1">
        <v>0.0</v>
      </c>
      <c r="M905" s="10" t="str">
        <f>IFERROR(__xludf.DUMMYFUNCTION("REGEXEXTRACT(B905, ""\d{4}"")"),"2015")</f>
        <v>2015</v>
      </c>
    </row>
    <row r="906">
      <c r="A906" s="11" t="s">
        <v>1015</v>
      </c>
      <c r="B906" s="11" t="s">
        <v>1014</v>
      </c>
      <c r="C906" s="1" t="s">
        <v>11</v>
      </c>
      <c r="D906" s="2" t="s">
        <v>8753</v>
      </c>
      <c r="E906" s="1" t="s">
        <v>11</v>
      </c>
      <c r="F906" s="1" t="s">
        <v>8754</v>
      </c>
      <c r="G906" s="1" t="s">
        <v>8755</v>
      </c>
      <c r="H906" s="1" t="s">
        <v>11</v>
      </c>
      <c r="I906" s="1" t="s">
        <v>11</v>
      </c>
      <c r="J906" s="1">
        <v>1.0</v>
      </c>
      <c r="K906" s="3" t="s">
        <v>8266</v>
      </c>
      <c r="L906" s="1">
        <v>0.0</v>
      </c>
      <c r="M906" s="10" t="str">
        <f>IFERROR(__xludf.DUMMYFUNCTION("REGEXEXTRACT(B906, ""\d{4}"")"),"2012")</f>
        <v>2012</v>
      </c>
    </row>
    <row r="907">
      <c r="A907" s="11" t="s">
        <v>1018</v>
      </c>
      <c r="B907" s="11" t="s">
        <v>1017</v>
      </c>
      <c r="C907" s="1" t="s">
        <v>11</v>
      </c>
      <c r="D907" s="2" t="s">
        <v>8756</v>
      </c>
      <c r="E907" s="1" t="s">
        <v>11</v>
      </c>
      <c r="F907" s="1" t="s">
        <v>8757</v>
      </c>
      <c r="G907" s="1" t="s">
        <v>8758</v>
      </c>
      <c r="H907" s="1" t="s">
        <v>11</v>
      </c>
      <c r="I907" s="1" t="s">
        <v>11</v>
      </c>
      <c r="J907" s="1">
        <v>1.0</v>
      </c>
      <c r="K907" s="3" t="s">
        <v>7485</v>
      </c>
      <c r="L907" s="1">
        <v>0.0</v>
      </c>
      <c r="M907" s="10" t="str">
        <f>IFERROR(__xludf.DUMMYFUNCTION("REGEXEXTRACT(B907, ""\d{4}"")"),"2016")</f>
        <v>2016</v>
      </c>
    </row>
    <row r="908">
      <c r="A908" s="11" t="s">
        <v>1021</v>
      </c>
      <c r="B908" s="11" t="s">
        <v>1020</v>
      </c>
      <c r="C908" s="1" t="s">
        <v>11</v>
      </c>
      <c r="D908" s="15" t="s">
        <v>8759</v>
      </c>
      <c r="E908" s="1" t="s">
        <v>11</v>
      </c>
      <c r="F908" s="1" t="s">
        <v>8760</v>
      </c>
      <c r="G908" s="1" t="s">
        <v>8761</v>
      </c>
      <c r="H908" s="1" t="s">
        <v>11</v>
      </c>
      <c r="I908" s="1" t="s">
        <v>11</v>
      </c>
      <c r="J908" s="1">
        <v>1.0</v>
      </c>
      <c r="K908" s="3" t="s">
        <v>8762</v>
      </c>
      <c r="L908" s="1">
        <v>0.0</v>
      </c>
      <c r="M908" s="10" t="str">
        <f>IFERROR(__xludf.DUMMYFUNCTION("REGEXEXTRACT(B908, ""\d{4}"")"),"2015")</f>
        <v>2015</v>
      </c>
    </row>
    <row r="909">
      <c r="A909" s="11" t="s">
        <v>1024</v>
      </c>
      <c r="B909" s="11" t="s">
        <v>1023</v>
      </c>
      <c r="C909" s="1" t="s">
        <v>11</v>
      </c>
      <c r="D909" s="2" t="s">
        <v>1025</v>
      </c>
      <c r="E909" s="1" t="s">
        <v>11</v>
      </c>
      <c r="F909" s="1" t="s">
        <v>8763</v>
      </c>
      <c r="G909" s="1" t="s">
        <v>8764</v>
      </c>
      <c r="H909" s="1" t="s">
        <v>11</v>
      </c>
      <c r="I909" s="1" t="s">
        <v>11</v>
      </c>
      <c r="J909" s="1">
        <v>1.0</v>
      </c>
      <c r="K909" s="9" t="s">
        <v>7578</v>
      </c>
      <c r="L909" s="1">
        <v>0.0</v>
      </c>
      <c r="M909" s="10" t="str">
        <f>IFERROR(__xludf.DUMMYFUNCTION("REGEXEXTRACT(B909, ""\d{4}"")"),"2015")</f>
        <v>2015</v>
      </c>
    </row>
    <row r="910">
      <c r="A910" s="11" t="s">
        <v>1027</v>
      </c>
      <c r="B910" s="11" t="s">
        <v>1026</v>
      </c>
      <c r="C910" s="1" t="s">
        <v>11</v>
      </c>
      <c r="D910" s="2" t="s">
        <v>8765</v>
      </c>
      <c r="E910" s="1" t="s">
        <v>11</v>
      </c>
      <c r="F910" s="1" t="s">
        <v>8766</v>
      </c>
      <c r="G910" s="1" t="s">
        <v>8229</v>
      </c>
      <c r="H910" s="1" t="s">
        <v>11</v>
      </c>
      <c r="I910" s="1" t="s">
        <v>11</v>
      </c>
      <c r="J910" s="1">
        <v>1.0</v>
      </c>
      <c r="K910" s="3" t="s">
        <v>7485</v>
      </c>
      <c r="L910" s="1">
        <v>0.0</v>
      </c>
      <c r="M910" s="10" t="str">
        <f>IFERROR(__xludf.DUMMYFUNCTION("REGEXEXTRACT(B910, ""\d{4}"")"),"2015")</f>
        <v>2015</v>
      </c>
    </row>
    <row r="911">
      <c r="A911" s="11" t="s">
        <v>1030</v>
      </c>
      <c r="B911" s="11" t="s">
        <v>1029</v>
      </c>
      <c r="C911" s="1" t="s">
        <v>11</v>
      </c>
      <c r="D911" s="2" t="s">
        <v>8767</v>
      </c>
      <c r="E911" s="1" t="s">
        <v>11</v>
      </c>
      <c r="F911" s="1" t="s">
        <v>8768</v>
      </c>
      <c r="G911" s="1" t="s">
        <v>8769</v>
      </c>
      <c r="H911" s="1" t="s">
        <v>11</v>
      </c>
      <c r="I911" s="1" t="s">
        <v>11</v>
      </c>
      <c r="J911" s="1">
        <v>1.0</v>
      </c>
      <c r="K911" s="9" t="s">
        <v>7485</v>
      </c>
      <c r="L911" s="1">
        <v>0.0</v>
      </c>
      <c r="M911" s="10" t="str">
        <f>IFERROR(__xludf.DUMMYFUNCTION("REGEXEXTRACT(B911, ""\d{4}"")"),"2013")</f>
        <v>2013</v>
      </c>
    </row>
    <row r="912">
      <c r="A912" s="11" t="s">
        <v>1033</v>
      </c>
      <c r="B912" s="11" t="s">
        <v>1032</v>
      </c>
      <c r="C912" s="1" t="s">
        <v>11</v>
      </c>
      <c r="D912" s="2" t="s">
        <v>8770</v>
      </c>
      <c r="E912" s="1" t="s">
        <v>11</v>
      </c>
      <c r="F912" s="1" t="s">
        <v>8771</v>
      </c>
      <c r="G912" s="1" t="s">
        <v>8772</v>
      </c>
      <c r="H912" s="1" t="s">
        <v>11</v>
      </c>
      <c r="I912" s="1" t="s">
        <v>11</v>
      </c>
      <c r="J912" s="1">
        <v>1.0</v>
      </c>
      <c r="K912" s="3" t="s">
        <v>7738</v>
      </c>
      <c r="L912" s="1">
        <v>0.0</v>
      </c>
      <c r="M912" s="10" t="str">
        <f>IFERROR(__xludf.DUMMYFUNCTION("REGEXEXTRACT(B912, ""\d{4}"")"),"2015")</f>
        <v>2015</v>
      </c>
    </row>
    <row r="913">
      <c r="A913" s="11" t="s">
        <v>1036</v>
      </c>
      <c r="B913" s="11" t="s">
        <v>1035</v>
      </c>
      <c r="C913" s="1" t="s">
        <v>11</v>
      </c>
      <c r="D913" s="2" t="s">
        <v>8773</v>
      </c>
      <c r="E913" s="1" t="s">
        <v>11</v>
      </c>
      <c r="F913" s="1" t="s">
        <v>8774</v>
      </c>
      <c r="G913" s="1" t="s">
        <v>8775</v>
      </c>
      <c r="H913" s="1" t="s">
        <v>11</v>
      </c>
      <c r="I913" s="1" t="s">
        <v>11</v>
      </c>
      <c r="J913" s="1">
        <v>1.0</v>
      </c>
      <c r="K913" s="3" t="s">
        <v>7578</v>
      </c>
      <c r="L913" s="1">
        <v>0.0</v>
      </c>
      <c r="M913" s="10" t="str">
        <f>IFERROR(__xludf.DUMMYFUNCTION("REGEXEXTRACT(B913, ""\d{4}"")"),"2014")</f>
        <v>2014</v>
      </c>
    </row>
    <row r="914">
      <c r="A914" s="11" t="s">
        <v>1039</v>
      </c>
      <c r="B914" s="11" t="s">
        <v>1038</v>
      </c>
      <c r="C914" s="1" t="s">
        <v>11</v>
      </c>
      <c r="D914" s="2" t="s">
        <v>1040</v>
      </c>
      <c r="E914" s="1" t="s">
        <v>11</v>
      </c>
      <c r="F914" s="1" t="s">
        <v>8776</v>
      </c>
      <c r="G914" s="1" t="s">
        <v>8777</v>
      </c>
      <c r="H914" s="1" t="s">
        <v>11</v>
      </c>
      <c r="I914" s="1" t="s">
        <v>11</v>
      </c>
      <c r="J914" s="1">
        <v>1.0</v>
      </c>
      <c r="K914" s="3" t="s">
        <v>7485</v>
      </c>
      <c r="L914" s="1">
        <v>0.0</v>
      </c>
      <c r="M914" s="10" t="str">
        <f>IFERROR(__xludf.DUMMYFUNCTION("REGEXEXTRACT(B914, ""\d{4}"")"),"2011")</f>
        <v>2011</v>
      </c>
    </row>
    <row r="915">
      <c r="A915" s="11" t="s">
        <v>1042</v>
      </c>
      <c r="B915" s="11" t="s">
        <v>1041</v>
      </c>
      <c r="C915" s="1" t="s">
        <v>11</v>
      </c>
      <c r="D915" s="2" t="s">
        <v>1043</v>
      </c>
      <c r="E915" s="1" t="s">
        <v>11</v>
      </c>
      <c r="F915" s="1" t="s">
        <v>8778</v>
      </c>
      <c r="G915" s="1" t="s">
        <v>8779</v>
      </c>
      <c r="H915" s="1" t="s">
        <v>11</v>
      </c>
      <c r="I915" s="1" t="s">
        <v>11</v>
      </c>
      <c r="J915" s="1">
        <v>1.0</v>
      </c>
      <c r="K915" s="3" t="s">
        <v>7485</v>
      </c>
      <c r="L915" s="1">
        <v>0.0</v>
      </c>
      <c r="M915" s="10" t="str">
        <f>IFERROR(__xludf.DUMMYFUNCTION("REGEXEXTRACT(B915, ""\d{4}"")"),"2011")</f>
        <v>2011</v>
      </c>
    </row>
    <row r="916">
      <c r="A916" s="11" t="s">
        <v>1045</v>
      </c>
      <c r="B916" s="11" t="s">
        <v>1044</v>
      </c>
      <c r="C916" s="1" t="s">
        <v>11</v>
      </c>
      <c r="D916" s="2" t="s">
        <v>1051</v>
      </c>
      <c r="E916" s="1" t="s">
        <v>11</v>
      </c>
      <c r="F916" s="1" t="s">
        <v>8780</v>
      </c>
      <c r="G916" s="1" t="s">
        <v>8781</v>
      </c>
      <c r="H916" s="1" t="s">
        <v>11</v>
      </c>
      <c r="I916" s="1" t="s">
        <v>11</v>
      </c>
      <c r="J916" s="1">
        <v>1.0</v>
      </c>
      <c r="K916" s="9" t="s">
        <v>7578</v>
      </c>
      <c r="L916" s="1">
        <v>0.0</v>
      </c>
      <c r="M916" s="10" t="str">
        <f>IFERROR(__xludf.DUMMYFUNCTION("REGEXEXTRACT(B916, ""\d{4}"")"),"2015")</f>
        <v>2015</v>
      </c>
    </row>
    <row r="917">
      <c r="A917" s="11" t="s">
        <v>1053</v>
      </c>
      <c r="B917" s="11" t="s">
        <v>1052</v>
      </c>
      <c r="C917" s="1" t="s">
        <v>11</v>
      </c>
      <c r="D917" s="2" t="s">
        <v>8782</v>
      </c>
      <c r="E917" s="1" t="s">
        <v>11</v>
      </c>
      <c r="F917" s="1" t="s">
        <v>8783</v>
      </c>
      <c r="G917" s="1" t="s">
        <v>8781</v>
      </c>
      <c r="H917" s="1" t="s">
        <v>11</v>
      </c>
      <c r="I917" s="1" t="s">
        <v>11</v>
      </c>
      <c r="J917" s="1">
        <v>1.0</v>
      </c>
      <c r="K917" s="9" t="s">
        <v>7578</v>
      </c>
      <c r="L917" s="1">
        <v>0.0</v>
      </c>
      <c r="M917" s="10" t="str">
        <f>IFERROR(__xludf.DUMMYFUNCTION("REGEXEXTRACT(B917, ""\d{4}"")"),"2017")</f>
        <v>2017</v>
      </c>
    </row>
    <row r="918">
      <c r="A918" s="11" t="s">
        <v>1058</v>
      </c>
      <c r="B918" s="6" t="s">
        <v>1057</v>
      </c>
      <c r="C918" s="1" t="s">
        <v>11</v>
      </c>
      <c r="D918" s="2" t="s">
        <v>8784</v>
      </c>
      <c r="E918" s="1" t="s">
        <v>11</v>
      </c>
      <c r="F918" s="1" t="s">
        <v>8785</v>
      </c>
      <c r="G918" s="1" t="s">
        <v>8786</v>
      </c>
      <c r="H918" s="1" t="s">
        <v>11</v>
      </c>
      <c r="I918" s="1" t="s">
        <v>11</v>
      </c>
      <c r="J918" s="1">
        <v>1.0</v>
      </c>
      <c r="K918" s="3" t="s">
        <v>7485</v>
      </c>
      <c r="L918" s="1">
        <v>0.0</v>
      </c>
      <c r="M918" s="10" t="str">
        <f>IFERROR(__xludf.DUMMYFUNCTION("REGEXEXTRACT(B918, ""\d{4}"")"),"2013")</f>
        <v>2013</v>
      </c>
    </row>
    <row r="919">
      <c r="A919" s="11" t="s">
        <v>1061</v>
      </c>
      <c r="B919" s="11" t="s">
        <v>1060</v>
      </c>
      <c r="C919" s="1" t="s">
        <v>11</v>
      </c>
      <c r="D919" s="2" t="s">
        <v>8787</v>
      </c>
      <c r="E919" s="1" t="s">
        <v>11</v>
      </c>
      <c r="F919" s="1" t="s">
        <v>8788</v>
      </c>
      <c r="G919" s="1" t="s">
        <v>8789</v>
      </c>
      <c r="H919" s="1" t="s">
        <v>11</v>
      </c>
      <c r="I919" s="1" t="s">
        <v>11</v>
      </c>
      <c r="J919" s="1">
        <v>1.0</v>
      </c>
      <c r="K919" s="1" t="s">
        <v>7738</v>
      </c>
      <c r="L919" s="1">
        <v>0.0</v>
      </c>
      <c r="M919" s="10" t="str">
        <f>IFERROR(__xludf.DUMMYFUNCTION("REGEXEXTRACT(B919, ""\d{4}"")"),"2015")</f>
        <v>2015</v>
      </c>
    </row>
    <row r="920">
      <c r="A920" s="11" t="s">
        <v>1064</v>
      </c>
      <c r="B920" s="11" t="s">
        <v>1063</v>
      </c>
      <c r="C920" s="1" t="s">
        <v>11</v>
      </c>
      <c r="D920" s="2" t="s">
        <v>8790</v>
      </c>
      <c r="E920" s="1" t="s">
        <v>11</v>
      </c>
      <c r="F920" s="1" t="s">
        <v>8791</v>
      </c>
      <c r="G920" s="1" t="s">
        <v>8792</v>
      </c>
      <c r="H920" s="1" t="s">
        <v>11</v>
      </c>
      <c r="I920" s="1" t="s">
        <v>11</v>
      </c>
      <c r="J920" s="1">
        <v>1.0</v>
      </c>
      <c r="K920" s="3" t="s">
        <v>8266</v>
      </c>
      <c r="L920" s="1">
        <v>0.0</v>
      </c>
      <c r="M920" s="10" t="str">
        <f>IFERROR(__xludf.DUMMYFUNCTION("REGEXEXTRACT(B920, ""\d{4}"")"),"2013")</f>
        <v>2013</v>
      </c>
    </row>
    <row r="921">
      <c r="A921" s="11" t="s">
        <v>1067</v>
      </c>
      <c r="B921" s="11" t="s">
        <v>1066</v>
      </c>
      <c r="C921" s="1" t="s">
        <v>11</v>
      </c>
      <c r="D921" s="2" t="s">
        <v>8793</v>
      </c>
      <c r="E921" s="1" t="s">
        <v>11</v>
      </c>
      <c r="F921" s="1" t="s">
        <v>8794</v>
      </c>
      <c r="G921" s="1" t="s">
        <v>8795</v>
      </c>
      <c r="H921" s="1" t="s">
        <v>11</v>
      </c>
      <c r="I921" s="1" t="s">
        <v>11</v>
      </c>
      <c r="J921" s="1">
        <v>1.0</v>
      </c>
      <c r="K921" s="3" t="s">
        <v>8266</v>
      </c>
      <c r="L921" s="1">
        <v>0.0</v>
      </c>
      <c r="M921" s="10" t="str">
        <f>IFERROR(__xludf.DUMMYFUNCTION("REGEXEXTRACT(B921, ""\d{4}"")"),"2015")</f>
        <v>2015</v>
      </c>
    </row>
    <row r="922">
      <c r="A922" s="11" t="s">
        <v>1070</v>
      </c>
      <c r="B922" s="11" t="s">
        <v>1069</v>
      </c>
      <c r="C922" s="1" t="s">
        <v>11</v>
      </c>
      <c r="D922" s="2" t="s">
        <v>8796</v>
      </c>
      <c r="E922" s="1" t="s">
        <v>11</v>
      </c>
      <c r="F922" s="1" t="s">
        <v>8797</v>
      </c>
      <c r="G922" s="1" t="s">
        <v>8798</v>
      </c>
      <c r="H922" s="1" t="s">
        <v>11</v>
      </c>
      <c r="I922" s="1" t="s">
        <v>11</v>
      </c>
      <c r="J922" s="1">
        <v>1.0</v>
      </c>
      <c r="K922" s="3" t="s">
        <v>7485</v>
      </c>
      <c r="L922" s="1">
        <v>0.0</v>
      </c>
      <c r="M922" s="10" t="str">
        <f>IFERROR(__xludf.DUMMYFUNCTION("REGEXEXTRACT(B922, ""\d{4}"")"),"2010")</f>
        <v>2010</v>
      </c>
    </row>
    <row r="923">
      <c r="A923" s="11" t="s">
        <v>1073</v>
      </c>
      <c r="B923" s="11" t="s">
        <v>1072</v>
      </c>
      <c r="C923" s="1" t="s">
        <v>11</v>
      </c>
      <c r="D923" s="2" t="s">
        <v>8799</v>
      </c>
      <c r="E923" s="1" t="s">
        <v>11</v>
      </c>
      <c r="F923" s="1" t="s">
        <v>8800</v>
      </c>
      <c r="G923" s="1" t="s">
        <v>8801</v>
      </c>
      <c r="H923" s="1" t="s">
        <v>11</v>
      </c>
      <c r="I923" s="1" t="s">
        <v>11</v>
      </c>
      <c r="J923" s="1">
        <v>1.0</v>
      </c>
      <c r="K923" s="3" t="s">
        <v>7738</v>
      </c>
      <c r="L923" s="1">
        <v>0.0</v>
      </c>
      <c r="M923" s="10" t="str">
        <f>IFERROR(__xludf.DUMMYFUNCTION("REGEXEXTRACT(B923, ""\d{4}"")"),"2014")</f>
        <v>2014</v>
      </c>
    </row>
    <row r="924">
      <c r="A924" s="11" t="s">
        <v>1076</v>
      </c>
      <c r="B924" s="11" t="s">
        <v>1075</v>
      </c>
      <c r="C924" s="1" t="s">
        <v>11</v>
      </c>
      <c r="D924" s="2" t="s">
        <v>8802</v>
      </c>
      <c r="E924" s="1" t="s">
        <v>11</v>
      </c>
      <c r="F924" s="1" t="s">
        <v>8803</v>
      </c>
      <c r="G924" s="1" t="s">
        <v>8804</v>
      </c>
      <c r="H924" s="1" t="s">
        <v>11</v>
      </c>
      <c r="I924" s="1" t="s">
        <v>11</v>
      </c>
      <c r="J924" s="1">
        <v>1.0</v>
      </c>
      <c r="K924" s="9" t="s">
        <v>7578</v>
      </c>
      <c r="L924" s="1">
        <v>0.0</v>
      </c>
      <c r="M924" s="10" t="str">
        <f>IFERROR(__xludf.DUMMYFUNCTION("REGEXEXTRACT(B924, ""\d{4}"")"),"2014")</f>
        <v>2014</v>
      </c>
    </row>
    <row r="925">
      <c r="A925" s="11" t="s">
        <v>1079</v>
      </c>
      <c r="B925" s="11" t="s">
        <v>1078</v>
      </c>
      <c r="C925" s="1" t="s">
        <v>11</v>
      </c>
      <c r="D925" s="1" t="s">
        <v>8805</v>
      </c>
      <c r="E925" s="1" t="s">
        <v>11</v>
      </c>
      <c r="F925" s="1" t="s">
        <v>8806</v>
      </c>
      <c r="G925" s="1" t="s">
        <v>8807</v>
      </c>
      <c r="H925" s="1" t="s">
        <v>11</v>
      </c>
      <c r="I925" s="1" t="s">
        <v>11</v>
      </c>
      <c r="J925" s="1">
        <v>1.0</v>
      </c>
      <c r="K925" s="9" t="s">
        <v>7523</v>
      </c>
      <c r="L925" s="1">
        <v>0.0</v>
      </c>
      <c r="M925" s="10" t="str">
        <f>IFERROR(__xludf.DUMMYFUNCTION("REGEXEXTRACT(B925, ""\d{4}"")"),"2015")</f>
        <v>2015</v>
      </c>
    </row>
    <row r="926">
      <c r="A926" s="11" t="s">
        <v>1082</v>
      </c>
      <c r="B926" s="11" t="s">
        <v>1081</v>
      </c>
      <c r="C926" s="1" t="s">
        <v>11</v>
      </c>
      <c r="D926" s="2" t="s">
        <v>1088</v>
      </c>
      <c r="E926" s="1" t="s">
        <v>11</v>
      </c>
      <c r="F926" s="1" t="s">
        <v>8454</v>
      </c>
      <c r="G926" s="1" t="s">
        <v>8808</v>
      </c>
      <c r="H926" s="1" t="s">
        <v>11</v>
      </c>
      <c r="I926" s="1" t="s">
        <v>11</v>
      </c>
      <c r="J926" s="1">
        <v>1.0</v>
      </c>
      <c r="K926" s="9" t="s">
        <v>8185</v>
      </c>
      <c r="L926" s="1">
        <v>0.0</v>
      </c>
      <c r="M926" s="10" t="str">
        <f>IFERROR(__xludf.DUMMYFUNCTION("REGEXEXTRACT(B926, ""\d{4}"")"),"#N/A")</f>
        <v>#N/A</v>
      </c>
    </row>
    <row r="927">
      <c r="A927" s="11" t="s">
        <v>1090</v>
      </c>
      <c r="B927" s="11" t="s">
        <v>1089</v>
      </c>
      <c r="C927" s="1" t="s">
        <v>11</v>
      </c>
      <c r="D927" s="2" t="s">
        <v>1088</v>
      </c>
      <c r="E927" s="1" t="s">
        <v>11</v>
      </c>
      <c r="F927" s="1" t="s">
        <v>8809</v>
      </c>
      <c r="G927" s="1" t="s">
        <v>8808</v>
      </c>
      <c r="H927" s="1" t="s">
        <v>11</v>
      </c>
      <c r="I927" s="1" t="s">
        <v>11</v>
      </c>
      <c r="J927" s="1">
        <v>1.0</v>
      </c>
      <c r="K927" s="9" t="s">
        <v>8185</v>
      </c>
      <c r="L927" s="1">
        <v>0.0</v>
      </c>
      <c r="M927" s="10" t="str">
        <f>IFERROR(__xludf.DUMMYFUNCTION("REGEXEXTRACT(B927, ""\d{4}"")"),"2017")</f>
        <v>2017</v>
      </c>
    </row>
    <row r="928">
      <c r="A928" s="11" t="s">
        <v>1092</v>
      </c>
      <c r="B928" s="11" t="s">
        <v>1091</v>
      </c>
      <c r="C928" s="1" t="s">
        <v>11</v>
      </c>
      <c r="D928" s="2" t="s">
        <v>1093</v>
      </c>
      <c r="E928" s="1" t="s">
        <v>11</v>
      </c>
      <c r="F928" s="1" t="s">
        <v>8810</v>
      </c>
      <c r="G928" s="1" t="s">
        <v>8811</v>
      </c>
      <c r="H928" s="1" t="s">
        <v>11</v>
      </c>
      <c r="I928" s="1" t="s">
        <v>11</v>
      </c>
      <c r="J928" s="1">
        <v>1.0</v>
      </c>
      <c r="K928" s="3" t="s">
        <v>7578</v>
      </c>
      <c r="L928" s="1">
        <v>0.0</v>
      </c>
      <c r="M928" s="10" t="str">
        <f>IFERROR(__xludf.DUMMYFUNCTION("REGEXEXTRACT(B928, ""\d{4}"")"),"2016")</f>
        <v>2016</v>
      </c>
    </row>
    <row r="929">
      <c r="A929" s="6" t="s">
        <v>8812</v>
      </c>
      <c r="B929" s="6" t="s">
        <v>1094</v>
      </c>
      <c r="C929" s="1" t="s">
        <v>11</v>
      </c>
      <c r="D929" s="2" t="s">
        <v>8813</v>
      </c>
      <c r="E929" s="1" t="s">
        <v>11</v>
      </c>
      <c r="F929" s="1" t="s">
        <v>8814</v>
      </c>
      <c r="G929" s="3" t="s">
        <v>8812</v>
      </c>
      <c r="H929" s="1" t="s">
        <v>11</v>
      </c>
      <c r="I929" s="1" t="s">
        <v>11</v>
      </c>
      <c r="J929" s="1">
        <v>1.0</v>
      </c>
      <c r="K929" s="3" t="s">
        <v>7485</v>
      </c>
      <c r="L929" s="1">
        <v>0.0</v>
      </c>
      <c r="M929" s="10" t="str">
        <f>IFERROR(__xludf.DUMMYFUNCTION("REGEXEXTRACT(B929, ""\d{4}"")"),"2013")</f>
        <v>2013</v>
      </c>
    </row>
    <row r="930">
      <c r="A930" s="11" t="s">
        <v>1098</v>
      </c>
      <c r="B930" s="11" t="s">
        <v>1097</v>
      </c>
      <c r="C930" s="1" t="s">
        <v>11</v>
      </c>
      <c r="D930" s="2" t="s">
        <v>8815</v>
      </c>
      <c r="E930" s="1" t="s">
        <v>11</v>
      </c>
      <c r="F930" s="1" t="s">
        <v>8816</v>
      </c>
      <c r="G930" s="1" t="s">
        <v>8817</v>
      </c>
      <c r="H930" s="1" t="s">
        <v>11</v>
      </c>
      <c r="I930" s="1" t="s">
        <v>11</v>
      </c>
      <c r="J930" s="1">
        <v>1.0</v>
      </c>
      <c r="K930" s="9" t="s">
        <v>8185</v>
      </c>
      <c r="L930" s="1">
        <v>0.0</v>
      </c>
      <c r="M930" s="10" t="str">
        <f>IFERROR(__xludf.DUMMYFUNCTION("REGEXEXTRACT(B930, ""\d{4}"")"),"2014")</f>
        <v>2014</v>
      </c>
    </row>
    <row r="931">
      <c r="A931" s="11" t="s">
        <v>1101</v>
      </c>
      <c r="B931" s="11" t="s">
        <v>1100</v>
      </c>
      <c r="C931" s="1" t="s">
        <v>11</v>
      </c>
      <c r="D931" s="2" t="s">
        <v>8818</v>
      </c>
      <c r="E931" s="1" t="s">
        <v>11</v>
      </c>
      <c r="F931" s="1" t="s">
        <v>8819</v>
      </c>
      <c r="G931" s="1" t="s">
        <v>8820</v>
      </c>
      <c r="H931" s="1" t="s">
        <v>11</v>
      </c>
      <c r="I931" s="1" t="s">
        <v>11</v>
      </c>
      <c r="J931" s="1">
        <v>1.0</v>
      </c>
      <c r="K931" s="9" t="s">
        <v>7744</v>
      </c>
      <c r="L931" s="1">
        <v>0.0</v>
      </c>
      <c r="M931" s="10" t="str">
        <f>IFERROR(__xludf.DUMMYFUNCTION("REGEXEXTRACT(B931, ""\d{4}"")"),"2015")</f>
        <v>2015</v>
      </c>
    </row>
    <row r="932">
      <c r="A932" s="6" t="s">
        <v>8821</v>
      </c>
      <c r="B932" s="11" t="s">
        <v>1103</v>
      </c>
      <c r="C932" s="1" t="s">
        <v>11</v>
      </c>
      <c r="D932" s="2" t="s">
        <v>8822</v>
      </c>
      <c r="E932" s="1" t="s">
        <v>11</v>
      </c>
      <c r="F932" s="3" t="s">
        <v>8823</v>
      </c>
      <c r="G932" s="1" t="s">
        <v>8824</v>
      </c>
      <c r="H932" s="1" t="s">
        <v>11</v>
      </c>
      <c r="I932" s="1" t="s">
        <v>11</v>
      </c>
      <c r="J932" s="1">
        <v>1.0</v>
      </c>
      <c r="K932" s="9" t="s">
        <v>8185</v>
      </c>
      <c r="L932" s="1">
        <v>0.0</v>
      </c>
      <c r="M932" s="10" t="str">
        <f>IFERROR(__xludf.DUMMYFUNCTION("REGEXEXTRACT(B932, ""\d{4}"")"),"2010")</f>
        <v>2010</v>
      </c>
    </row>
    <row r="933">
      <c r="A933" s="11" t="s">
        <v>1107</v>
      </c>
      <c r="B933" s="11" t="s">
        <v>1106</v>
      </c>
      <c r="C933" s="1" t="s">
        <v>11</v>
      </c>
      <c r="D933" s="2" t="s">
        <v>8825</v>
      </c>
      <c r="E933" s="1" t="s">
        <v>11</v>
      </c>
      <c r="F933" s="1" t="s">
        <v>8826</v>
      </c>
      <c r="G933" s="1" t="s">
        <v>8827</v>
      </c>
      <c r="H933" s="1" t="s">
        <v>11</v>
      </c>
      <c r="I933" s="1" t="s">
        <v>11</v>
      </c>
      <c r="J933" s="1">
        <v>1.0</v>
      </c>
      <c r="K933" s="3" t="s">
        <v>7485</v>
      </c>
      <c r="L933" s="1">
        <v>0.0</v>
      </c>
      <c r="M933" s="10" t="str">
        <f>IFERROR(__xludf.DUMMYFUNCTION("REGEXEXTRACT(B933, ""\d{4}"")"),"2015")</f>
        <v>2015</v>
      </c>
    </row>
    <row r="934">
      <c r="A934" s="11" t="s">
        <v>8828</v>
      </c>
      <c r="B934" s="11" t="s">
        <v>1109</v>
      </c>
      <c r="C934" s="1" t="s">
        <v>11</v>
      </c>
      <c r="D934" s="2" t="s">
        <v>8829</v>
      </c>
      <c r="E934" s="1" t="s">
        <v>11</v>
      </c>
      <c r="F934" s="1" t="s">
        <v>8830</v>
      </c>
      <c r="G934" s="1" t="s">
        <v>8831</v>
      </c>
      <c r="H934" s="1" t="s">
        <v>11</v>
      </c>
      <c r="I934" s="1" t="s">
        <v>11</v>
      </c>
      <c r="J934" s="1">
        <v>1.0</v>
      </c>
      <c r="K934" s="3" t="s">
        <v>7485</v>
      </c>
      <c r="L934" s="1">
        <v>0.0</v>
      </c>
      <c r="M934" s="10" t="str">
        <f>IFERROR(__xludf.DUMMYFUNCTION("REGEXEXTRACT(B934, ""\d{4}"")"),"2005")</f>
        <v>2005</v>
      </c>
    </row>
    <row r="935">
      <c r="A935" s="11" t="s">
        <v>1113</v>
      </c>
      <c r="B935" s="11" t="s">
        <v>1112</v>
      </c>
      <c r="C935" s="1" t="s">
        <v>11</v>
      </c>
      <c r="D935" s="2" t="s">
        <v>8832</v>
      </c>
      <c r="E935" s="1" t="s">
        <v>11</v>
      </c>
      <c r="F935" s="1" t="s">
        <v>8833</v>
      </c>
      <c r="G935" s="1" t="s">
        <v>8834</v>
      </c>
      <c r="H935" s="1" t="s">
        <v>11</v>
      </c>
      <c r="I935" s="1" t="s">
        <v>11</v>
      </c>
      <c r="J935" s="1">
        <v>1.0</v>
      </c>
      <c r="K935" s="3" t="s">
        <v>7485</v>
      </c>
      <c r="L935" s="1">
        <v>0.0</v>
      </c>
      <c r="M935" s="10" t="str">
        <f>IFERROR(__xludf.DUMMYFUNCTION("REGEXEXTRACT(B935, ""\d{4}"")"),"2013")</f>
        <v>2013</v>
      </c>
    </row>
    <row r="936">
      <c r="A936" s="11" t="s">
        <v>1116</v>
      </c>
      <c r="B936" s="11" t="s">
        <v>1115</v>
      </c>
      <c r="C936" s="1" t="s">
        <v>11</v>
      </c>
      <c r="D936" s="2" t="s">
        <v>8835</v>
      </c>
      <c r="E936" s="1" t="s">
        <v>11</v>
      </c>
      <c r="F936" s="1" t="s">
        <v>8836</v>
      </c>
      <c r="G936" s="1" t="s">
        <v>8837</v>
      </c>
      <c r="H936" s="1" t="s">
        <v>11</v>
      </c>
      <c r="I936" s="1" t="s">
        <v>11</v>
      </c>
      <c r="J936" s="1">
        <v>1.0</v>
      </c>
      <c r="K936" s="3" t="s">
        <v>7485</v>
      </c>
      <c r="L936" s="1">
        <v>0.0</v>
      </c>
      <c r="M936" s="10" t="str">
        <f>IFERROR(__xludf.DUMMYFUNCTION("REGEXEXTRACT(B936, ""\d{4}"")"),"2015")</f>
        <v>2015</v>
      </c>
    </row>
    <row r="937">
      <c r="A937" s="11" t="s">
        <v>1119</v>
      </c>
      <c r="B937" s="11" t="s">
        <v>1118</v>
      </c>
      <c r="C937" s="1" t="s">
        <v>11</v>
      </c>
      <c r="D937" s="2" t="s">
        <v>8838</v>
      </c>
      <c r="E937" s="1" t="s">
        <v>11</v>
      </c>
      <c r="F937" s="1" t="s">
        <v>8839</v>
      </c>
      <c r="G937" s="1" t="s">
        <v>8840</v>
      </c>
      <c r="H937" s="1" t="s">
        <v>11</v>
      </c>
      <c r="I937" s="1" t="s">
        <v>11</v>
      </c>
      <c r="J937" s="1">
        <v>1.0</v>
      </c>
      <c r="K937" s="3" t="s">
        <v>7744</v>
      </c>
      <c r="L937" s="1">
        <v>0.0</v>
      </c>
      <c r="M937" s="10" t="str">
        <f>IFERROR(__xludf.DUMMYFUNCTION("REGEXEXTRACT(B937, ""\d{4}"")"),"2014")</f>
        <v>2014</v>
      </c>
    </row>
    <row r="938">
      <c r="A938" s="11" t="s">
        <v>1122</v>
      </c>
      <c r="B938" s="11" t="s">
        <v>1121</v>
      </c>
      <c r="C938" s="1" t="s">
        <v>11</v>
      </c>
      <c r="D938" s="2" t="s">
        <v>8841</v>
      </c>
      <c r="E938" s="1" t="s">
        <v>11</v>
      </c>
      <c r="F938" s="1" t="s">
        <v>8842</v>
      </c>
      <c r="G938" s="1" t="s">
        <v>8843</v>
      </c>
      <c r="H938" s="1" t="s">
        <v>11</v>
      </c>
      <c r="I938" s="1" t="s">
        <v>11</v>
      </c>
      <c r="J938" s="1">
        <v>1.0</v>
      </c>
      <c r="K938" s="1" t="s">
        <v>7738</v>
      </c>
      <c r="L938" s="1">
        <v>0.0</v>
      </c>
      <c r="M938" s="10" t="str">
        <f>IFERROR(__xludf.DUMMYFUNCTION("REGEXEXTRACT(B938, ""\d{4}"")"),"2015")</f>
        <v>2015</v>
      </c>
    </row>
    <row r="939">
      <c r="A939" s="11" t="s">
        <v>1125</v>
      </c>
      <c r="B939" s="11" t="s">
        <v>1124</v>
      </c>
      <c r="C939" s="1" t="s">
        <v>11</v>
      </c>
      <c r="D939" s="2" t="s">
        <v>8844</v>
      </c>
      <c r="E939" s="1" t="s">
        <v>11</v>
      </c>
      <c r="F939" s="1" t="s">
        <v>8845</v>
      </c>
      <c r="G939" s="1" t="s">
        <v>8573</v>
      </c>
      <c r="H939" s="1" t="s">
        <v>11</v>
      </c>
      <c r="I939" s="1" t="s">
        <v>11</v>
      </c>
      <c r="J939" s="1">
        <v>1.0</v>
      </c>
      <c r="K939" s="3" t="s">
        <v>7485</v>
      </c>
      <c r="L939" s="1">
        <v>0.0</v>
      </c>
      <c r="M939" s="10" t="str">
        <f>IFERROR(__xludf.DUMMYFUNCTION("REGEXEXTRACT(B939, ""\d{4}"")"),"2014")</f>
        <v>2014</v>
      </c>
    </row>
    <row r="940">
      <c r="A940" s="11" t="s">
        <v>1128</v>
      </c>
      <c r="B940" s="11" t="s">
        <v>1127</v>
      </c>
      <c r="C940" s="1" t="s">
        <v>11</v>
      </c>
      <c r="D940" s="2" t="s">
        <v>8846</v>
      </c>
      <c r="E940" s="1" t="s">
        <v>11</v>
      </c>
      <c r="F940" s="1" t="s">
        <v>8847</v>
      </c>
      <c r="G940" s="1" t="s">
        <v>8848</v>
      </c>
      <c r="H940" s="1" t="s">
        <v>11</v>
      </c>
      <c r="I940" s="1" t="s">
        <v>11</v>
      </c>
      <c r="J940" s="1">
        <v>1.0</v>
      </c>
      <c r="K940" s="3" t="s">
        <v>7485</v>
      </c>
      <c r="L940" s="1">
        <v>0.0</v>
      </c>
      <c r="M940" s="10" t="str">
        <f>IFERROR(__xludf.DUMMYFUNCTION("REGEXEXTRACT(B940, ""\d{4}"")"),"2014")</f>
        <v>2014</v>
      </c>
    </row>
    <row r="941">
      <c r="A941" s="11" t="s">
        <v>1131</v>
      </c>
      <c r="B941" s="11" t="s">
        <v>1130</v>
      </c>
      <c r="C941" s="1" t="s">
        <v>11</v>
      </c>
      <c r="D941" s="2" t="s">
        <v>1137</v>
      </c>
      <c r="E941" s="1" t="s">
        <v>11</v>
      </c>
      <c r="F941" s="1" t="s">
        <v>8849</v>
      </c>
      <c r="G941" s="1" t="s">
        <v>8390</v>
      </c>
      <c r="H941" s="1" t="s">
        <v>11</v>
      </c>
      <c r="I941" s="1" t="s">
        <v>11</v>
      </c>
      <c r="J941" s="1">
        <v>1.0</v>
      </c>
      <c r="K941" s="9" t="s">
        <v>8185</v>
      </c>
      <c r="L941" s="1">
        <v>0.0</v>
      </c>
      <c r="M941" s="10" t="str">
        <f>IFERROR(__xludf.DUMMYFUNCTION("REGEXEXTRACT(B941, ""\d{4}"")"),"2008")</f>
        <v>2008</v>
      </c>
    </row>
    <row r="942">
      <c r="A942" s="11" t="s">
        <v>1139</v>
      </c>
      <c r="B942" s="11" t="s">
        <v>1138</v>
      </c>
      <c r="C942" s="1" t="s">
        <v>11</v>
      </c>
      <c r="D942" s="2" t="s">
        <v>1140</v>
      </c>
      <c r="E942" s="1" t="s">
        <v>11</v>
      </c>
      <c r="F942" s="1" t="s">
        <v>8850</v>
      </c>
      <c r="G942" s="1" t="s">
        <v>8851</v>
      </c>
      <c r="H942" s="1" t="s">
        <v>11</v>
      </c>
      <c r="I942" s="1" t="s">
        <v>11</v>
      </c>
      <c r="J942" s="1">
        <v>1.0</v>
      </c>
      <c r="K942" s="19" t="s">
        <v>7738</v>
      </c>
      <c r="L942" s="1">
        <v>0.0</v>
      </c>
      <c r="M942" s="10" t="str">
        <f>IFERROR(__xludf.DUMMYFUNCTION("REGEXEXTRACT(B942, ""\d{4}"")"),"2014")</f>
        <v>2014</v>
      </c>
    </row>
    <row r="943">
      <c r="A943" s="11" t="s">
        <v>1142</v>
      </c>
      <c r="B943" s="11" t="s">
        <v>1141</v>
      </c>
      <c r="C943" s="1" t="s">
        <v>11</v>
      </c>
      <c r="D943" s="1" t="s">
        <v>7488</v>
      </c>
      <c r="E943" s="1" t="s">
        <v>11</v>
      </c>
      <c r="F943" s="1" t="s">
        <v>8852</v>
      </c>
      <c r="G943" s="1" t="s">
        <v>8853</v>
      </c>
      <c r="H943" s="1" t="s">
        <v>11</v>
      </c>
      <c r="I943" s="1" t="s">
        <v>11</v>
      </c>
      <c r="J943" s="1">
        <v>1.0</v>
      </c>
      <c r="K943" s="9" t="s">
        <v>7738</v>
      </c>
      <c r="L943" s="1">
        <v>0.0</v>
      </c>
      <c r="M943" s="10" t="str">
        <f>IFERROR(__xludf.DUMMYFUNCTION("REGEXEXTRACT(B943, ""\d{4}"")"),"2013")</f>
        <v>2013</v>
      </c>
    </row>
    <row r="944">
      <c r="A944" s="11" t="s">
        <v>1148</v>
      </c>
      <c r="B944" s="11" t="s">
        <v>1147</v>
      </c>
      <c r="C944" s="1" t="s">
        <v>11</v>
      </c>
      <c r="D944" s="2" t="s">
        <v>8854</v>
      </c>
      <c r="E944" s="1" t="s">
        <v>11</v>
      </c>
      <c r="F944" s="1" t="s">
        <v>8855</v>
      </c>
      <c r="G944" s="1" t="s">
        <v>8856</v>
      </c>
      <c r="H944" s="1" t="s">
        <v>11</v>
      </c>
      <c r="I944" s="1" t="s">
        <v>11</v>
      </c>
      <c r="J944" s="1">
        <v>1.0</v>
      </c>
      <c r="K944" s="9" t="s">
        <v>7578</v>
      </c>
      <c r="L944" s="1">
        <v>0.0</v>
      </c>
      <c r="M944" s="10" t="str">
        <f>IFERROR(__xludf.DUMMYFUNCTION("REGEXEXTRACT(B944, ""\d{4}"")"),"2016")</f>
        <v>2016</v>
      </c>
    </row>
    <row r="945">
      <c r="A945" s="11" t="s">
        <v>1151</v>
      </c>
      <c r="B945" s="11" t="s">
        <v>1150</v>
      </c>
      <c r="C945" s="1" t="s">
        <v>11</v>
      </c>
      <c r="D945" s="2" t="s">
        <v>8857</v>
      </c>
      <c r="E945" s="1" t="s">
        <v>11</v>
      </c>
      <c r="F945" s="1" t="s">
        <v>8858</v>
      </c>
      <c r="G945" s="1" t="s">
        <v>8859</v>
      </c>
      <c r="H945" s="1" t="s">
        <v>11</v>
      </c>
      <c r="I945" s="1" t="s">
        <v>11</v>
      </c>
      <c r="J945" s="1">
        <v>1.0</v>
      </c>
      <c r="K945" s="9" t="s">
        <v>7485</v>
      </c>
      <c r="L945" s="1">
        <v>0.0</v>
      </c>
      <c r="M945" s="10" t="str">
        <f>IFERROR(__xludf.DUMMYFUNCTION("REGEXEXTRACT(B945, ""\d{4}"")"),"2014")</f>
        <v>2014</v>
      </c>
    </row>
    <row r="946">
      <c r="A946" s="11" t="s">
        <v>1154</v>
      </c>
      <c r="B946" s="11" t="s">
        <v>1153</v>
      </c>
      <c r="C946" s="1" t="s">
        <v>11</v>
      </c>
      <c r="D946" s="2" t="s">
        <v>8860</v>
      </c>
      <c r="E946" s="1" t="s">
        <v>11</v>
      </c>
      <c r="F946" s="1" t="s">
        <v>8861</v>
      </c>
      <c r="G946" s="1" t="s">
        <v>8862</v>
      </c>
      <c r="H946" s="1" t="s">
        <v>11</v>
      </c>
      <c r="I946" s="1" t="s">
        <v>11</v>
      </c>
      <c r="J946" s="1">
        <v>1.0</v>
      </c>
      <c r="K946" s="9" t="s">
        <v>7485</v>
      </c>
      <c r="L946" s="1">
        <v>0.0</v>
      </c>
      <c r="M946" s="10" t="str">
        <f>IFERROR(__xludf.DUMMYFUNCTION("REGEXEXTRACT(B946, ""\d{4}"")"),"2014")</f>
        <v>2014</v>
      </c>
    </row>
    <row r="947">
      <c r="A947" s="11" t="s">
        <v>1157</v>
      </c>
      <c r="B947" s="11" t="s">
        <v>1156</v>
      </c>
      <c r="C947" s="1" t="s">
        <v>11</v>
      </c>
      <c r="D947" s="1" t="s">
        <v>8863</v>
      </c>
      <c r="E947" s="1" t="s">
        <v>11</v>
      </c>
      <c r="F947" s="1" t="s">
        <v>8864</v>
      </c>
      <c r="G947" s="1" t="s">
        <v>7705</v>
      </c>
      <c r="H947" s="1" t="s">
        <v>11</v>
      </c>
      <c r="I947" s="1" t="s">
        <v>11</v>
      </c>
      <c r="J947" s="1">
        <v>1.0</v>
      </c>
      <c r="K947" s="9" t="s">
        <v>7485</v>
      </c>
      <c r="L947" s="1">
        <v>0.0</v>
      </c>
      <c r="M947" s="10" t="str">
        <f>IFERROR(__xludf.DUMMYFUNCTION("REGEXEXTRACT(B947, ""\d{4}"")"),"#N/A")</f>
        <v>#N/A</v>
      </c>
    </row>
    <row r="948">
      <c r="A948" s="14" t="s">
        <v>1163</v>
      </c>
      <c r="B948" s="11" t="s">
        <v>1162</v>
      </c>
      <c r="C948" s="1" t="s">
        <v>11</v>
      </c>
      <c r="D948" s="2" t="s">
        <v>1163</v>
      </c>
      <c r="E948" s="1" t="s">
        <v>11</v>
      </c>
      <c r="F948" s="1" t="s">
        <v>8865</v>
      </c>
      <c r="G948" s="1" t="s">
        <v>7743</v>
      </c>
      <c r="H948" s="1" t="s">
        <v>11</v>
      </c>
      <c r="I948" s="1" t="s">
        <v>11</v>
      </c>
      <c r="J948" s="1">
        <v>1.0</v>
      </c>
      <c r="K948" s="9" t="s">
        <v>7744</v>
      </c>
      <c r="L948" s="1">
        <v>0.0</v>
      </c>
      <c r="M948" s="10" t="str">
        <f>IFERROR(__xludf.DUMMYFUNCTION("REGEXEXTRACT(B948, ""\d{4}"")"),"#N/A")</f>
        <v>#N/A</v>
      </c>
    </row>
    <row r="949">
      <c r="A949" s="11" t="s">
        <v>1165</v>
      </c>
      <c r="B949" s="11" t="s">
        <v>1164</v>
      </c>
      <c r="C949" s="1" t="s">
        <v>11</v>
      </c>
      <c r="D949" s="2" t="s">
        <v>8866</v>
      </c>
      <c r="E949" s="1" t="s">
        <v>11</v>
      </c>
      <c r="F949" s="1" t="s">
        <v>8867</v>
      </c>
      <c r="G949" s="1" t="s">
        <v>8868</v>
      </c>
      <c r="H949" s="1" t="s">
        <v>11</v>
      </c>
      <c r="I949" s="1" t="s">
        <v>11</v>
      </c>
      <c r="J949" s="1">
        <v>1.0</v>
      </c>
      <c r="K949" s="9" t="s">
        <v>7744</v>
      </c>
      <c r="L949" s="1">
        <v>0.0</v>
      </c>
      <c r="M949" s="10" t="str">
        <f>IFERROR(__xludf.DUMMYFUNCTION("REGEXEXTRACT(B949, ""\d{4}"")"),"2014")</f>
        <v>2014</v>
      </c>
    </row>
    <row r="950">
      <c r="A950" s="11" t="s">
        <v>1168</v>
      </c>
      <c r="B950" s="11" t="s">
        <v>1167</v>
      </c>
      <c r="C950" s="1" t="s">
        <v>11</v>
      </c>
      <c r="D950" s="2" t="s">
        <v>8869</v>
      </c>
      <c r="E950" s="1" t="s">
        <v>11</v>
      </c>
      <c r="F950" s="1" t="s">
        <v>8870</v>
      </c>
      <c r="G950" s="1" t="s">
        <v>8871</v>
      </c>
      <c r="H950" s="1" t="s">
        <v>11</v>
      </c>
      <c r="I950" s="1" t="s">
        <v>11</v>
      </c>
      <c r="J950" s="1">
        <v>1.0</v>
      </c>
      <c r="K950" s="3" t="s">
        <v>7485</v>
      </c>
      <c r="L950" s="1">
        <v>0.0</v>
      </c>
      <c r="M950" s="10" t="str">
        <f>IFERROR(__xludf.DUMMYFUNCTION("REGEXEXTRACT(B950, ""\d{4}"")"),"2009")</f>
        <v>2009</v>
      </c>
    </row>
    <row r="951">
      <c r="A951" s="11" t="s">
        <v>1177</v>
      </c>
      <c r="B951" s="11" t="s">
        <v>1176</v>
      </c>
      <c r="C951" s="1" t="s">
        <v>11</v>
      </c>
      <c r="D951" s="2" t="s">
        <v>8872</v>
      </c>
      <c r="E951" s="1" t="s">
        <v>11</v>
      </c>
      <c r="F951" s="1" t="s">
        <v>8873</v>
      </c>
      <c r="G951" s="1" t="s">
        <v>8874</v>
      </c>
      <c r="H951" s="1" t="s">
        <v>11</v>
      </c>
      <c r="I951" s="1" t="s">
        <v>11</v>
      </c>
      <c r="J951" s="1">
        <v>1.0</v>
      </c>
      <c r="K951" s="3" t="s">
        <v>7485</v>
      </c>
      <c r="L951" s="1">
        <v>0.0</v>
      </c>
      <c r="M951" s="10" t="str">
        <f>IFERROR(__xludf.DUMMYFUNCTION("REGEXEXTRACT(B951, ""\d{4}"")"),"2013")</f>
        <v>2013</v>
      </c>
    </row>
    <row r="952">
      <c r="A952" s="11" t="s">
        <v>1180</v>
      </c>
      <c r="B952" s="11" t="s">
        <v>1179</v>
      </c>
      <c r="C952" s="1" t="s">
        <v>11</v>
      </c>
      <c r="D952" s="2" t="s">
        <v>8875</v>
      </c>
      <c r="E952" s="1" t="s">
        <v>11</v>
      </c>
      <c r="F952" s="1" t="s">
        <v>8876</v>
      </c>
      <c r="G952" s="1" t="s">
        <v>7701</v>
      </c>
      <c r="H952" s="1" t="s">
        <v>11</v>
      </c>
      <c r="I952" s="1" t="s">
        <v>11</v>
      </c>
      <c r="J952" s="1">
        <v>1.0</v>
      </c>
      <c r="K952" s="3" t="s">
        <v>7485</v>
      </c>
      <c r="L952" s="1">
        <v>0.0</v>
      </c>
      <c r="M952" s="10" t="str">
        <f>IFERROR(__xludf.DUMMYFUNCTION("REGEXEXTRACT(B952, ""\d{4}"")"),"2013")</f>
        <v>2013</v>
      </c>
    </row>
    <row r="953">
      <c r="A953" s="11" t="s">
        <v>1183</v>
      </c>
      <c r="B953" s="11" t="s">
        <v>1182</v>
      </c>
      <c r="C953" s="1" t="s">
        <v>11</v>
      </c>
      <c r="D953" s="2" t="s">
        <v>8877</v>
      </c>
      <c r="E953" s="1" t="s">
        <v>11</v>
      </c>
      <c r="F953" s="1" t="s">
        <v>8878</v>
      </c>
      <c r="G953" s="1" t="s">
        <v>8879</v>
      </c>
      <c r="H953" s="1" t="s">
        <v>11</v>
      </c>
      <c r="I953" s="1" t="s">
        <v>11</v>
      </c>
      <c r="J953" s="1">
        <v>1.0</v>
      </c>
      <c r="K953" s="3" t="s">
        <v>7485</v>
      </c>
      <c r="L953" s="1">
        <v>0.0</v>
      </c>
      <c r="M953" s="10" t="str">
        <f>IFERROR(__xludf.DUMMYFUNCTION("REGEXEXTRACT(B953, ""\d{4}"")"),"2014")</f>
        <v>2014</v>
      </c>
    </row>
    <row r="954">
      <c r="A954" s="11" t="s">
        <v>1186</v>
      </c>
      <c r="B954" s="11" t="s">
        <v>1185</v>
      </c>
      <c r="C954" s="1" t="s">
        <v>11</v>
      </c>
      <c r="D954" s="2" t="s">
        <v>8880</v>
      </c>
      <c r="E954" s="1" t="s">
        <v>11</v>
      </c>
      <c r="F954" s="1" t="s">
        <v>8881</v>
      </c>
      <c r="G954" s="1" t="s">
        <v>8882</v>
      </c>
      <c r="H954" s="1" t="s">
        <v>11</v>
      </c>
      <c r="I954" s="1" t="s">
        <v>11</v>
      </c>
      <c r="J954" s="1">
        <v>1.0</v>
      </c>
      <c r="K954" s="3" t="s">
        <v>7744</v>
      </c>
      <c r="L954" s="1">
        <v>0.0</v>
      </c>
      <c r="M954" s="10" t="str">
        <f>IFERROR(__xludf.DUMMYFUNCTION("REGEXEXTRACT(B954, ""\d{4}"")"),"2013")</f>
        <v>2013</v>
      </c>
    </row>
    <row r="955">
      <c r="A955" s="11" t="s">
        <v>1189</v>
      </c>
      <c r="B955" s="11" t="s">
        <v>1188</v>
      </c>
      <c r="C955" s="1" t="s">
        <v>11</v>
      </c>
      <c r="D955" s="2" t="s">
        <v>8883</v>
      </c>
      <c r="E955" s="1" t="s">
        <v>11</v>
      </c>
      <c r="F955" s="1" t="s">
        <v>8884</v>
      </c>
      <c r="G955" s="1" t="s">
        <v>8885</v>
      </c>
      <c r="H955" s="1" t="s">
        <v>11</v>
      </c>
      <c r="I955" s="1" t="s">
        <v>11</v>
      </c>
      <c r="J955" s="1">
        <v>1.0</v>
      </c>
      <c r="K955" s="1" t="s">
        <v>7738</v>
      </c>
      <c r="L955" s="1">
        <v>0.0</v>
      </c>
      <c r="M955" s="10" t="str">
        <f>IFERROR(__xludf.DUMMYFUNCTION("REGEXEXTRACT(B955, ""\d{4}"")"),"2014")</f>
        <v>2014</v>
      </c>
    </row>
    <row r="956">
      <c r="A956" s="11" t="s">
        <v>1192</v>
      </c>
      <c r="B956" s="11" t="s">
        <v>1191</v>
      </c>
      <c r="C956" s="1" t="s">
        <v>11</v>
      </c>
      <c r="D956" s="2" t="s">
        <v>8886</v>
      </c>
      <c r="E956" s="1" t="s">
        <v>11</v>
      </c>
      <c r="F956" s="1" t="s">
        <v>8887</v>
      </c>
      <c r="G956" s="1" t="s">
        <v>8888</v>
      </c>
      <c r="H956" s="1" t="s">
        <v>11</v>
      </c>
      <c r="I956" s="1" t="s">
        <v>11</v>
      </c>
      <c r="J956" s="1">
        <v>1.0</v>
      </c>
      <c r="K956" s="1" t="s">
        <v>7738</v>
      </c>
      <c r="L956" s="1">
        <v>0.0</v>
      </c>
      <c r="M956" s="10" t="str">
        <f>IFERROR(__xludf.DUMMYFUNCTION("REGEXEXTRACT(B956, ""\d{4}"")"),"2014")</f>
        <v>2014</v>
      </c>
    </row>
    <row r="957">
      <c r="A957" s="11" t="s">
        <v>1195</v>
      </c>
      <c r="B957" s="11" t="s">
        <v>1194</v>
      </c>
      <c r="C957" s="1" t="s">
        <v>11</v>
      </c>
      <c r="D957" s="1" t="s">
        <v>8889</v>
      </c>
      <c r="E957" s="1" t="s">
        <v>11</v>
      </c>
      <c r="F957" s="1" t="s">
        <v>8890</v>
      </c>
      <c r="G957" s="1" t="s">
        <v>8891</v>
      </c>
      <c r="H957" s="1" t="s">
        <v>11</v>
      </c>
      <c r="I957" s="1" t="s">
        <v>11</v>
      </c>
      <c r="J957" s="1">
        <v>1.0</v>
      </c>
      <c r="K957" s="9" t="s">
        <v>7485</v>
      </c>
      <c r="L957" s="1">
        <v>0.0</v>
      </c>
      <c r="M957" s="10" t="str">
        <f>IFERROR(__xludf.DUMMYFUNCTION("REGEXEXTRACT(B957, ""\d{4}"")"),"2018")</f>
        <v>2018</v>
      </c>
    </row>
    <row r="958">
      <c r="A958" s="11" t="s">
        <v>1198</v>
      </c>
      <c r="B958" s="11" t="s">
        <v>1197</v>
      </c>
      <c r="C958" s="1" t="s">
        <v>11</v>
      </c>
      <c r="D958" s="1" t="s">
        <v>8889</v>
      </c>
      <c r="E958" s="1" t="s">
        <v>11</v>
      </c>
      <c r="F958" s="1" t="s">
        <v>8892</v>
      </c>
      <c r="G958" s="1" t="s">
        <v>8202</v>
      </c>
      <c r="H958" s="1" t="s">
        <v>11</v>
      </c>
      <c r="I958" s="1" t="s">
        <v>11</v>
      </c>
      <c r="J958" s="1">
        <v>1.0</v>
      </c>
      <c r="K958" s="3" t="s">
        <v>7485</v>
      </c>
      <c r="L958" s="1">
        <v>0.0</v>
      </c>
      <c r="M958" s="10" t="str">
        <f>IFERROR(__xludf.DUMMYFUNCTION("REGEXEXTRACT(B958, ""\d{4}"")"),"2014")</f>
        <v>2014</v>
      </c>
    </row>
    <row r="959">
      <c r="A959" s="11" t="s">
        <v>1200</v>
      </c>
      <c r="B959" s="11" t="s">
        <v>1199</v>
      </c>
      <c r="C959" s="3" t="s">
        <v>11</v>
      </c>
      <c r="D959" s="2" t="s">
        <v>8893</v>
      </c>
      <c r="E959" s="1" t="s">
        <v>11</v>
      </c>
      <c r="F959" s="1" t="s">
        <v>8894</v>
      </c>
      <c r="G959" s="1" t="s">
        <v>8646</v>
      </c>
      <c r="H959" s="1" t="s">
        <v>8895</v>
      </c>
      <c r="I959" s="1" t="s">
        <v>8896</v>
      </c>
      <c r="J959" s="1">
        <v>1.0</v>
      </c>
      <c r="K959" s="3" t="s">
        <v>7485</v>
      </c>
      <c r="L959" s="1">
        <v>0.0</v>
      </c>
      <c r="M959" s="10" t="str">
        <f>IFERROR(__xludf.DUMMYFUNCTION("REGEXEXTRACT(B959, ""\d{4}"")"),"2011")</f>
        <v>2011</v>
      </c>
    </row>
    <row r="960">
      <c r="A960" s="11" t="s">
        <v>1203</v>
      </c>
      <c r="B960" s="11" t="s">
        <v>1202</v>
      </c>
      <c r="C960" s="1" t="s">
        <v>11</v>
      </c>
      <c r="D960" s="2" t="s">
        <v>8897</v>
      </c>
      <c r="E960" s="1" t="s">
        <v>11</v>
      </c>
      <c r="F960" s="1" t="s">
        <v>8898</v>
      </c>
      <c r="G960" s="1" t="s">
        <v>8899</v>
      </c>
      <c r="H960" s="1" t="s">
        <v>11</v>
      </c>
      <c r="I960" s="1" t="s">
        <v>11</v>
      </c>
      <c r="J960" s="1">
        <v>1.0</v>
      </c>
      <c r="K960" s="9" t="s">
        <v>8185</v>
      </c>
      <c r="L960" s="1">
        <v>0.0</v>
      </c>
      <c r="M960" s="10" t="str">
        <f>IFERROR(__xludf.DUMMYFUNCTION("REGEXEXTRACT(B960, ""\d{4}"")"),"2016")</f>
        <v>2016</v>
      </c>
    </row>
    <row r="961">
      <c r="A961" s="11" t="s">
        <v>1206</v>
      </c>
      <c r="B961" s="11" t="s">
        <v>1205</v>
      </c>
      <c r="C961" s="1" t="s">
        <v>11</v>
      </c>
      <c r="D961" s="1" t="s">
        <v>8900</v>
      </c>
      <c r="E961" s="1" t="s">
        <v>11</v>
      </c>
      <c r="F961" s="1" t="s">
        <v>8901</v>
      </c>
      <c r="G961" s="1" t="s">
        <v>8902</v>
      </c>
      <c r="H961" s="1" t="s">
        <v>11</v>
      </c>
      <c r="I961" s="1" t="s">
        <v>11</v>
      </c>
      <c r="J961" s="1">
        <v>1.0</v>
      </c>
      <c r="K961" s="20" t="s">
        <v>8903</v>
      </c>
      <c r="L961" s="1">
        <v>0.0</v>
      </c>
      <c r="M961" s="10" t="str">
        <f>IFERROR(__xludf.DUMMYFUNCTION("REGEXEXTRACT(B961, ""\d{4}"")"),"2015")</f>
        <v>2015</v>
      </c>
    </row>
    <row r="962">
      <c r="A962" s="11" t="s">
        <v>1209</v>
      </c>
      <c r="B962" s="11" t="s">
        <v>1208</v>
      </c>
      <c r="C962" s="1" t="s">
        <v>11</v>
      </c>
      <c r="D962" s="2" t="s">
        <v>8904</v>
      </c>
      <c r="E962" s="1" t="s">
        <v>11</v>
      </c>
      <c r="F962" s="1" t="s">
        <v>8905</v>
      </c>
      <c r="G962" s="1" t="s">
        <v>8202</v>
      </c>
      <c r="H962" s="1" t="s">
        <v>11</v>
      </c>
      <c r="I962" s="1" t="s">
        <v>11</v>
      </c>
      <c r="J962" s="1">
        <v>1.0</v>
      </c>
      <c r="K962" s="9" t="s">
        <v>7485</v>
      </c>
      <c r="L962" s="1">
        <v>0.0</v>
      </c>
      <c r="M962" s="10" t="str">
        <f>IFERROR(__xludf.DUMMYFUNCTION("REGEXEXTRACT(B962, ""\d{4}"")"),"2010")</f>
        <v>2010</v>
      </c>
    </row>
    <row r="963">
      <c r="A963" s="11" t="s">
        <v>1212</v>
      </c>
      <c r="B963" s="11" t="s">
        <v>1211</v>
      </c>
      <c r="C963" s="1" t="s">
        <v>11</v>
      </c>
      <c r="D963" s="2" t="s">
        <v>8906</v>
      </c>
      <c r="E963" s="1" t="s">
        <v>11</v>
      </c>
      <c r="F963" s="1" t="s">
        <v>8907</v>
      </c>
      <c r="G963" s="1" t="s">
        <v>8908</v>
      </c>
      <c r="H963" s="1" t="s">
        <v>11</v>
      </c>
      <c r="I963" s="1" t="s">
        <v>11</v>
      </c>
      <c r="J963" s="1">
        <v>1.0</v>
      </c>
      <c r="K963" s="9" t="s">
        <v>7578</v>
      </c>
      <c r="L963" s="1">
        <v>0.0</v>
      </c>
      <c r="M963" s="10" t="str">
        <f>IFERROR(__xludf.DUMMYFUNCTION("REGEXEXTRACT(B963, ""\d{4}"")"),"#N/A")</f>
        <v>#N/A</v>
      </c>
    </row>
    <row r="964">
      <c r="A964" s="11" t="s">
        <v>1220</v>
      </c>
      <c r="B964" s="11" t="s">
        <v>1219</v>
      </c>
      <c r="C964" s="1" t="s">
        <v>11</v>
      </c>
      <c r="D964" s="2" t="s">
        <v>8909</v>
      </c>
      <c r="E964" s="1" t="s">
        <v>11</v>
      </c>
      <c r="F964" s="1" t="s">
        <v>8910</v>
      </c>
      <c r="G964" s="1" t="s">
        <v>8911</v>
      </c>
      <c r="H964" s="1" t="s">
        <v>11</v>
      </c>
      <c r="I964" s="1" t="s">
        <v>11</v>
      </c>
      <c r="J964" s="1">
        <v>1.0</v>
      </c>
      <c r="K964" s="9" t="s">
        <v>7738</v>
      </c>
      <c r="L964" s="1">
        <v>0.0</v>
      </c>
      <c r="M964" s="10" t="str">
        <f>IFERROR(__xludf.DUMMYFUNCTION("REGEXEXTRACT(B964, ""\d{4}"")"),"2014")</f>
        <v>2014</v>
      </c>
    </row>
    <row r="965">
      <c r="A965" s="11" t="s">
        <v>1223</v>
      </c>
      <c r="B965" s="11" t="s">
        <v>1222</v>
      </c>
      <c r="C965" s="1" t="s">
        <v>11</v>
      </c>
      <c r="D965" s="2" t="s">
        <v>8912</v>
      </c>
      <c r="E965" s="1" t="s">
        <v>11</v>
      </c>
      <c r="F965" s="1" t="s">
        <v>8913</v>
      </c>
      <c r="G965" s="1" t="s">
        <v>8820</v>
      </c>
      <c r="H965" s="1" t="s">
        <v>11</v>
      </c>
      <c r="I965" s="1" t="s">
        <v>11</v>
      </c>
      <c r="J965" s="1">
        <v>1.0</v>
      </c>
      <c r="K965" s="9" t="s">
        <v>8614</v>
      </c>
      <c r="L965" s="1">
        <v>0.0</v>
      </c>
      <c r="M965" s="10" t="str">
        <f>IFERROR(__xludf.DUMMYFUNCTION("REGEXEXTRACT(B965, ""\d{4}"")"),"2014")</f>
        <v>2014</v>
      </c>
    </row>
    <row r="966">
      <c r="A966" s="11" t="s">
        <v>1226</v>
      </c>
      <c r="B966" s="11" t="s">
        <v>1225</v>
      </c>
      <c r="C966" s="1" t="s">
        <v>11</v>
      </c>
      <c r="D966" s="1" t="s">
        <v>7488</v>
      </c>
      <c r="E966" s="1" t="s">
        <v>11</v>
      </c>
      <c r="F966" s="1" t="s">
        <v>8914</v>
      </c>
      <c r="G966" s="1" t="s">
        <v>7705</v>
      </c>
      <c r="H966" s="1" t="s">
        <v>11</v>
      </c>
      <c r="I966" s="1" t="s">
        <v>11</v>
      </c>
      <c r="J966" s="1">
        <v>1.0</v>
      </c>
      <c r="K966" s="9" t="s">
        <v>7485</v>
      </c>
      <c r="L966" s="1">
        <v>0.0</v>
      </c>
      <c r="M966" s="10" t="str">
        <f>IFERROR(__xludf.DUMMYFUNCTION("REGEXEXTRACT(B966, ""\d{4}"")"),"2016")</f>
        <v>2016</v>
      </c>
    </row>
    <row r="967">
      <c r="A967" s="11" t="s">
        <v>1229</v>
      </c>
      <c r="B967" s="11" t="s">
        <v>1228</v>
      </c>
      <c r="C967" s="1" t="s">
        <v>11</v>
      </c>
      <c r="D967" s="2" t="s">
        <v>8915</v>
      </c>
      <c r="E967" s="1" t="s">
        <v>11</v>
      </c>
      <c r="F967" s="1" t="s">
        <v>8916</v>
      </c>
      <c r="G967" s="1" t="s">
        <v>8738</v>
      </c>
      <c r="H967" s="1" t="s">
        <v>11</v>
      </c>
      <c r="I967" s="1" t="s">
        <v>11</v>
      </c>
      <c r="J967" s="1">
        <v>1.0</v>
      </c>
      <c r="K967" s="3" t="s">
        <v>7485</v>
      </c>
      <c r="L967" s="1">
        <v>0.0</v>
      </c>
      <c r="M967" s="10" t="str">
        <f>IFERROR(__xludf.DUMMYFUNCTION("REGEXEXTRACT(B967, ""\d{4}"")"),"2015")</f>
        <v>2015</v>
      </c>
    </row>
    <row r="968">
      <c r="A968" s="11" t="s">
        <v>1232</v>
      </c>
      <c r="B968" s="11" t="s">
        <v>1231</v>
      </c>
      <c r="C968" s="1" t="s">
        <v>11</v>
      </c>
      <c r="D968" s="2" t="s">
        <v>8917</v>
      </c>
      <c r="E968" s="1" t="s">
        <v>11</v>
      </c>
      <c r="F968" s="1" t="s">
        <v>8918</v>
      </c>
      <c r="G968" s="1" t="s">
        <v>8919</v>
      </c>
      <c r="H968" s="1" t="s">
        <v>11</v>
      </c>
      <c r="I968" s="1" t="s">
        <v>11</v>
      </c>
      <c r="J968" s="1">
        <v>1.0</v>
      </c>
      <c r="K968" s="3" t="s">
        <v>7744</v>
      </c>
      <c r="L968" s="1">
        <v>0.0</v>
      </c>
      <c r="M968" s="10" t="str">
        <f>IFERROR(__xludf.DUMMYFUNCTION("REGEXEXTRACT(B968, ""\d{4}"")"),"2011")</f>
        <v>2011</v>
      </c>
    </row>
    <row r="969">
      <c r="A969" s="11" t="s">
        <v>1235</v>
      </c>
      <c r="B969" s="11" t="s">
        <v>1234</v>
      </c>
      <c r="C969" s="1" t="s">
        <v>11</v>
      </c>
      <c r="D969" s="2" t="s">
        <v>8920</v>
      </c>
      <c r="E969" s="1" t="s">
        <v>11</v>
      </c>
      <c r="F969" s="1" t="s">
        <v>8921</v>
      </c>
      <c r="G969" s="1" t="s">
        <v>8548</v>
      </c>
      <c r="H969" s="1" t="s">
        <v>11</v>
      </c>
      <c r="I969" s="1" t="s">
        <v>11</v>
      </c>
      <c r="J969" s="1">
        <v>1.0</v>
      </c>
      <c r="K969" s="3" t="s">
        <v>7485</v>
      </c>
      <c r="L969" s="1">
        <v>0.0</v>
      </c>
      <c r="M969" s="10" t="str">
        <f>IFERROR(__xludf.DUMMYFUNCTION("REGEXEXTRACT(B969, ""\d{4}"")"),"2015")</f>
        <v>2015</v>
      </c>
    </row>
    <row r="970">
      <c r="A970" s="11" t="s">
        <v>1238</v>
      </c>
      <c r="B970" s="11" t="s">
        <v>1237</v>
      </c>
      <c r="C970" s="1" t="s">
        <v>11</v>
      </c>
      <c r="D970" s="2" t="s">
        <v>1239</v>
      </c>
      <c r="E970" s="1" t="s">
        <v>11</v>
      </c>
      <c r="F970" s="1" t="s">
        <v>8922</v>
      </c>
      <c r="G970" s="1" t="s">
        <v>8923</v>
      </c>
      <c r="H970" s="1" t="s">
        <v>11</v>
      </c>
      <c r="I970" s="1" t="s">
        <v>11</v>
      </c>
      <c r="J970" s="1">
        <v>1.0</v>
      </c>
      <c r="K970" s="3" t="s">
        <v>7485</v>
      </c>
      <c r="L970" s="1">
        <v>0.0</v>
      </c>
      <c r="M970" s="10" t="str">
        <f>IFERROR(__xludf.DUMMYFUNCTION("REGEXEXTRACT(B970, ""\d{4}"")"),"#N/A")</f>
        <v>#N/A</v>
      </c>
    </row>
    <row r="971">
      <c r="A971" s="11" t="s">
        <v>1241</v>
      </c>
      <c r="B971" s="11" t="s">
        <v>1240</v>
      </c>
      <c r="C971" s="1" t="s">
        <v>11</v>
      </c>
      <c r="D971" s="2" t="s">
        <v>8924</v>
      </c>
      <c r="E971" s="1" t="s">
        <v>11</v>
      </c>
      <c r="F971" s="1" t="s">
        <v>8925</v>
      </c>
      <c r="G971" s="1" t="s">
        <v>8926</v>
      </c>
      <c r="H971" s="1" t="s">
        <v>11</v>
      </c>
      <c r="I971" s="1" t="s">
        <v>11</v>
      </c>
      <c r="J971" s="1">
        <v>1.0</v>
      </c>
      <c r="K971" s="3" t="s">
        <v>7738</v>
      </c>
      <c r="L971" s="1">
        <v>0.0</v>
      </c>
      <c r="M971" s="10" t="str">
        <f>IFERROR(__xludf.DUMMYFUNCTION("REGEXEXTRACT(B971, ""\d{4}"")"),"2014")</f>
        <v>2014</v>
      </c>
    </row>
    <row r="972">
      <c r="A972" s="11" t="s">
        <v>1244</v>
      </c>
      <c r="B972" s="11" t="s">
        <v>1243</v>
      </c>
      <c r="C972" s="1" t="s">
        <v>11</v>
      </c>
      <c r="D972" s="2" t="s">
        <v>8927</v>
      </c>
      <c r="E972" s="1" t="s">
        <v>11</v>
      </c>
      <c r="F972" s="1" t="s">
        <v>8928</v>
      </c>
      <c r="G972" s="1" t="s">
        <v>8408</v>
      </c>
      <c r="H972" s="1" t="s">
        <v>11</v>
      </c>
      <c r="I972" s="1" t="s">
        <v>11</v>
      </c>
      <c r="J972" s="1">
        <v>1.0</v>
      </c>
      <c r="K972" s="20" t="s">
        <v>8903</v>
      </c>
      <c r="L972" s="1">
        <v>0.0</v>
      </c>
      <c r="M972" s="10" t="str">
        <f>IFERROR(__xludf.DUMMYFUNCTION("REGEXEXTRACT(B972, ""\d{4}"")"),"#N/A")</f>
        <v>#N/A</v>
      </c>
    </row>
    <row r="973">
      <c r="A973" s="11" t="s">
        <v>1247</v>
      </c>
      <c r="B973" s="11" t="s">
        <v>1246</v>
      </c>
      <c r="C973" s="1" t="s">
        <v>11</v>
      </c>
      <c r="D973" s="2" t="s">
        <v>8929</v>
      </c>
      <c r="E973" s="1" t="s">
        <v>11</v>
      </c>
      <c r="F973" s="1" t="s">
        <v>8930</v>
      </c>
      <c r="G973" s="1" t="s">
        <v>8931</v>
      </c>
      <c r="H973" s="1" t="s">
        <v>11</v>
      </c>
      <c r="I973" s="1" t="s">
        <v>11</v>
      </c>
      <c r="J973" s="1">
        <v>1.0</v>
      </c>
      <c r="K973" s="9" t="s">
        <v>8932</v>
      </c>
      <c r="L973" s="1">
        <v>0.0</v>
      </c>
      <c r="M973" s="10" t="str">
        <f>IFERROR(__xludf.DUMMYFUNCTION("REGEXEXTRACT(B973, ""\d{4}"")"),"2014")</f>
        <v>2014</v>
      </c>
    </row>
    <row r="974">
      <c r="A974" s="11" t="s">
        <v>1250</v>
      </c>
      <c r="B974" s="11" t="s">
        <v>1249</v>
      </c>
      <c r="C974" s="1" t="s">
        <v>11</v>
      </c>
      <c r="D974" s="2" t="s">
        <v>8933</v>
      </c>
      <c r="E974" s="1" t="s">
        <v>11</v>
      </c>
      <c r="F974" s="1" t="s">
        <v>8934</v>
      </c>
      <c r="G974" s="1" t="s">
        <v>8935</v>
      </c>
      <c r="H974" s="1" t="s">
        <v>11</v>
      </c>
      <c r="I974" s="1" t="s">
        <v>11</v>
      </c>
      <c r="J974" s="1">
        <v>1.0</v>
      </c>
      <c r="K974" s="1" t="s">
        <v>7738</v>
      </c>
      <c r="L974" s="1">
        <v>0.0</v>
      </c>
      <c r="M974" s="10" t="str">
        <f>IFERROR(__xludf.DUMMYFUNCTION("REGEXEXTRACT(B974, ""\d{4}"")"),"2012")</f>
        <v>2012</v>
      </c>
    </row>
    <row r="975">
      <c r="A975" s="11" t="s">
        <v>1253</v>
      </c>
      <c r="B975" s="11" t="s">
        <v>1252</v>
      </c>
      <c r="C975" s="1" t="s">
        <v>11</v>
      </c>
      <c r="D975" s="2" t="s">
        <v>8936</v>
      </c>
      <c r="E975" s="1" t="s">
        <v>11</v>
      </c>
      <c r="F975" s="1" t="s">
        <v>8937</v>
      </c>
      <c r="G975" s="1" t="s">
        <v>8938</v>
      </c>
      <c r="H975" s="1" t="s">
        <v>11</v>
      </c>
      <c r="I975" s="1" t="s">
        <v>11</v>
      </c>
      <c r="J975" s="1">
        <v>1.0</v>
      </c>
      <c r="K975" s="1" t="s">
        <v>7738</v>
      </c>
      <c r="L975" s="1">
        <v>0.0</v>
      </c>
      <c r="M975" s="10" t="str">
        <f>IFERROR(__xludf.DUMMYFUNCTION("REGEXEXTRACT(B975, ""\d{4}"")"),"2015")</f>
        <v>2015</v>
      </c>
    </row>
    <row r="976">
      <c r="A976" s="11" t="s">
        <v>1256</v>
      </c>
      <c r="B976" s="11" t="s">
        <v>1255</v>
      </c>
      <c r="C976" s="1" t="s">
        <v>11</v>
      </c>
      <c r="D976" s="2" t="s">
        <v>8939</v>
      </c>
      <c r="E976" s="1" t="s">
        <v>11</v>
      </c>
      <c r="F976" s="1" t="s">
        <v>8940</v>
      </c>
      <c r="G976" s="1" t="s">
        <v>8941</v>
      </c>
      <c r="H976" s="1" t="s">
        <v>11</v>
      </c>
      <c r="I976" s="1" t="s">
        <v>11</v>
      </c>
      <c r="J976" s="1">
        <v>1.0</v>
      </c>
      <c r="K976" s="9" t="s">
        <v>7578</v>
      </c>
      <c r="L976" s="1">
        <v>0.0</v>
      </c>
      <c r="M976" s="10" t="str">
        <f>IFERROR(__xludf.DUMMYFUNCTION("REGEXEXTRACT(B976, ""\d{4}"")"),"#N/A")</f>
        <v>#N/A</v>
      </c>
    </row>
    <row r="977">
      <c r="A977" s="11" t="s">
        <v>1259</v>
      </c>
      <c r="B977" s="11" t="s">
        <v>1258</v>
      </c>
      <c r="C977" s="1" t="s">
        <v>11</v>
      </c>
      <c r="D977" s="2" t="s">
        <v>8942</v>
      </c>
      <c r="E977" s="1" t="s">
        <v>11</v>
      </c>
      <c r="F977" s="1" t="s">
        <v>8943</v>
      </c>
      <c r="G977" s="1" t="s">
        <v>8210</v>
      </c>
      <c r="H977" s="1" t="s">
        <v>11</v>
      </c>
      <c r="I977" s="1" t="s">
        <v>11</v>
      </c>
      <c r="J977" s="1">
        <v>1.0</v>
      </c>
      <c r="K977" s="9" t="s">
        <v>7485</v>
      </c>
      <c r="L977" s="1">
        <v>0.0</v>
      </c>
      <c r="M977" s="10" t="str">
        <f>IFERROR(__xludf.DUMMYFUNCTION("REGEXEXTRACT(B977, ""\d{4}"")"),"2014")</f>
        <v>2014</v>
      </c>
    </row>
    <row r="978">
      <c r="A978" s="11" t="s">
        <v>1262</v>
      </c>
      <c r="B978" s="11" t="s">
        <v>1261</v>
      </c>
      <c r="C978" s="1" t="s">
        <v>11</v>
      </c>
      <c r="D978" s="1" t="s">
        <v>8944</v>
      </c>
      <c r="E978" s="1" t="s">
        <v>11</v>
      </c>
      <c r="F978" s="1" t="s">
        <v>8945</v>
      </c>
      <c r="G978" s="1" t="s">
        <v>8946</v>
      </c>
      <c r="H978" s="1" t="s">
        <v>11</v>
      </c>
      <c r="I978" s="1" t="s">
        <v>11</v>
      </c>
      <c r="J978" s="1">
        <v>1.0</v>
      </c>
      <c r="K978" s="3" t="s">
        <v>7485</v>
      </c>
      <c r="L978" s="1">
        <v>0.0</v>
      </c>
      <c r="M978" s="10" t="str">
        <f>IFERROR(__xludf.DUMMYFUNCTION("REGEXEXTRACT(B978, ""\d{4}"")"),"2002")</f>
        <v>2002</v>
      </c>
    </row>
    <row r="979">
      <c r="A979" s="11" t="s">
        <v>1265</v>
      </c>
      <c r="B979" s="11" t="s">
        <v>1264</v>
      </c>
      <c r="C979" s="1" t="s">
        <v>11</v>
      </c>
      <c r="D979" s="2" t="s">
        <v>8947</v>
      </c>
      <c r="E979" s="1" t="s">
        <v>11</v>
      </c>
      <c r="F979" s="1" t="s">
        <v>8948</v>
      </c>
      <c r="G979" s="1" t="s">
        <v>7701</v>
      </c>
      <c r="H979" s="1" t="s">
        <v>11</v>
      </c>
      <c r="I979" s="1" t="s">
        <v>11</v>
      </c>
      <c r="J979" s="1">
        <v>1.0</v>
      </c>
      <c r="K979" s="3" t="s">
        <v>7485</v>
      </c>
      <c r="L979" s="1">
        <v>0.0</v>
      </c>
      <c r="M979" s="10" t="str">
        <f>IFERROR(__xludf.DUMMYFUNCTION("REGEXEXTRACT(B979, ""\d{4}"")"),"2017")</f>
        <v>2017</v>
      </c>
    </row>
    <row r="980">
      <c r="A980" s="11" t="s">
        <v>1272</v>
      </c>
      <c r="B980" s="11" t="s">
        <v>1271</v>
      </c>
      <c r="C980" s="1" t="s">
        <v>11</v>
      </c>
      <c r="D980" s="2" t="s">
        <v>1273</v>
      </c>
      <c r="E980" s="1" t="s">
        <v>11</v>
      </c>
      <c r="F980" s="1" t="s">
        <v>8949</v>
      </c>
      <c r="G980" s="1" t="s">
        <v>7572</v>
      </c>
      <c r="H980" s="1" t="s">
        <v>11</v>
      </c>
      <c r="I980" s="1" t="s">
        <v>11</v>
      </c>
      <c r="J980" s="1">
        <v>1.0</v>
      </c>
      <c r="K980" s="3" t="s">
        <v>7485</v>
      </c>
      <c r="L980" s="1">
        <v>0.0</v>
      </c>
      <c r="M980" s="10" t="str">
        <f>IFERROR(__xludf.DUMMYFUNCTION("REGEXEXTRACT(B980, ""\d{4}"")"),"2001")</f>
        <v>2001</v>
      </c>
    </row>
    <row r="981">
      <c r="A981" s="11" t="s">
        <v>1275</v>
      </c>
      <c r="B981" s="11" t="s">
        <v>1274</v>
      </c>
      <c r="C981" s="1" t="s">
        <v>11</v>
      </c>
      <c r="D981" s="2" t="s">
        <v>8950</v>
      </c>
      <c r="E981" s="1" t="s">
        <v>11</v>
      </c>
      <c r="F981" s="1" t="s">
        <v>8951</v>
      </c>
      <c r="G981" s="1" t="s">
        <v>8951</v>
      </c>
      <c r="H981" s="1" t="s">
        <v>11</v>
      </c>
      <c r="I981" s="1" t="s">
        <v>11</v>
      </c>
      <c r="J981" s="1">
        <v>1.0</v>
      </c>
      <c r="K981" s="9" t="s">
        <v>8932</v>
      </c>
      <c r="L981" s="1">
        <v>0.0</v>
      </c>
      <c r="M981" s="10" t="str">
        <f>IFERROR(__xludf.DUMMYFUNCTION("REGEXEXTRACT(B981, ""\d{4}"")"),"#N/A")</f>
        <v>#N/A</v>
      </c>
    </row>
    <row r="982">
      <c r="A982" s="11" t="s">
        <v>1278</v>
      </c>
      <c r="B982" s="11" t="s">
        <v>1277</v>
      </c>
      <c r="C982" s="1" t="s">
        <v>11</v>
      </c>
      <c r="D982" s="2" t="s">
        <v>8952</v>
      </c>
      <c r="E982" s="1" t="s">
        <v>11</v>
      </c>
      <c r="F982" s="1" t="s">
        <v>8953</v>
      </c>
      <c r="G982" s="1" t="s">
        <v>8827</v>
      </c>
      <c r="H982" s="1" t="s">
        <v>11</v>
      </c>
      <c r="I982" s="1" t="s">
        <v>11</v>
      </c>
      <c r="J982" s="1">
        <v>1.0</v>
      </c>
      <c r="K982" s="3" t="s">
        <v>7485</v>
      </c>
      <c r="L982" s="1">
        <v>0.0</v>
      </c>
      <c r="M982" s="10" t="str">
        <f>IFERROR(__xludf.DUMMYFUNCTION("REGEXEXTRACT(B982, ""\d{4}"")"),"#N/A")</f>
        <v>#N/A</v>
      </c>
    </row>
    <row r="983">
      <c r="A983" s="11" t="s">
        <v>1281</v>
      </c>
      <c r="B983" s="11" t="s">
        <v>1280</v>
      </c>
      <c r="C983" s="1" t="s">
        <v>11</v>
      </c>
      <c r="D983" s="2" t="s">
        <v>8954</v>
      </c>
      <c r="E983" s="1" t="s">
        <v>11</v>
      </c>
      <c r="F983" s="1" t="s">
        <v>8955</v>
      </c>
      <c r="G983" s="1" t="s">
        <v>8956</v>
      </c>
      <c r="H983" s="1" t="s">
        <v>11</v>
      </c>
      <c r="I983" s="1" t="s">
        <v>11</v>
      </c>
      <c r="J983" s="1">
        <v>1.0</v>
      </c>
      <c r="K983" s="3" t="s">
        <v>7485</v>
      </c>
      <c r="L983" s="1">
        <v>0.0</v>
      </c>
      <c r="M983" s="10" t="str">
        <f>IFERROR(__xludf.DUMMYFUNCTION("REGEXEXTRACT(B983, ""\d{4}"")"),"2015")</f>
        <v>2015</v>
      </c>
    </row>
    <row r="984">
      <c r="A984" s="11" t="s">
        <v>1284</v>
      </c>
      <c r="B984" s="11" t="s">
        <v>1283</v>
      </c>
      <c r="C984" s="1" t="s">
        <v>11</v>
      </c>
      <c r="D984" s="2" t="s">
        <v>8957</v>
      </c>
      <c r="E984" s="1" t="s">
        <v>11</v>
      </c>
      <c r="F984" s="1" t="s">
        <v>8958</v>
      </c>
      <c r="G984" s="1" t="s">
        <v>8959</v>
      </c>
      <c r="H984" s="1" t="s">
        <v>11</v>
      </c>
      <c r="I984" s="1" t="s">
        <v>11</v>
      </c>
      <c r="J984" s="1">
        <v>1.0</v>
      </c>
      <c r="K984" s="3" t="s">
        <v>7485</v>
      </c>
      <c r="L984" s="1">
        <v>0.0</v>
      </c>
      <c r="M984" s="10" t="str">
        <f>IFERROR(__xludf.DUMMYFUNCTION("REGEXEXTRACT(B984, ""\d{4}"")"),"2013")</f>
        <v>2013</v>
      </c>
    </row>
    <row r="985">
      <c r="A985" s="11" t="s">
        <v>1287</v>
      </c>
      <c r="B985" s="11" t="s">
        <v>1286</v>
      </c>
      <c r="C985" s="1" t="s">
        <v>11</v>
      </c>
      <c r="D985" s="2" t="s">
        <v>8960</v>
      </c>
      <c r="E985" s="1" t="s">
        <v>11</v>
      </c>
      <c r="F985" s="1" t="s">
        <v>8961</v>
      </c>
      <c r="G985" s="1" t="s">
        <v>7701</v>
      </c>
      <c r="H985" s="1" t="s">
        <v>11</v>
      </c>
      <c r="I985" s="1" t="s">
        <v>11</v>
      </c>
      <c r="J985" s="1">
        <v>1.0</v>
      </c>
      <c r="K985" s="3" t="s">
        <v>7485</v>
      </c>
      <c r="L985" s="1">
        <v>0.0</v>
      </c>
      <c r="M985" s="10" t="str">
        <f>IFERROR(__xludf.DUMMYFUNCTION("REGEXEXTRACT(B985, ""\d{4}"")"),"2017")</f>
        <v>2017</v>
      </c>
    </row>
    <row r="986">
      <c r="A986" s="11" t="s">
        <v>1290</v>
      </c>
      <c r="B986" s="11" t="s">
        <v>1289</v>
      </c>
      <c r="C986" s="1" t="s">
        <v>11</v>
      </c>
      <c r="D986" s="2" t="s">
        <v>8962</v>
      </c>
      <c r="E986" s="1" t="s">
        <v>11</v>
      </c>
      <c r="F986" s="1" t="s">
        <v>8963</v>
      </c>
      <c r="G986" s="1" t="s">
        <v>8964</v>
      </c>
      <c r="H986" s="1" t="s">
        <v>11</v>
      </c>
      <c r="I986" s="1" t="s">
        <v>11</v>
      </c>
      <c r="J986" s="1">
        <v>1.0</v>
      </c>
      <c r="K986" s="3" t="s">
        <v>7485</v>
      </c>
      <c r="L986" s="1">
        <v>0.0</v>
      </c>
      <c r="M986" s="10" t="str">
        <f>IFERROR(__xludf.DUMMYFUNCTION("REGEXEXTRACT(B986, ""\d{4}"")"),"2015")</f>
        <v>2015</v>
      </c>
    </row>
    <row r="987">
      <c r="A987" s="11" t="s">
        <v>1293</v>
      </c>
      <c r="B987" s="11" t="s">
        <v>1292</v>
      </c>
      <c r="C987" s="1" t="s">
        <v>11</v>
      </c>
      <c r="D987" s="2" t="s">
        <v>8965</v>
      </c>
      <c r="E987" s="1" t="s">
        <v>11</v>
      </c>
      <c r="F987" s="1" t="s">
        <v>8966</v>
      </c>
      <c r="G987" s="1" t="s">
        <v>8610</v>
      </c>
      <c r="H987" s="1" t="s">
        <v>11</v>
      </c>
      <c r="I987" s="1" t="s">
        <v>11</v>
      </c>
      <c r="J987" s="1">
        <v>1.0</v>
      </c>
      <c r="K987" s="3" t="s">
        <v>7485</v>
      </c>
      <c r="L987" s="1">
        <v>0.0</v>
      </c>
      <c r="M987" s="10" t="str">
        <f>IFERROR(__xludf.DUMMYFUNCTION("REGEXEXTRACT(B987, ""\d{4}"")"),"#N/A")</f>
        <v>#N/A</v>
      </c>
    </row>
    <row r="988">
      <c r="A988" s="11" t="s">
        <v>1296</v>
      </c>
      <c r="B988" s="11" t="s">
        <v>1295</v>
      </c>
      <c r="C988" s="1" t="s">
        <v>11</v>
      </c>
      <c r="D988" s="2" t="s">
        <v>8967</v>
      </c>
      <c r="E988" s="1" t="s">
        <v>11</v>
      </c>
      <c r="F988" s="1" t="s">
        <v>8968</v>
      </c>
      <c r="G988" s="1" t="s">
        <v>8969</v>
      </c>
      <c r="H988" s="1" t="s">
        <v>11</v>
      </c>
      <c r="I988" s="1" t="s">
        <v>11</v>
      </c>
      <c r="J988" s="1">
        <v>1.0</v>
      </c>
      <c r="K988" s="9" t="s">
        <v>8932</v>
      </c>
      <c r="L988" s="1">
        <v>0.0</v>
      </c>
      <c r="M988" s="10" t="str">
        <f>IFERROR(__xludf.DUMMYFUNCTION("REGEXEXTRACT(B988, ""\d{4}"")"),"#N/A")</f>
        <v>#N/A</v>
      </c>
    </row>
    <row r="989">
      <c r="A989" s="11" t="s">
        <v>1299</v>
      </c>
      <c r="B989" s="11" t="s">
        <v>1298</v>
      </c>
      <c r="C989" s="1" t="s">
        <v>11</v>
      </c>
      <c r="D989" s="2" t="s">
        <v>8970</v>
      </c>
      <c r="E989" s="1" t="s">
        <v>11</v>
      </c>
      <c r="F989" s="1" t="s">
        <v>8971</v>
      </c>
      <c r="G989" s="1" t="s">
        <v>8972</v>
      </c>
      <c r="H989" s="1" t="s">
        <v>11</v>
      </c>
      <c r="I989" s="1" t="s">
        <v>11</v>
      </c>
      <c r="J989" s="1">
        <v>1.0</v>
      </c>
      <c r="K989" s="9" t="s">
        <v>8266</v>
      </c>
      <c r="L989" s="1">
        <v>0.0</v>
      </c>
      <c r="M989" s="10" t="str">
        <f>IFERROR(__xludf.DUMMYFUNCTION("REGEXEXTRACT(B989, ""\d{4}"")"),"2014")</f>
        <v>2014</v>
      </c>
    </row>
    <row r="990">
      <c r="A990" s="11" t="s">
        <v>1302</v>
      </c>
      <c r="B990" s="11" t="s">
        <v>1301</v>
      </c>
      <c r="C990" s="1" t="s">
        <v>11</v>
      </c>
      <c r="D990" s="2" t="s">
        <v>8973</v>
      </c>
      <c r="E990" s="1" t="s">
        <v>11</v>
      </c>
      <c r="F990" s="1" t="s">
        <v>8974</v>
      </c>
      <c r="G990" s="1" t="s">
        <v>8975</v>
      </c>
      <c r="H990" s="1" t="s">
        <v>11</v>
      </c>
      <c r="I990" s="1" t="s">
        <v>11</v>
      </c>
      <c r="J990" s="1">
        <v>1.0</v>
      </c>
      <c r="K990" s="9" t="s">
        <v>8266</v>
      </c>
      <c r="L990" s="1">
        <v>0.0</v>
      </c>
      <c r="M990" s="10" t="str">
        <f>IFERROR(__xludf.DUMMYFUNCTION("REGEXEXTRACT(B990, ""\d{4}"")"),"2013")</f>
        <v>2013</v>
      </c>
    </row>
    <row r="991">
      <c r="A991" s="11" t="s">
        <v>1305</v>
      </c>
      <c r="B991" s="11" t="s">
        <v>1304</v>
      </c>
      <c r="C991" s="1" t="s">
        <v>11</v>
      </c>
      <c r="D991" s="2" t="s">
        <v>8976</v>
      </c>
      <c r="E991" s="1" t="s">
        <v>11</v>
      </c>
      <c r="F991" s="1" t="s">
        <v>8977</v>
      </c>
      <c r="G991" s="1" t="s">
        <v>7743</v>
      </c>
      <c r="H991" s="1" t="s">
        <v>11</v>
      </c>
      <c r="I991" s="1" t="s">
        <v>11</v>
      </c>
      <c r="J991" s="1">
        <v>1.0</v>
      </c>
      <c r="K991" s="9" t="s">
        <v>7744</v>
      </c>
      <c r="L991" s="1">
        <v>0.0</v>
      </c>
      <c r="M991" s="10" t="str">
        <f>IFERROR(__xludf.DUMMYFUNCTION("REGEXEXTRACT(B991, ""\d{4}"")"),"2015")</f>
        <v>2015</v>
      </c>
    </row>
    <row r="992">
      <c r="A992" s="11" t="s">
        <v>1308</v>
      </c>
      <c r="B992" s="11" t="s">
        <v>1307</v>
      </c>
      <c r="C992" s="1" t="s">
        <v>11</v>
      </c>
      <c r="D992" s="2" t="s">
        <v>8978</v>
      </c>
      <c r="E992" s="1" t="s">
        <v>11</v>
      </c>
      <c r="F992" s="1" t="s">
        <v>8979</v>
      </c>
      <c r="G992" s="1" t="s">
        <v>7743</v>
      </c>
      <c r="H992" s="1" t="s">
        <v>11</v>
      </c>
      <c r="I992" s="1" t="s">
        <v>11</v>
      </c>
      <c r="J992" s="1">
        <v>1.0</v>
      </c>
      <c r="K992" s="9" t="s">
        <v>7744</v>
      </c>
      <c r="L992" s="1">
        <v>0.0</v>
      </c>
      <c r="M992" s="10" t="str">
        <f>IFERROR(__xludf.DUMMYFUNCTION("REGEXEXTRACT(B992, ""\d{4}"")"),"2014")</f>
        <v>2014</v>
      </c>
    </row>
    <row r="993">
      <c r="A993" s="11" t="s">
        <v>1314</v>
      </c>
      <c r="B993" s="11" t="s">
        <v>1313</v>
      </c>
      <c r="C993" s="1" t="s">
        <v>11</v>
      </c>
      <c r="D993" s="2" t="s">
        <v>8980</v>
      </c>
      <c r="E993" s="1" t="s">
        <v>11</v>
      </c>
      <c r="F993" s="1" t="s">
        <v>8981</v>
      </c>
      <c r="G993" s="1" t="s">
        <v>8982</v>
      </c>
      <c r="H993" s="1" t="s">
        <v>11</v>
      </c>
      <c r="I993" s="1" t="s">
        <v>11</v>
      </c>
      <c r="J993" s="1">
        <v>1.0</v>
      </c>
      <c r="K993" s="3" t="s">
        <v>7485</v>
      </c>
      <c r="L993" s="1">
        <v>0.0</v>
      </c>
      <c r="M993" s="10" t="str">
        <f>IFERROR(__xludf.DUMMYFUNCTION("REGEXEXTRACT(B993, ""\d{4}"")"),"2010")</f>
        <v>2010</v>
      </c>
    </row>
    <row r="994">
      <c r="A994" s="11" t="s">
        <v>1317</v>
      </c>
      <c r="B994" s="11" t="s">
        <v>1316</v>
      </c>
      <c r="C994" s="1" t="s">
        <v>11</v>
      </c>
      <c r="D994" s="2" t="s">
        <v>8983</v>
      </c>
      <c r="E994" s="1" t="s">
        <v>11</v>
      </c>
      <c r="F994" s="1" t="s">
        <v>8984</v>
      </c>
      <c r="G994" s="1" t="s">
        <v>8985</v>
      </c>
      <c r="H994" s="1" t="s">
        <v>11</v>
      </c>
      <c r="I994" s="1" t="s">
        <v>11</v>
      </c>
      <c r="J994" s="1">
        <v>1.0</v>
      </c>
      <c r="K994" s="3" t="s">
        <v>7485</v>
      </c>
      <c r="L994" s="1">
        <v>0.0</v>
      </c>
      <c r="M994" s="10" t="str">
        <f>IFERROR(__xludf.DUMMYFUNCTION("REGEXEXTRACT(B994, ""\d{4}"")"),"2000")</f>
        <v>2000</v>
      </c>
    </row>
    <row r="995">
      <c r="A995" s="11" t="s">
        <v>1320</v>
      </c>
      <c r="B995" s="11" t="s">
        <v>1319</v>
      </c>
      <c r="C995" s="1" t="s">
        <v>11</v>
      </c>
      <c r="D995" s="1" t="s">
        <v>8454</v>
      </c>
      <c r="E995" s="1" t="s">
        <v>11</v>
      </c>
      <c r="F995" s="1" t="s">
        <v>8986</v>
      </c>
      <c r="G995" s="1" t="s">
        <v>8987</v>
      </c>
      <c r="H995" s="1" t="s">
        <v>11</v>
      </c>
      <c r="I995" s="1" t="s">
        <v>11</v>
      </c>
      <c r="J995" s="1">
        <v>1.0</v>
      </c>
      <c r="K995" s="9" t="s">
        <v>8185</v>
      </c>
      <c r="L995" s="1">
        <v>0.0</v>
      </c>
      <c r="M995" s="10" t="str">
        <f>IFERROR(__xludf.DUMMYFUNCTION("REGEXEXTRACT(B995, ""\d{4}"")"),"2013")</f>
        <v>2013</v>
      </c>
    </row>
    <row r="996">
      <c r="A996" s="11" t="s">
        <v>1322</v>
      </c>
      <c r="B996" s="11" t="s">
        <v>1321</v>
      </c>
      <c r="C996" s="1" t="s">
        <v>11</v>
      </c>
      <c r="D996" s="1" t="s">
        <v>8988</v>
      </c>
      <c r="E996" s="1" t="s">
        <v>11</v>
      </c>
      <c r="F996" s="1" t="s">
        <v>8989</v>
      </c>
      <c r="G996" s="1" t="s">
        <v>8229</v>
      </c>
      <c r="H996" s="1" t="s">
        <v>11</v>
      </c>
      <c r="I996" s="1" t="s">
        <v>11</v>
      </c>
      <c r="J996" s="1">
        <v>1.0</v>
      </c>
      <c r="K996" s="3" t="s">
        <v>7485</v>
      </c>
      <c r="L996" s="1">
        <v>0.0</v>
      </c>
      <c r="M996" s="10" t="str">
        <f>IFERROR(__xludf.DUMMYFUNCTION("REGEXEXTRACT(B996, ""\d{4}"")"),"2012")</f>
        <v>2012</v>
      </c>
    </row>
    <row r="997">
      <c r="A997" s="11" t="s">
        <v>1328</v>
      </c>
      <c r="B997" s="11" t="s">
        <v>1327</v>
      </c>
      <c r="C997" s="1" t="s">
        <v>11</v>
      </c>
      <c r="D997" s="1" t="s">
        <v>8990</v>
      </c>
      <c r="E997" s="1" t="s">
        <v>11</v>
      </c>
      <c r="F997" s="1" t="s">
        <v>8991</v>
      </c>
      <c r="G997" s="1" t="s">
        <v>8992</v>
      </c>
      <c r="H997" s="1" t="s">
        <v>11</v>
      </c>
      <c r="I997" s="1" t="s">
        <v>11</v>
      </c>
      <c r="J997" s="1">
        <v>1.0</v>
      </c>
      <c r="K997" s="1" t="s">
        <v>7473</v>
      </c>
      <c r="L997" s="1">
        <v>0.0</v>
      </c>
      <c r="M997" s="10" t="str">
        <f>IFERROR(__xludf.DUMMYFUNCTION("REGEXEXTRACT(B997, ""\d{4}"")"),"2014")</f>
        <v>2014</v>
      </c>
    </row>
    <row r="998">
      <c r="A998" s="11" t="s">
        <v>1342</v>
      </c>
      <c r="B998" s="11" t="s">
        <v>1341</v>
      </c>
      <c r="C998" s="1" t="s">
        <v>11</v>
      </c>
      <c r="D998" s="1" t="s">
        <v>8993</v>
      </c>
      <c r="E998" s="1" t="s">
        <v>11</v>
      </c>
      <c r="F998" s="1" t="s">
        <v>8994</v>
      </c>
      <c r="G998" s="1" t="s">
        <v>8995</v>
      </c>
      <c r="H998" s="1" t="s">
        <v>11</v>
      </c>
      <c r="I998" s="1" t="s">
        <v>11</v>
      </c>
      <c r="J998" s="1">
        <v>1.0</v>
      </c>
      <c r="K998" s="3" t="s">
        <v>7473</v>
      </c>
      <c r="L998" s="1">
        <v>0.0</v>
      </c>
      <c r="M998" s="10" t="str">
        <f>IFERROR(__xludf.DUMMYFUNCTION("REGEXEXTRACT(B998, ""\d{4}"")"),"2016")</f>
        <v>2016</v>
      </c>
    </row>
    <row r="999">
      <c r="A999" s="11" t="s">
        <v>1344</v>
      </c>
      <c r="B999" s="11" t="s">
        <v>1343</v>
      </c>
      <c r="C999" s="1" t="s">
        <v>11</v>
      </c>
      <c r="D999" s="1" t="s">
        <v>8993</v>
      </c>
      <c r="E999" s="1" t="s">
        <v>11</v>
      </c>
      <c r="F999" s="1" t="s">
        <v>7993</v>
      </c>
      <c r="G999" s="1" t="s">
        <v>8996</v>
      </c>
      <c r="H999" s="1" t="s">
        <v>11</v>
      </c>
      <c r="I999" s="1" t="s">
        <v>11</v>
      </c>
      <c r="J999" s="1">
        <v>1.0</v>
      </c>
      <c r="K999" s="3" t="s">
        <v>7473</v>
      </c>
      <c r="L999" s="1">
        <v>0.0</v>
      </c>
      <c r="M999" s="10" t="str">
        <f>IFERROR(__xludf.DUMMYFUNCTION("REGEXEXTRACT(B999, ""\d{4}"")"),"2016")</f>
        <v>2016</v>
      </c>
    </row>
    <row r="1000">
      <c r="A1000" s="11" t="s">
        <v>1348</v>
      </c>
      <c r="B1000" s="11" t="s">
        <v>1347</v>
      </c>
      <c r="C1000" s="1" t="s">
        <v>11</v>
      </c>
      <c r="D1000" s="1" t="s">
        <v>8993</v>
      </c>
      <c r="E1000" s="1" t="s">
        <v>11</v>
      </c>
      <c r="F1000" s="1" t="s">
        <v>8997</v>
      </c>
      <c r="G1000" s="1" t="s">
        <v>8998</v>
      </c>
      <c r="H1000" s="1" t="s">
        <v>11</v>
      </c>
      <c r="I1000" s="1" t="s">
        <v>11</v>
      </c>
      <c r="J1000" s="1">
        <v>1.0</v>
      </c>
      <c r="K1000" s="3" t="s">
        <v>7473</v>
      </c>
      <c r="L1000" s="1">
        <v>0.0</v>
      </c>
      <c r="M1000" s="10" t="str">
        <f>IFERROR(__xludf.DUMMYFUNCTION("REGEXEXTRACT(B1000, ""\d{4}"")"),"2016")</f>
        <v>2016</v>
      </c>
    </row>
    <row r="1001">
      <c r="A1001" s="11" t="s">
        <v>1350</v>
      </c>
      <c r="B1001" s="11" t="s">
        <v>1349</v>
      </c>
      <c r="C1001" s="1" t="s">
        <v>11</v>
      </c>
      <c r="D1001" s="1" t="s">
        <v>8454</v>
      </c>
      <c r="E1001" s="1" t="s">
        <v>11</v>
      </c>
      <c r="F1001" s="1" t="s">
        <v>1350</v>
      </c>
      <c r="G1001" s="1" t="s">
        <v>8999</v>
      </c>
      <c r="H1001" s="1" t="s">
        <v>11</v>
      </c>
      <c r="I1001" s="1" t="s">
        <v>11</v>
      </c>
      <c r="J1001" s="1">
        <v>1.0</v>
      </c>
      <c r="K1001" s="3" t="s">
        <v>7485</v>
      </c>
      <c r="L1001" s="1">
        <v>0.0</v>
      </c>
      <c r="M1001" s="10" t="str">
        <f>IFERROR(__xludf.DUMMYFUNCTION("REGEXEXTRACT(B1001, ""\d{4}"")"),"2015")</f>
        <v>2015</v>
      </c>
    </row>
    <row r="1002">
      <c r="A1002" s="11" t="s">
        <v>1352</v>
      </c>
      <c r="B1002" s="11" t="s">
        <v>1351</v>
      </c>
      <c r="C1002" s="1" t="s">
        <v>9000</v>
      </c>
      <c r="D1002" s="1" t="s">
        <v>9001</v>
      </c>
      <c r="E1002" s="1" t="s">
        <v>11</v>
      </c>
      <c r="F1002" s="1" t="s">
        <v>9002</v>
      </c>
      <c r="G1002" s="1" t="s">
        <v>1356</v>
      </c>
      <c r="H1002" s="1" t="s">
        <v>1357</v>
      </c>
      <c r="I1002" s="1" t="s">
        <v>9003</v>
      </c>
      <c r="J1002" s="1">
        <v>1.0</v>
      </c>
      <c r="K1002" s="1" t="s">
        <v>7473</v>
      </c>
      <c r="L1002" s="1">
        <v>0.0</v>
      </c>
      <c r="M1002" s="10" t="str">
        <f>IFERROR(__xludf.DUMMYFUNCTION("REGEXEXTRACT(B1002, ""\d{4}"")"),"2014")</f>
        <v>2014</v>
      </c>
    </row>
    <row r="1003">
      <c r="A1003" s="11" t="s">
        <v>1361</v>
      </c>
      <c r="B1003" s="11" t="s">
        <v>1360</v>
      </c>
      <c r="C1003" s="1" t="s">
        <v>9004</v>
      </c>
      <c r="D1003" s="1" t="s">
        <v>9005</v>
      </c>
      <c r="E1003" s="1" t="s">
        <v>11</v>
      </c>
      <c r="F1003" s="1" t="s">
        <v>9006</v>
      </c>
      <c r="G1003" s="1" t="s">
        <v>9007</v>
      </c>
      <c r="H1003" s="1" t="s">
        <v>5991</v>
      </c>
      <c r="I1003" s="1" t="s">
        <v>9008</v>
      </c>
      <c r="J1003" s="1">
        <v>1.0</v>
      </c>
      <c r="K1003" s="1" t="s">
        <v>7473</v>
      </c>
      <c r="L1003" s="1">
        <v>0.0</v>
      </c>
      <c r="M1003" s="10" t="str">
        <f>IFERROR(__xludf.DUMMYFUNCTION("REGEXEXTRACT(B1003, ""\d{4}"")"),"2015")</f>
        <v>2015</v>
      </c>
    </row>
    <row r="1004">
      <c r="A1004" s="11" t="s">
        <v>1365</v>
      </c>
      <c r="B1004" s="6" t="s">
        <v>1364</v>
      </c>
      <c r="C1004" s="1" t="s">
        <v>9009</v>
      </c>
      <c r="D1004" s="1" t="s">
        <v>9010</v>
      </c>
      <c r="E1004" s="1" t="s">
        <v>11</v>
      </c>
      <c r="F1004" s="1" t="s">
        <v>9011</v>
      </c>
      <c r="G1004" s="1" t="s">
        <v>4067</v>
      </c>
      <c r="H1004" s="1" t="s">
        <v>303</v>
      </c>
      <c r="I1004" s="1" t="s">
        <v>9012</v>
      </c>
      <c r="J1004" s="1">
        <v>1.0</v>
      </c>
      <c r="K1004" s="1" t="s">
        <v>7473</v>
      </c>
      <c r="L1004" s="1">
        <v>0.0</v>
      </c>
      <c r="M1004" s="10" t="str">
        <f>IFERROR(__xludf.DUMMYFUNCTION("REGEXEXTRACT(B1004, ""\d{4}"")"),"2014")</f>
        <v>2014</v>
      </c>
    </row>
    <row r="1005">
      <c r="A1005" s="11" t="s">
        <v>1383</v>
      </c>
      <c r="B1005" s="11" t="s">
        <v>1382</v>
      </c>
      <c r="C1005" s="1" t="s">
        <v>9013</v>
      </c>
      <c r="D1005" s="1" t="s">
        <v>9014</v>
      </c>
      <c r="E1005" s="1" t="s">
        <v>11</v>
      </c>
      <c r="F1005" s="1" t="s">
        <v>9015</v>
      </c>
      <c r="G1005" s="1" t="s">
        <v>9016</v>
      </c>
      <c r="H1005" s="1" t="s">
        <v>9017</v>
      </c>
      <c r="I1005" s="1" t="s">
        <v>9018</v>
      </c>
      <c r="J1005" s="1">
        <v>1.0</v>
      </c>
      <c r="K1005" s="1" t="s">
        <v>7473</v>
      </c>
      <c r="L1005" s="1">
        <v>0.0</v>
      </c>
      <c r="M1005" s="10" t="str">
        <f>IFERROR(__xludf.DUMMYFUNCTION("REGEXEXTRACT(B1005, ""\d{4}"")"),"1987")</f>
        <v>1987</v>
      </c>
    </row>
    <row r="1006">
      <c r="A1006" s="11" t="s">
        <v>1385</v>
      </c>
      <c r="B1006" s="11" t="s">
        <v>1384</v>
      </c>
      <c r="C1006" s="1" t="s">
        <v>11</v>
      </c>
      <c r="D1006" s="1" t="s">
        <v>9019</v>
      </c>
      <c r="E1006" s="1" t="s">
        <v>11</v>
      </c>
      <c r="F1006" s="1" t="s">
        <v>9020</v>
      </c>
      <c r="G1006" s="1" t="s">
        <v>9021</v>
      </c>
      <c r="H1006" s="1" t="s">
        <v>11</v>
      </c>
      <c r="I1006" s="1" t="s">
        <v>11</v>
      </c>
      <c r="J1006" s="1">
        <v>1.0</v>
      </c>
      <c r="K1006" s="3" t="s">
        <v>7473</v>
      </c>
      <c r="L1006" s="1">
        <v>0.0</v>
      </c>
      <c r="M1006" s="10" t="str">
        <f>IFERROR(__xludf.DUMMYFUNCTION("REGEXEXTRACT(B1006, ""\d{4}"")"),"1997")</f>
        <v>1997</v>
      </c>
    </row>
    <row r="1007">
      <c r="A1007" s="11" t="s">
        <v>1393</v>
      </c>
      <c r="B1007" s="11" t="s">
        <v>1392</v>
      </c>
      <c r="C1007" s="1" t="s">
        <v>9022</v>
      </c>
      <c r="D1007" s="1" t="s">
        <v>9023</v>
      </c>
      <c r="E1007" s="1" t="s">
        <v>11</v>
      </c>
      <c r="F1007" s="1" t="s">
        <v>9024</v>
      </c>
      <c r="G1007" s="1" t="s">
        <v>9025</v>
      </c>
      <c r="H1007" s="1" t="s">
        <v>1048</v>
      </c>
      <c r="I1007" s="1" t="s">
        <v>9026</v>
      </c>
      <c r="J1007" s="1">
        <v>1.0</v>
      </c>
      <c r="K1007" s="1" t="s">
        <v>7473</v>
      </c>
      <c r="L1007" s="1">
        <v>0.0</v>
      </c>
      <c r="M1007" s="10" t="str">
        <f>IFERROR(__xludf.DUMMYFUNCTION("REGEXEXTRACT(B1007, ""\d{4}"")"),"2016")</f>
        <v>2016</v>
      </c>
    </row>
    <row r="1008">
      <c r="A1008" s="11" t="s">
        <v>1403</v>
      </c>
      <c r="B1008" s="11" t="s">
        <v>1402</v>
      </c>
      <c r="C1008" s="1" t="s">
        <v>11</v>
      </c>
      <c r="D1008" s="1" t="s">
        <v>9027</v>
      </c>
      <c r="E1008" s="1" t="s">
        <v>11</v>
      </c>
      <c r="F1008" s="1" t="s">
        <v>9028</v>
      </c>
      <c r="G1008" s="1" t="s">
        <v>9029</v>
      </c>
      <c r="H1008" s="1" t="s">
        <v>11</v>
      </c>
      <c r="I1008" s="1" t="s">
        <v>11</v>
      </c>
      <c r="J1008" s="1">
        <v>1.0</v>
      </c>
      <c r="K1008" s="1" t="s">
        <v>7473</v>
      </c>
      <c r="L1008" s="1">
        <v>0.0</v>
      </c>
      <c r="M1008" s="10" t="str">
        <f>IFERROR(__xludf.DUMMYFUNCTION("REGEXEXTRACT(B1008, ""\d{4}"")"),"2015")</f>
        <v>2015</v>
      </c>
    </row>
    <row r="1009">
      <c r="A1009" s="11" t="s">
        <v>1407</v>
      </c>
      <c r="B1009" s="11" t="s">
        <v>1406</v>
      </c>
      <c r="C1009" s="1" t="s">
        <v>11</v>
      </c>
      <c r="D1009" s="1" t="s">
        <v>9030</v>
      </c>
      <c r="E1009" s="1" t="s">
        <v>11</v>
      </c>
      <c r="F1009" s="1" t="s">
        <v>9031</v>
      </c>
      <c r="G1009" s="1" t="s">
        <v>9032</v>
      </c>
      <c r="H1009" s="1" t="s">
        <v>11</v>
      </c>
      <c r="I1009" s="1" t="s">
        <v>11</v>
      </c>
      <c r="J1009" s="1">
        <v>1.0</v>
      </c>
      <c r="K1009" s="1" t="s">
        <v>7473</v>
      </c>
      <c r="L1009" s="1">
        <v>0.0</v>
      </c>
      <c r="M1009" s="10" t="str">
        <f>IFERROR(__xludf.DUMMYFUNCTION("REGEXEXTRACT(B1009, ""\d{4}"")"),"2013")</f>
        <v>2013</v>
      </c>
    </row>
    <row r="1010">
      <c r="A1010" s="11" t="s">
        <v>1413</v>
      </c>
      <c r="B1010" s="11" t="s">
        <v>1412</v>
      </c>
      <c r="C1010" s="1" t="s">
        <v>11</v>
      </c>
      <c r="D1010" s="1" t="s">
        <v>9033</v>
      </c>
      <c r="E1010" s="1" t="s">
        <v>11</v>
      </c>
      <c r="F1010" s="1" t="s">
        <v>9034</v>
      </c>
      <c r="G1010" s="1" t="s">
        <v>9035</v>
      </c>
      <c r="H1010" s="1" t="s">
        <v>11</v>
      </c>
      <c r="I1010" s="1" t="s">
        <v>11</v>
      </c>
      <c r="J1010" s="1">
        <v>1.0</v>
      </c>
      <c r="K1010" s="1" t="s">
        <v>7473</v>
      </c>
      <c r="L1010" s="1">
        <v>0.0</v>
      </c>
      <c r="M1010" s="10" t="str">
        <f>IFERROR(__xludf.DUMMYFUNCTION("REGEXEXTRACT(B1010, ""\d{4}"")"),"2014")</f>
        <v>2014</v>
      </c>
    </row>
    <row r="1011">
      <c r="A1011" s="11" t="s">
        <v>1426</v>
      </c>
      <c r="B1011" s="11" t="s">
        <v>1425</v>
      </c>
      <c r="C1011" s="1" t="s">
        <v>9036</v>
      </c>
      <c r="D1011" s="1" t="s">
        <v>9037</v>
      </c>
      <c r="E1011" s="1" t="s">
        <v>11</v>
      </c>
      <c r="F1011" s="1" t="s">
        <v>9038</v>
      </c>
      <c r="G1011" s="1" t="s">
        <v>9039</v>
      </c>
      <c r="H1011" s="1" t="s">
        <v>9040</v>
      </c>
      <c r="I1011" s="1" t="s">
        <v>9041</v>
      </c>
      <c r="J1011" s="1">
        <v>1.0</v>
      </c>
      <c r="K1011" s="1" t="s">
        <v>7473</v>
      </c>
      <c r="L1011" s="1">
        <v>0.0</v>
      </c>
      <c r="M1011" s="10" t="str">
        <f>IFERROR(__xludf.DUMMYFUNCTION("REGEXEXTRACT(B1011, ""\d{4}"")"),"2015")</f>
        <v>2015</v>
      </c>
    </row>
    <row r="1012">
      <c r="A1012" s="11" t="s">
        <v>1428</v>
      </c>
      <c r="B1012" s="11" t="s">
        <v>1427</v>
      </c>
      <c r="C1012" s="1" t="s">
        <v>11</v>
      </c>
      <c r="D1012" s="1" t="s">
        <v>9042</v>
      </c>
      <c r="E1012" s="1" t="s">
        <v>11</v>
      </c>
      <c r="F1012" s="1" t="s">
        <v>9043</v>
      </c>
      <c r="G1012" s="1" t="s">
        <v>7703</v>
      </c>
      <c r="H1012" s="1" t="s">
        <v>11</v>
      </c>
      <c r="I1012" s="1" t="s">
        <v>11</v>
      </c>
      <c r="J1012" s="1">
        <v>1.0</v>
      </c>
      <c r="K1012" s="3" t="s">
        <v>7485</v>
      </c>
      <c r="L1012" s="1">
        <v>0.0</v>
      </c>
      <c r="M1012" s="10" t="str">
        <f>IFERROR(__xludf.DUMMYFUNCTION("REGEXEXTRACT(B1012, ""\d{4}"")"),"2016")</f>
        <v>2016</v>
      </c>
    </row>
    <row r="1013">
      <c r="A1013" s="11" t="s">
        <v>1443</v>
      </c>
      <c r="B1013" s="11" t="s">
        <v>1442</v>
      </c>
      <c r="C1013" s="1" t="s">
        <v>11</v>
      </c>
      <c r="D1013" s="1" t="s">
        <v>9044</v>
      </c>
      <c r="E1013" s="1" t="s">
        <v>11</v>
      </c>
      <c r="F1013" s="1" t="s">
        <v>9045</v>
      </c>
      <c r="G1013" s="1" t="s">
        <v>9046</v>
      </c>
      <c r="H1013" s="1" t="s">
        <v>11</v>
      </c>
      <c r="I1013" s="1" t="s">
        <v>11</v>
      </c>
      <c r="J1013" s="1">
        <v>1.0</v>
      </c>
      <c r="K1013" s="3" t="s">
        <v>7473</v>
      </c>
      <c r="L1013" s="1">
        <v>0.0</v>
      </c>
      <c r="M1013" s="10" t="str">
        <f>IFERROR(__xludf.DUMMYFUNCTION("REGEXEXTRACT(B1013, ""\d{4}"")"),"2004")</f>
        <v>2004</v>
      </c>
    </row>
    <row r="1014">
      <c r="A1014" s="11" t="s">
        <v>9047</v>
      </c>
      <c r="B1014" s="6" t="s">
        <v>1463</v>
      </c>
      <c r="C1014" s="1" t="s">
        <v>9048</v>
      </c>
      <c r="D1014" s="1" t="s">
        <v>9049</v>
      </c>
      <c r="E1014" s="1" t="s">
        <v>11</v>
      </c>
      <c r="F1014" s="1" t="s">
        <v>9050</v>
      </c>
      <c r="G1014" s="1" t="s">
        <v>4067</v>
      </c>
      <c r="H1014" s="1" t="s">
        <v>2276</v>
      </c>
      <c r="I1014" s="1" t="s">
        <v>9051</v>
      </c>
      <c r="J1014" s="1">
        <v>1.0</v>
      </c>
      <c r="K1014" s="1" t="s">
        <v>7473</v>
      </c>
      <c r="L1014" s="1">
        <v>0.0</v>
      </c>
      <c r="M1014" s="10" t="str">
        <f>IFERROR(__xludf.DUMMYFUNCTION("REGEXEXTRACT(B1014, ""\d{4}"")"),"2016")</f>
        <v>2016</v>
      </c>
    </row>
    <row r="1015">
      <c r="A1015" s="11" t="s">
        <v>1466</v>
      </c>
      <c r="B1015" s="11" t="s">
        <v>1465</v>
      </c>
      <c r="C1015" s="1" t="s">
        <v>11</v>
      </c>
      <c r="D1015" s="1" t="s">
        <v>9052</v>
      </c>
      <c r="E1015" s="1" t="s">
        <v>11</v>
      </c>
      <c r="F1015" s="1" t="s">
        <v>9053</v>
      </c>
      <c r="G1015" s="1" t="s">
        <v>9054</v>
      </c>
      <c r="H1015" s="1" t="s">
        <v>11</v>
      </c>
      <c r="I1015" s="1" t="s">
        <v>11</v>
      </c>
      <c r="J1015" s="1">
        <v>1.0</v>
      </c>
      <c r="K1015" s="1" t="s">
        <v>7473</v>
      </c>
      <c r="L1015" s="1">
        <v>0.0</v>
      </c>
      <c r="M1015" s="10" t="str">
        <f>IFERROR(__xludf.DUMMYFUNCTION("REGEXEXTRACT(B1015, ""\d{4}"")"),"2015")</f>
        <v>2015</v>
      </c>
    </row>
    <row r="1016">
      <c r="A1016" s="11" t="s">
        <v>1468</v>
      </c>
      <c r="B1016" s="6" t="s">
        <v>1467</v>
      </c>
      <c r="C1016" s="1" t="s">
        <v>8133</v>
      </c>
      <c r="D1016" s="1" t="s">
        <v>9055</v>
      </c>
      <c r="E1016" s="1" t="s">
        <v>11</v>
      </c>
      <c r="F1016" s="1" t="s">
        <v>8134</v>
      </c>
      <c r="G1016" s="1" t="s">
        <v>8135</v>
      </c>
      <c r="H1016" s="1" t="s">
        <v>291</v>
      </c>
      <c r="I1016" s="1" t="s">
        <v>8136</v>
      </c>
      <c r="J1016" s="1">
        <v>1.0</v>
      </c>
      <c r="K1016" s="1" t="s">
        <v>7473</v>
      </c>
      <c r="L1016" s="1">
        <v>0.0</v>
      </c>
      <c r="M1016" s="10" t="str">
        <f>IFERROR(__xludf.DUMMYFUNCTION("REGEXEXTRACT(B1016, ""\d{4}"")"),"2015")</f>
        <v>2015</v>
      </c>
    </row>
    <row r="1017">
      <c r="A1017" s="11" t="s">
        <v>1470</v>
      </c>
      <c r="B1017" s="6" t="s">
        <v>1469</v>
      </c>
      <c r="C1017" s="1" t="s">
        <v>9056</v>
      </c>
      <c r="D1017" s="1" t="s">
        <v>9057</v>
      </c>
      <c r="E1017" s="1" t="s">
        <v>11</v>
      </c>
      <c r="F1017" s="1" t="s">
        <v>9058</v>
      </c>
      <c r="G1017" s="1" t="s">
        <v>9059</v>
      </c>
      <c r="H1017" s="1" t="s">
        <v>291</v>
      </c>
      <c r="I1017" s="1" t="s">
        <v>9060</v>
      </c>
      <c r="J1017" s="1">
        <v>1.0</v>
      </c>
      <c r="K1017" s="1" t="s">
        <v>7473</v>
      </c>
      <c r="L1017" s="1">
        <v>0.0</v>
      </c>
      <c r="M1017" s="10" t="str">
        <f>IFERROR(__xludf.DUMMYFUNCTION("REGEXEXTRACT(B1017, ""\d{4}"")"),"2015")</f>
        <v>2015</v>
      </c>
    </row>
    <row r="1018">
      <c r="A1018" s="11" t="s">
        <v>1483</v>
      </c>
      <c r="B1018" s="11" t="s">
        <v>1482</v>
      </c>
      <c r="C1018" s="1" t="s">
        <v>11</v>
      </c>
      <c r="D1018" s="1" t="s">
        <v>9061</v>
      </c>
      <c r="E1018" s="1" t="s">
        <v>11</v>
      </c>
      <c r="F1018" s="1" t="s">
        <v>9062</v>
      </c>
      <c r="G1018" s="1" t="s">
        <v>9063</v>
      </c>
      <c r="H1018" s="1" t="s">
        <v>11</v>
      </c>
      <c r="I1018" s="1" t="s">
        <v>11</v>
      </c>
      <c r="J1018" s="1">
        <v>1.0</v>
      </c>
      <c r="K1018" s="1" t="s">
        <v>7473</v>
      </c>
      <c r="L1018" s="1">
        <v>0.0</v>
      </c>
      <c r="M1018" s="10" t="str">
        <f>IFERROR(__xludf.DUMMYFUNCTION("REGEXEXTRACT(B1018, ""\d{4}"")"),"2015")</f>
        <v>2015</v>
      </c>
    </row>
    <row r="1019">
      <c r="A1019" s="11" t="s">
        <v>1506</v>
      </c>
      <c r="B1019" s="11" t="s">
        <v>1505</v>
      </c>
      <c r="C1019" s="1" t="s">
        <v>9064</v>
      </c>
      <c r="D1019" s="1" t="s">
        <v>9065</v>
      </c>
      <c r="E1019" s="1" t="s">
        <v>11</v>
      </c>
      <c r="F1019" s="1" t="s">
        <v>9066</v>
      </c>
      <c r="G1019" s="1" t="s">
        <v>1992</v>
      </c>
      <c r="H1019" s="1" t="s">
        <v>291</v>
      </c>
      <c r="I1019" s="1" t="s">
        <v>9067</v>
      </c>
      <c r="J1019" s="1">
        <v>1.0</v>
      </c>
      <c r="K1019" s="1" t="s">
        <v>7473</v>
      </c>
      <c r="L1019" s="1">
        <v>0.0</v>
      </c>
      <c r="M1019" s="10" t="str">
        <f>IFERROR(__xludf.DUMMYFUNCTION("REGEXEXTRACT(B1019, ""\d{4}"")"),"2015")</f>
        <v>2015</v>
      </c>
    </row>
    <row r="1020">
      <c r="A1020" s="11" t="s">
        <v>1508</v>
      </c>
      <c r="B1020" s="6" t="s">
        <v>1507</v>
      </c>
      <c r="C1020" s="1" t="s">
        <v>9068</v>
      </c>
      <c r="D1020" s="1" t="s">
        <v>9069</v>
      </c>
      <c r="E1020" s="1" t="s">
        <v>11</v>
      </c>
      <c r="F1020" s="1" t="s">
        <v>9070</v>
      </c>
      <c r="G1020" s="1" t="s">
        <v>9071</v>
      </c>
      <c r="H1020" s="1" t="s">
        <v>5832</v>
      </c>
      <c r="I1020" s="1" t="s">
        <v>9072</v>
      </c>
      <c r="J1020" s="1">
        <v>1.0</v>
      </c>
      <c r="K1020" s="1" t="s">
        <v>7473</v>
      </c>
      <c r="L1020" s="1">
        <v>0.0</v>
      </c>
      <c r="M1020" s="10" t="str">
        <f>IFERROR(__xludf.DUMMYFUNCTION("REGEXEXTRACT(B1020, ""\d{4}"")"),"2016")</f>
        <v>2016</v>
      </c>
    </row>
    <row r="1021">
      <c r="A1021" s="11" t="s">
        <v>1517</v>
      </c>
      <c r="B1021" s="11" t="s">
        <v>1516</v>
      </c>
      <c r="C1021" s="1" t="s">
        <v>9073</v>
      </c>
      <c r="D1021" s="1" t="s">
        <v>9074</v>
      </c>
      <c r="E1021" s="1" t="s">
        <v>11</v>
      </c>
      <c r="F1021" s="1" t="s">
        <v>9075</v>
      </c>
      <c r="G1021" s="1" t="s">
        <v>9076</v>
      </c>
      <c r="H1021" s="1" t="s">
        <v>291</v>
      </c>
      <c r="I1021" s="1" t="s">
        <v>9077</v>
      </c>
      <c r="J1021" s="1">
        <v>1.0</v>
      </c>
      <c r="K1021" s="1" t="s">
        <v>7473</v>
      </c>
      <c r="L1021" s="1">
        <v>0.0</v>
      </c>
      <c r="M1021" s="10" t="str">
        <f>IFERROR(__xludf.DUMMYFUNCTION("REGEXEXTRACT(B1021, ""\d{4}"")"),"2015")</f>
        <v>2015</v>
      </c>
    </row>
    <row r="1022">
      <c r="A1022" s="11" t="s">
        <v>1519</v>
      </c>
      <c r="B1022" s="6" t="s">
        <v>1518</v>
      </c>
      <c r="C1022" s="1" t="s">
        <v>11</v>
      </c>
      <c r="D1022" s="1" t="s">
        <v>9078</v>
      </c>
      <c r="E1022" s="1" t="s">
        <v>11</v>
      </c>
      <c r="F1022" s="1" t="s">
        <v>9079</v>
      </c>
      <c r="G1022" s="1" t="s">
        <v>9080</v>
      </c>
      <c r="H1022" s="1" t="s">
        <v>11</v>
      </c>
      <c r="I1022" s="1" t="s">
        <v>11</v>
      </c>
      <c r="J1022" s="1">
        <v>1.0</v>
      </c>
      <c r="K1022" s="1" t="s">
        <v>7473</v>
      </c>
      <c r="L1022" s="1">
        <v>0.0</v>
      </c>
      <c r="M1022" s="10" t="str">
        <f>IFERROR(__xludf.DUMMYFUNCTION("REGEXEXTRACT(B1022, ""\d{4}"")"),"1999")</f>
        <v>1999</v>
      </c>
    </row>
    <row r="1023">
      <c r="A1023" s="11" t="s">
        <v>1529</v>
      </c>
      <c r="B1023" s="11" t="s">
        <v>1528</v>
      </c>
      <c r="C1023" s="1" t="s">
        <v>9081</v>
      </c>
      <c r="D1023" s="1" t="s">
        <v>9082</v>
      </c>
      <c r="E1023" s="1" t="s">
        <v>11</v>
      </c>
      <c r="F1023" s="1" t="s">
        <v>9083</v>
      </c>
      <c r="G1023" s="1" t="s">
        <v>9084</v>
      </c>
      <c r="H1023" s="1" t="s">
        <v>1048</v>
      </c>
      <c r="I1023" s="1" t="s">
        <v>9085</v>
      </c>
      <c r="J1023" s="1">
        <v>1.0</v>
      </c>
      <c r="K1023" s="1" t="s">
        <v>7473</v>
      </c>
      <c r="L1023" s="1">
        <v>0.0</v>
      </c>
      <c r="M1023" s="10" t="str">
        <f>IFERROR(__xludf.DUMMYFUNCTION("REGEXEXTRACT(B1023, ""\d{4}"")"),"2014")</f>
        <v>2014</v>
      </c>
    </row>
    <row r="1024">
      <c r="A1024" s="11" t="s">
        <v>1570</v>
      </c>
      <c r="B1024" s="11" t="s">
        <v>1569</v>
      </c>
      <c r="C1024" s="1" t="s">
        <v>9086</v>
      </c>
      <c r="D1024" s="1" t="s">
        <v>9087</v>
      </c>
      <c r="E1024" s="1" t="s">
        <v>11</v>
      </c>
      <c r="F1024" s="1" t="s">
        <v>9088</v>
      </c>
      <c r="G1024" s="1" t="s">
        <v>9089</v>
      </c>
      <c r="H1024" s="1" t="s">
        <v>1494</v>
      </c>
      <c r="I1024" s="1" t="s">
        <v>9090</v>
      </c>
      <c r="J1024" s="1">
        <v>1.0</v>
      </c>
      <c r="K1024" s="1" t="s">
        <v>7473</v>
      </c>
      <c r="L1024" s="1">
        <v>0.0</v>
      </c>
      <c r="M1024" s="10" t="str">
        <f>IFERROR(__xludf.DUMMYFUNCTION("REGEXEXTRACT(B1024, ""\d{4}"")"),"2014")</f>
        <v>2014</v>
      </c>
    </row>
    <row r="1025">
      <c r="A1025" s="11" t="s">
        <v>1578</v>
      </c>
      <c r="B1025" s="11" t="s">
        <v>1577</v>
      </c>
      <c r="C1025" s="1" t="s">
        <v>9091</v>
      </c>
      <c r="D1025" s="1" t="s">
        <v>9092</v>
      </c>
      <c r="E1025" s="1" t="s">
        <v>11</v>
      </c>
      <c r="F1025" s="1" t="s">
        <v>9093</v>
      </c>
      <c r="G1025" s="1" t="s">
        <v>9094</v>
      </c>
      <c r="H1025" s="1" t="s">
        <v>1477</v>
      </c>
      <c r="I1025" s="1" t="s">
        <v>9095</v>
      </c>
      <c r="J1025" s="1">
        <v>1.0</v>
      </c>
      <c r="K1025" s="1" t="s">
        <v>7473</v>
      </c>
      <c r="L1025" s="1">
        <v>0.0</v>
      </c>
      <c r="M1025" s="10" t="str">
        <f>IFERROR(__xludf.DUMMYFUNCTION("REGEXEXTRACT(B1025, ""\d{4}"")"),"2013")</f>
        <v>2013</v>
      </c>
    </row>
    <row r="1026">
      <c r="A1026" s="11" t="s">
        <v>1580</v>
      </c>
      <c r="B1026" s="11" t="s">
        <v>1579</v>
      </c>
      <c r="C1026" s="1" t="s">
        <v>11</v>
      </c>
      <c r="D1026" s="1" t="s">
        <v>9096</v>
      </c>
      <c r="E1026" s="1" t="s">
        <v>11</v>
      </c>
      <c r="F1026" s="1" t="s">
        <v>9097</v>
      </c>
      <c r="G1026" s="1" t="s">
        <v>9098</v>
      </c>
      <c r="H1026" s="1" t="s">
        <v>11</v>
      </c>
      <c r="I1026" s="1" t="s">
        <v>11</v>
      </c>
      <c r="J1026" s="1">
        <v>1.0</v>
      </c>
      <c r="K1026" s="3" t="s">
        <v>7485</v>
      </c>
      <c r="L1026" s="1">
        <v>0.0</v>
      </c>
      <c r="M1026" s="10" t="str">
        <f>IFERROR(__xludf.DUMMYFUNCTION("REGEXEXTRACT(B1026, ""\d{4}"")"),"2015")</f>
        <v>2015</v>
      </c>
    </row>
    <row r="1027">
      <c r="A1027" s="11" t="s">
        <v>1582</v>
      </c>
      <c r="B1027" s="11" t="s">
        <v>1581</v>
      </c>
      <c r="C1027" s="1" t="s">
        <v>9099</v>
      </c>
      <c r="D1027" s="1" t="s">
        <v>9100</v>
      </c>
      <c r="E1027" s="1" t="s">
        <v>11</v>
      </c>
      <c r="F1027" s="1" t="s">
        <v>9101</v>
      </c>
      <c r="G1027" s="1" t="s">
        <v>9102</v>
      </c>
      <c r="H1027" s="1" t="s">
        <v>291</v>
      </c>
      <c r="I1027" s="1" t="s">
        <v>9103</v>
      </c>
      <c r="J1027" s="1">
        <v>1.0</v>
      </c>
      <c r="K1027" s="1" t="s">
        <v>7473</v>
      </c>
      <c r="L1027" s="1">
        <v>0.0</v>
      </c>
      <c r="M1027" s="10" t="str">
        <f>IFERROR(__xludf.DUMMYFUNCTION("REGEXEXTRACT(B1027, ""\d{4}"")"),"2014")</f>
        <v>2014</v>
      </c>
    </row>
    <row r="1028">
      <c r="A1028" s="11" t="s">
        <v>1599</v>
      </c>
      <c r="B1028" s="11" t="s">
        <v>1598</v>
      </c>
      <c r="C1028" s="1" t="s">
        <v>11</v>
      </c>
      <c r="D1028" s="1" t="s">
        <v>9104</v>
      </c>
      <c r="E1028" s="1" t="s">
        <v>11</v>
      </c>
      <c r="F1028" s="1" t="s">
        <v>9105</v>
      </c>
      <c r="G1028" s="1" t="s">
        <v>9106</v>
      </c>
      <c r="H1028" s="1" t="s">
        <v>11</v>
      </c>
      <c r="I1028" s="1" t="s">
        <v>11</v>
      </c>
      <c r="J1028" s="1">
        <v>1.0</v>
      </c>
      <c r="K1028" s="1" t="s">
        <v>7473</v>
      </c>
      <c r="L1028" s="1">
        <v>0.0</v>
      </c>
      <c r="M1028" s="10" t="str">
        <f>IFERROR(__xludf.DUMMYFUNCTION("REGEXEXTRACT(B1028, ""\d{4}"")"),"2014")</f>
        <v>2014</v>
      </c>
    </row>
    <row r="1029">
      <c r="A1029" s="11" t="s">
        <v>1607</v>
      </c>
      <c r="B1029" s="11" t="s">
        <v>1606</v>
      </c>
      <c r="C1029" s="1" t="s">
        <v>9107</v>
      </c>
      <c r="D1029" s="1" t="s">
        <v>9108</v>
      </c>
      <c r="E1029" s="1" t="s">
        <v>11</v>
      </c>
      <c r="F1029" s="1" t="s">
        <v>9109</v>
      </c>
      <c r="G1029" s="1" t="s">
        <v>7275</v>
      </c>
      <c r="H1029" s="1" t="s">
        <v>1357</v>
      </c>
      <c r="I1029" s="1" t="s">
        <v>9110</v>
      </c>
      <c r="J1029" s="1">
        <v>1.0</v>
      </c>
      <c r="K1029" s="1" t="s">
        <v>7473</v>
      </c>
      <c r="L1029" s="1">
        <v>0.0</v>
      </c>
      <c r="M1029" s="10" t="str">
        <f>IFERROR(__xludf.DUMMYFUNCTION("REGEXEXTRACT(B1029, ""\d{4}"")"),"2015")</f>
        <v>2015</v>
      </c>
    </row>
    <row r="1030">
      <c r="A1030" s="11" t="s">
        <v>1609</v>
      </c>
      <c r="B1030" s="11" t="s">
        <v>1608</v>
      </c>
      <c r="C1030" s="1" t="s">
        <v>7312</v>
      </c>
      <c r="D1030" s="1" t="s">
        <v>9111</v>
      </c>
      <c r="E1030" s="1" t="s">
        <v>11</v>
      </c>
      <c r="F1030" s="1" t="s">
        <v>7311</v>
      </c>
      <c r="G1030" s="1" t="s">
        <v>3355</v>
      </c>
      <c r="H1030" s="1" t="s">
        <v>1807</v>
      </c>
      <c r="I1030" s="1" t="s">
        <v>7313</v>
      </c>
      <c r="J1030" s="1">
        <v>1.0</v>
      </c>
      <c r="K1030" s="1" t="s">
        <v>7473</v>
      </c>
      <c r="L1030" s="1">
        <v>0.0</v>
      </c>
      <c r="M1030" s="10" t="str">
        <f>IFERROR(__xludf.DUMMYFUNCTION("REGEXEXTRACT(B1030, ""\d{4}"")"),"2014")</f>
        <v>2014</v>
      </c>
    </row>
    <row r="1031">
      <c r="A1031" s="11" t="s">
        <v>1611</v>
      </c>
      <c r="B1031" s="11" t="s">
        <v>1610</v>
      </c>
      <c r="C1031" s="1" t="s">
        <v>11</v>
      </c>
      <c r="D1031" s="1" t="s">
        <v>9112</v>
      </c>
      <c r="E1031" s="1" t="s">
        <v>11</v>
      </c>
      <c r="F1031" s="1" t="s">
        <v>9113</v>
      </c>
      <c r="G1031" s="1" t="s">
        <v>9114</v>
      </c>
      <c r="H1031" s="1" t="s">
        <v>11</v>
      </c>
      <c r="I1031" s="1" t="s">
        <v>11</v>
      </c>
      <c r="J1031" s="1">
        <v>1.0</v>
      </c>
      <c r="K1031" s="1" t="s">
        <v>7473</v>
      </c>
      <c r="L1031" s="1">
        <v>0.0</v>
      </c>
      <c r="M1031" s="10" t="str">
        <f>IFERROR(__xludf.DUMMYFUNCTION("REGEXEXTRACT(B1031, ""\d{4}"")"),"2014")</f>
        <v>2014</v>
      </c>
    </row>
    <row r="1032">
      <c r="A1032" s="11" t="s">
        <v>1615</v>
      </c>
      <c r="B1032" s="11" t="s">
        <v>1614</v>
      </c>
      <c r="C1032" s="1" t="s">
        <v>9115</v>
      </c>
      <c r="D1032" s="1" t="s">
        <v>9116</v>
      </c>
      <c r="E1032" s="1" t="s">
        <v>11</v>
      </c>
      <c r="F1032" s="1" t="s">
        <v>9117</v>
      </c>
      <c r="G1032" s="1" t="s">
        <v>9118</v>
      </c>
      <c r="H1032" s="1" t="s">
        <v>1357</v>
      </c>
      <c r="I1032" s="1" t="s">
        <v>9119</v>
      </c>
      <c r="J1032" s="1">
        <v>1.0</v>
      </c>
      <c r="K1032" s="1" t="s">
        <v>7473</v>
      </c>
      <c r="L1032" s="1">
        <v>0.0</v>
      </c>
      <c r="M1032" s="10" t="str">
        <f>IFERROR(__xludf.DUMMYFUNCTION("REGEXEXTRACT(B1032, ""\d{4}"")"),"2015")</f>
        <v>2015</v>
      </c>
    </row>
    <row r="1033">
      <c r="A1033" s="11" t="s">
        <v>1625</v>
      </c>
      <c r="B1033" s="11" t="s">
        <v>1624</v>
      </c>
      <c r="C1033" s="1" t="s">
        <v>9120</v>
      </c>
      <c r="D1033" s="1" t="s">
        <v>9121</v>
      </c>
      <c r="E1033" s="1" t="s">
        <v>11</v>
      </c>
      <c r="F1033" s="1" t="s">
        <v>9122</v>
      </c>
      <c r="G1033" s="1" t="s">
        <v>6569</v>
      </c>
      <c r="H1033" s="1" t="s">
        <v>9123</v>
      </c>
      <c r="I1033" s="1" t="s">
        <v>9124</v>
      </c>
      <c r="J1033" s="1">
        <v>1.0</v>
      </c>
      <c r="K1033" s="1" t="s">
        <v>7473</v>
      </c>
      <c r="L1033" s="1">
        <v>0.0</v>
      </c>
      <c r="M1033" s="10" t="str">
        <f>IFERROR(__xludf.DUMMYFUNCTION("REGEXEXTRACT(B1033, ""\d{4}"")"),"2014")</f>
        <v>2014</v>
      </c>
    </row>
    <row r="1034">
      <c r="A1034" s="11" t="s">
        <v>1629</v>
      </c>
      <c r="B1034" s="11" t="s">
        <v>1628</v>
      </c>
      <c r="C1034" s="1" t="s">
        <v>11</v>
      </c>
      <c r="D1034" s="1" t="s">
        <v>9125</v>
      </c>
      <c r="E1034" s="1" t="s">
        <v>11</v>
      </c>
      <c r="F1034" s="1" t="s">
        <v>9126</v>
      </c>
      <c r="G1034" s="1" t="s">
        <v>9127</v>
      </c>
      <c r="H1034" s="1" t="s">
        <v>11</v>
      </c>
      <c r="I1034" s="1" t="s">
        <v>11</v>
      </c>
      <c r="J1034" s="1">
        <v>1.0</v>
      </c>
      <c r="K1034" s="1" t="s">
        <v>7473</v>
      </c>
      <c r="L1034" s="1">
        <v>0.0</v>
      </c>
      <c r="M1034" s="10" t="str">
        <f>IFERROR(__xludf.DUMMYFUNCTION("REGEXEXTRACT(B1034, ""\d{4}"")"),"2014")</f>
        <v>2014</v>
      </c>
    </row>
    <row r="1035">
      <c r="A1035" s="11" t="s">
        <v>1641</v>
      </c>
      <c r="B1035" s="11" t="s">
        <v>1640</v>
      </c>
      <c r="C1035" s="1" t="s">
        <v>11</v>
      </c>
      <c r="D1035" s="1" t="s">
        <v>9128</v>
      </c>
      <c r="E1035" s="1" t="s">
        <v>11</v>
      </c>
      <c r="F1035" s="1" t="s">
        <v>9129</v>
      </c>
      <c r="G1035" s="1" t="s">
        <v>9130</v>
      </c>
      <c r="H1035" s="1" t="s">
        <v>11</v>
      </c>
      <c r="I1035" s="1" t="s">
        <v>11</v>
      </c>
      <c r="J1035" s="1">
        <v>1.0</v>
      </c>
      <c r="K1035" s="3" t="s">
        <v>7738</v>
      </c>
      <c r="L1035" s="1">
        <v>0.0</v>
      </c>
      <c r="M1035" s="10" t="str">
        <f>IFERROR(__xludf.DUMMYFUNCTION("REGEXEXTRACT(B1035, ""\d{4}"")"),"2013")</f>
        <v>2013</v>
      </c>
    </row>
    <row r="1036">
      <c r="A1036" s="11" t="s">
        <v>1647</v>
      </c>
      <c r="B1036" s="11" t="s">
        <v>1646</v>
      </c>
      <c r="C1036" s="1" t="s">
        <v>9131</v>
      </c>
      <c r="D1036" s="1" t="s">
        <v>9132</v>
      </c>
      <c r="E1036" s="1" t="s">
        <v>11</v>
      </c>
      <c r="F1036" s="1" t="s">
        <v>9133</v>
      </c>
      <c r="G1036" s="1" t="s">
        <v>9134</v>
      </c>
      <c r="H1036" s="1" t="s">
        <v>9135</v>
      </c>
      <c r="I1036" s="1" t="s">
        <v>9136</v>
      </c>
      <c r="J1036" s="1">
        <v>1.0</v>
      </c>
      <c r="K1036" s="1" t="s">
        <v>7473</v>
      </c>
      <c r="L1036" s="1">
        <v>0.0</v>
      </c>
      <c r="M1036" s="10" t="str">
        <f>IFERROR(__xludf.DUMMYFUNCTION("REGEXEXTRACT(B1036, ""\d{4}"")"),"2014")</f>
        <v>2014</v>
      </c>
    </row>
    <row r="1037">
      <c r="A1037" s="11" t="s">
        <v>1649</v>
      </c>
      <c r="B1037" s="11" t="s">
        <v>1648</v>
      </c>
      <c r="C1037" s="1" t="s">
        <v>11</v>
      </c>
      <c r="D1037" s="1" t="s">
        <v>9137</v>
      </c>
      <c r="E1037" s="1" t="s">
        <v>11</v>
      </c>
      <c r="F1037" s="1" t="s">
        <v>9138</v>
      </c>
      <c r="G1037" s="1" t="s">
        <v>9139</v>
      </c>
      <c r="H1037" s="1" t="s">
        <v>11</v>
      </c>
      <c r="I1037" s="1" t="s">
        <v>11</v>
      </c>
      <c r="J1037" s="1">
        <v>1.0</v>
      </c>
      <c r="K1037" s="9" t="s">
        <v>7523</v>
      </c>
      <c r="L1037" s="1">
        <v>0.0</v>
      </c>
      <c r="M1037" s="10" t="str">
        <f>IFERROR(__xludf.DUMMYFUNCTION("REGEXEXTRACT(B1037, ""\d{4}"")"),"2014")</f>
        <v>2014</v>
      </c>
    </row>
    <row r="1038">
      <c r="A1038" s="11" t="s">
        <v>1651</v>
      </c>
      <c r="B1038" s="6" t="s">
        <v>1650</v>
      </c>
      <c r="C1038" s="1" t="s">
        <v>9140</v>
      </c>
      <c r="D1038" s="1" t="s">
        <v>9141</v>
      </c>
      <c r="E1038" s="1" t="s">
        <v>11</v>
      </c>
      <c r="F1038" s="1" t="s">
        <v>9142</v>
      </c>
      <c r="G1038" s="1" t="s">
        <v>9143</v>
      </c>
      <c r="H1038" s="1" t="s">
        <v>9144</v>
      </c>
      <c r="I1038" s="1" t="s">
        <v>9145</v>
      </c>
      <c r="J1038" s="1">
        <v>1.0</v>
      </c>
      <c r="K1038" s="1" t="s">
        <v>7473</v>
      </c>
      <c r="L1038" s="1">
        <v>0.0</v>
      </c>
      <c r="M1038" s="10" t="str">
        <f>IFERROR(__xludf.DUMMYFUNCTION("REGEXEXTRACT(B1038, ""\d{4}"")"),"2015")</f>
        <v>2015</v>
      </c>
    </row>
    <row r="1039">
      <c r="A1039" s="11" t="s">
        <v>1653</v>
      </c>
      <c r="B1039" s="11" t="s">
        <v>1652</v>
      </c>
      <c r="C1039" s="1" t="s">
        <v>11</v>
      </c>
      <c r="D1039" s="1" t="s">
        <v>9146</v>
      </c>
      <c r="E1039" s="1" t="s">
        <v>11</v>
      </c>
      <c r="F1039" s="1" t="s">
        <v>9147</v>
      </c>
      <c r="G1039" s="1" t="s">
        <v>9148</v>
      </c>
      <c r="H1039" s="1" t="s">
        <v>11</v>
      </c>
      <c r="I1039" s="1" t="s">
        <v>11</v>
      </c>
      <c r="J1039" s="1">
        <v>1.0</v>
      </c>
      <c r="K1039" s="1" t="s">
        <v>7473</v>
      </c>
      <c r="L1039" s="1">
        <v>0.0</v>
      </c>
      <c r="M1039" s="10" t="str">
        <f>IFERROR(__xludf.DUMMYFUNCTION("REGEXEXTRACT(B1039, ""\d{4}"")"),"2013")</f>
        <v>2013</v>
      </c>
    </row>
    <row r="1040">
      <c r="A1040" s="11" t="s">
        <v>1655</v>
      </c>
      <c r="B1040" s="11" t="s">
        <v>1654</v>
      </c>
      <c r="C1040" s="1" t="s">
        <v>9149</v>
      </c>
      <c r="D1040" s="1" t="s">
        <v>9150</v>
      </c>
      <c r="E1040" s="1" t="s">
        <v>11</v>
      </c>
      <c r="F1040" s="1" t="s">
        <v>9151</v>
      </c>
      <c r="G1040" s="1" t="s">
        <v>9152</v>
      </c>
      <c r="H1040" s="1" t="s">
        <v>8006</v>
      </c>
      <c r="I1040" s="1" t="s">
        <v>9153</v>
      </c>
      <c r="J1040" s="1">
        <v>1.0</v>
      </c>
      <c r="K1040" s="1" t="s">
        <v>7473</v>
      </c>
      <c r="L1040" s="1">
        <v>0.0</v>
      </c>
      <c r="M1040" s="10" t="str">
        <f>IFERROR(__xludf.DUMMYFUNCTION("REGEXEXTRACT(B1040, ""\d{4}"")"),"2014")</f>
        <v>2014</v>
      </c>
    </row>
    <row r="1041">
      <c r="A1041" s="11" t="s">
        <v>1659</v>
      </c>
      <c r="B1041" s="11" t="s">
        <v>1658</v>
      </c>
      <c r="C1041" s="1" t="s">
        <v>7330</v>
      </c>
      <c r="D1041" s="1" t="s">
        <v>9154</v>
      </c>
      <c r="E1041" s="1" t="s">
        <v>11</v>
      </c>
      <c r="F1041" s="1" t="s">
        <v>7328</v>
      </c>
      <c r="G1041" s="1" t="s">
        <v>7329</v>
      </c>
      <c r="H1041" s="1" t="s">
        <v>1807</v>
      </c>
      <c r="I1041" s="1" t="s">
        <v>7331</v>
      </c>
      <c r="J1041" s="1">
        <v>1.0</v>
      </c>
      <c r="K1041" s="1" t="s">
        <v>7473</v>
      </c>
      <c r="L1041" s="1">
        <v>0.0</v>
      </c>
      <c r="M1041" s="10" t="str">
        <f>IFERROR(__xludf.DUMMYFUNCTION("REGEXEXTRACT(B1041, ""\d{4}"")"),"2014")</f>
        <v>2014</v>
      </c>
    </row>
    <row r="1042">
      <c r="A1042" s="11" t="s">
        <v>1672</v>
      </c>
      <c r="B1042" s="11" t="s">
        <v>1671</v>
      </c>
      <c r="C1042" s="1" t="s">
        <v>9155</v>
      </c>
      <c r="D1042" s="1" t="s">
        <v>9156</v>
      </c>
      <c r="E1042" s="1" t="s">
        <v>11</v>
      </c>
      <c r="F1042" s="1" t="s">
        <v>9157</v>
      </c>
      <c r="G1042" s="1" t="s">
        <v>9158</v>
      </c>
      <c r="H1042" s="1" t="s">
        <v>1370</v>
      </c>
      <c r="I1042" s="1" t="s">
        <v>9159</v>
      </c>
      <c r="J1042" s="1">
        <v>1.0</v>
      </c>
      <c r="K1042" s="1" t="s">
        <v>7473</v>
      </c>
      <c r="L1042" s="1">
        <v>0.0</v>
      </c>
      <c r="M1042" s="10" t="str">
        <f>IFERROR(__xludf.DUMMYFUNCTION("REGEXEXTRACT(B1042, ""\d{4}"")"),"1993")</f>
        <v>1993</v>
      </c>
    </row>
    <row r="1043">
      <c r="A1043" s="11" t="s">
        <v>1687</v>
      </c>
      <c r="B1043" s="11" t="s">
        <v>1686</v>
      </c>
      <c r="C1043" s="1" t="s">
        <v>9160</v>
      </c>
      <c r="D1043" s="1" t="s">
        <v>9161</v>
      </c>
      <c r="E1043" s="1" t="s">
        <v>11</v>
      </c>
      <c r="F1043" s="1" t="s">
        <v>9162</v>
      </c>
      <c r="G1043" s="1" t="s">
        <v>9163</v>
      </c>
      <c r="H1043" s="1" t="s">
        <v>291</v>
      </c>
      <c r="I1043" s="1" t="s">
        <v>9164</v>
      </c>
      <c r="J1043" s="1">
        <v>1.0</v>
      </c>
      <c r="K1043" s="1" t="s">
        <v>7473</v>
      </c>
      <c r="L1043" s="1">
        <v>0.0</v>
      </c>
      <c r="M1043" s="10" t="str">
        <f>IFERROR(__xludf.DUMMYFUNCTION("REGEXEXTRACT(B1043, ""\d{4}"")"),"2012")</f>
        <v>2012</v>
      </c>
    </row>
    <row r="1044">
      <c r="A1044" s="11" t="s">
        <v>1691</v>
      </c>
      <c r="B1044" s="11" t="s">
        <v>1690</v>
      </c>
      <c r="C1044" s="1" t="s">
        <v>11</v>
      </c>
      <c r="D1044" s="1" t="s">
        <v>9165</v>
      </c>
      <c r="E1044" s="1" t="s">
        <v>11</v>
      </c>
      <c r="F1044" s="1" t="s">
        <v>9166</v>
      </c>
      <c r="G1044" s="1" t="s">
        <v>9167</v>
      </c>
      <c r="H1044" s="1" t="s">
        <v>11</v>
      </c>
      <c r="I1044" s="1" t="s">
        <v>11</v>
      </c>
      <c r="J1044" s="1">
        <v>1.0</v>
      </c>
      <c r="K1044" s="3" t="s">
        <v>8614</v>
      </c>
      <c r="L1044" s="1">
        <v>0.0</v>
      </c>
      <c r="M1044" s="10" t="str">
        <f>IFERROR(__xludf.DUMMYFUNCTION("REGEXEXTRACT(B1044, ""\d{4}"")"),"2013")</f>
        <v>2013</v>
      </c>
    </row>
    <row r="1045">
      <c r="A1045" s="11" t="s">
        <v>1708</v>
      </c>
      <c r="B1045" s="11" t="s">
        <v>1707</v>
      </c>
      <c r="C1045" s="1" t="s">
        <v>9168</v>
      </c>
      <c r="D1045" s="1" t="s">
        <v>9169</v>
      </c>
      <c r="E1045" s="1" t="s">
        <v>11</v>
      </c>
      <c r="F1045" s="1" t="s">
        <v>9170</v>
      </c>
      <c r="G1045" s="1" t="s">
        <v>9171</v>
      </c>
      <c r="H1045" s="1" t="s">
        <v>1420</v>
      </c>
      <c r="I1045" s="1" t="s">
        <v>9172</v>
      </c>
      <c r="J1045" s="1">
        <v>1.0</v>
      </c>
      <c r="K1045" s="1" t="s">
        <v>7473</v>
      </c>
      <c r="L1045" s="1">
        <v>0.0</v>
      </c>
      <c r="M1045" s="10" t="str">
        <f>IFERROR(__xludf.DUMMYFUNCTION("REGEXEXTRACT(B1045, ""\d{4}"")"),"2013")</f>
        <v>2013</v>
      </c>
    </row>
    <row r="1046">
      <c r="A1046" s="11" t="s">
        <v>1710</v>
      </c>
      <c r="B1046" s="11" t="s">
        <v>1709</v>
      </c>
      <c r="C1046" s="1" t="s">
        <v>11</v>
      </c>
      <c r="D1046" s="1" t="s">
        <v>9173</v>
      </c>
      <c r="E1046" s="1" t="s">
        <v>11</v>
      </c>
      <c r="F1046" s="1" t="s">
        <v>9174</v>
      </c>
      <c r="G1046" s="1" t="s">
        <v>9175</v>
      </c>
      <c r="H1046" s="1" t="s">
        <v>11</v>
      </c>
      <c r="I1046" s="1" t="s">
        <v>11</v>
      </c>
      <c r="J1046" s="1">
        <v>1.0</v>
      </c>
      <c r="K1046" s="1" t="s">
        <v>7473</v>
      </c>
      <c r="L1046" s="1">
        <v>0.0</v>
      </c>
      <c r="M1046" s="10" t="str">
        <f>IFERROR(__xludf.DUMMYFUNCTION("REGEXEXTRACT(B1046, ""\d{4}"")"),"2015")</f>
        <v>2015</v>
      </c>
    </row>
    <row r="1047">
      <c r="A1047" s="11" t="s">
        <v>1716</v>
      </c>
      <c r="B1047" s="11" t="s">
        <v>1715</v>
      </c>
      <c r="C1047" s="1" t="s">
        <v>11</v>
      </c>
      <c r="D1047" s="1" t="s">
        <v>9176</v>
      </c>
      <c r="E1047" s="1" t="s">
        <v>11</v>
      </c>
      <c r="F1047" s="1" t="s">
        <v>9177</v>
      </c>
      <c r="G1047" s="1" t="s">
        <v>9178</v>
      </c>
      <c r="H1047" s="1" t="s">
        <v>11</v>
      </c>
      <c r="I1047" s="1" t="s">
        <v>11</v>
      </c>
      <c r="J1047" s="1">
        <v>1.0</v>
      </c>
      <c r="K1047" s="1" t="s">
        <v>7473</v>
      </c>
      <c r="L1047" s="1">
        <v>0.0</v>
      </c>
      <c r="M1047" s="10" t="str">
        <f>IFERROR(__xludf.DUMMYFUNCTION("REGEXEXTRACT(B1047, ""\d{4}"")"),"2008")</f>
        <v>2008</v>
      </c>
    </row>
    <row r="1048">
      <c r="A1048" s="11" t="s">
        <v>1741</v>
      </c>
      <c r="B1048" s="11" t="s">
        <v>1740</v>
      </c>
      <c r="C1048" s="1" t="s">
        <v>6517</v>
      </c>
      <c r="D1048" s="1" t="s">
        <v>9179</v>
      </c>
      <c r="E1048" s="1" t="s">
        <v>11</v>
      </c>
      <c r="F1048" s="1" t="s">
        <v>6516</v>
      </c>
      <c r="G1048" s="1" t="s">
        <v>5928</v>
      </c>
      <c r="H1048" s="1" t="s">
        <v>1357</v>
      </c>
      <c r="I1048" s="1" t="s">
        <v>6518</v>
      </c>
      <c r="J1048" s="1">
        <v>1.0</v>
      </c>
      <c r="K1048" s="1" t="s">
        <v>7473</v>
      </c>
      <c r="L1048" s="1">
        <v>0.0</v>
      </c>
      <c r="M1048" s="10" t="str">
        <f>IFERROR(__xludf.DUMMYFUNCTION("REGEXEXTRACT(B1048, ""\d{4}"")"),"2014")</f>
        <v>2014</v>
      </c>
    </row>
    <row r="1049">
      <c r="A1049" s="11" t="s">
        <v>1764</v>
      </c>
      <c r="B1049" s="11" t="s">
        <v>1763</v>
      </c>
      <c r="C1049" s="1" t="s">
        <v>11</v>
      </c>
      <c r="D1049" s="1" t="s">
        <v>9180</v>
      </c>
      <c r="E1049" s="1" t="s">
        <v>11</v>
      </c>
      <c r="F1049" s="1" t="s">
        <v>9181</v>
      </c>
      <c r="G1049" s="1" t="s">
        <v>9182</v>
      </c>
      <c r="H1049" s="1" t="s">
        <v>11</v>
      </c>
      <c r="I1049" s="1" t="s">
        <v>11</v>
      </c>
      <c r="J1049" s="1">
        <v>1.0</v>
      </c>
      <c r="K1049" s="9" t="s">
        <v>7523</v>
      </c>
      <c r="L1049" s="1">
        <v>0.0</v>
      </c>
      <c r="M1049" s="10" t="str">
        <f>IFERROR(__xludf.DUMMYFUNCTION("REGEXEXTRACT(B1049, ""\d{4}"")"),"2011")</f>
        <v>2011</v>
      </c>
    </row>
    <row r="1050">
      <c r="A1050" s="11" t="s">
        <v>1783</v>
      </c>
      <c r="B1050" s="11" t="s">
        <v>1782</v>
      </c>
      <c r="C1050" s="1" t="s">
        <v>11</v>
      </c>
      <c r="D1050" s="1" t="s">
        <v>9183</v>
      </c>
      <c r="E1050" s="1" t="s">
        <v>11</v>
      </c>
      <c r="F1050" s="1" t="s">
        <v>9184</v>
      </c>
      <c r="G1050" s="1" t="s">
        <v>9185</v>
      </c>
      <c r="H1050" s="1" t="s">
        <v>11</v>
      </c>
      <c r="I1050" s="1" t="s">
        <v>11</v>
      </c>
      <c r="J1050" s="1">
        <v>1.0</v>
      </c>
      <c r="K1050" s="1" t="s">
        <v>7473</v>
      </c>
      <c r="L1050" s="1">
        <v>0.0</v>
      </c>
      <c r="M1050" s="10" t="str">
        <f>IFERROR(__xludf.DUMMYFUNCTION("REGEXEXTRACT(B1050, ""\d{4}"")"),"2015")</f>
        <v>2015</v>
      </c>
    </row>
    <row r="1051">
      <c r="A1051" s="11" t="s">
        <v>1791</v>
      </c>
      <c r="B1051" s="11" t="s">
        <v>1790</v>
      </c>
      <c r="C1051" s="1" t="s">
        <v>11</v>
      </c>
      <c r="D1051" s="1" t="s">
        <v>9173</v>
      </c>
      <c r="E1051" s="1" t="s">
        <v>11</v>
      </c>
      <c r="F1051" s="1" t="s">
        <v>9186</v>
      </c>
      <c r="G1051" s="1" t="s">
        <v>9187</v>
      </c>
      <c r="H1051" s="1" t="s">
        <v>11</v>
      </c>
      <c r="I1051" s="1" t="s">
        <v>11</v>
      </c>
      <c r="J1051" s="1">
        <v>1.0</v>
      </c>
      <c r="K1051" s="3" t="s">
        <v>7485</v>
      </c>
      <c r="L1051" s="1">
        <v>0.0</v>
      </c>
      <c r="M1051" s="10" t="str">
        <f>IFERROR(__xludf.DUMMYFUNCTION("REGEXEXTRACT(B1051, ""\d{4}"")"),"2014")</f>
        <v>2014</v>
      </c>
    </row>
    <row r="1052">
      <c r="A1052" s="11" t="s">
        <v>1793</v>
      </c>
      <c r="B1052" s="11" t="s">
        <v>1792</v>
      </c>
      <c r="C1052" s="1" t="s">
        <v>11</v>
      </c>
      <c r="D1052" s="1" t="s">
        <v>9188</v>
      </c>
      <c r="E1052" s="1" t="s">
        <v>11</v>
      </c>
      <c r="F1052" s="1" t="s">
        <v>9189</v>
      </c>
      <c r="G1052" s="1" t="s">
        <v>9190</v>
      </c>
      <c r="H1052" s="1" t="s">
        <v>11</v>
      </c>
      <c r="I1052" s="1" t="s">
        <v>11</v>
      </c>
      <c r="J1052" s="1">
        <v>1.0</v>
      </c>
      <c r="K1052" s="9" t="s">
        <v>7485</v>
      </c>
      <c r="L1052" s="1">
        <v>0.0</v>
      </c>
      <c r="M1052" s="10" t="str">
        <f>IFERROR(__xludf.DUMMYFUNCTION("REGEXEXTRACT(B1052, ""\d{4}"")"),"2014")</f>
        <v>2014</v>
      </c>
    </row>
    <row r="1053">
      <c r="A1053" s="6" t="s">
        <v>9191</v>
      </c>
      <c r="B1053" s="11" t="s">
        <v>1800</v>
      </c>
      <c r="C1053" s="1" t="s">
        <v>11</v>
      </c>
      <c r="D1053" s="3" t="s">
        <v>9192</v>
      </c>
      <c r="E1053" s="1" t="s">
        <v>11</v>
      </c>
      <c r="F1053" s="1" t="s">
        <v>9193</v>
      </c>
      <c r="G1053" s="1" t="s">
        <v>9194</v>
      </c>
      <c r="H1053" s="1" t="s">
        <v>11</v>
      </c>
      <c r="I1053" s="1" t="s">
        <v>11</v>
      </c>
      <c r="J1053" s="1">
        <v>1.0</v>
      </c>
      <c r="K1053" s="9" t="s">
        <v>8185</v>
      </c>
      <c r="L1053" s="1">
        <v>0.0</v>
      </c>
      <c r="M1053" s="10" t="str">
        <f>IFERROR(__xludf.DUMMYFUNCTION("REGEXEXTRACT(B1053, ""\d{4}"")"),"2014")</f>
        <v>2014</v>
      </c>
    </row>
    <row r="1054">
      <c r="A1054" s="6" t="s">
        <v>9195</v>
      </c>
      <c r="B1054" s="11" t="s">
        <v>1802</v>
      </c>
      <c r="C1054" s="1" t="s">
        <v>11</v>
      </c>
      <c r="D1054" s="3" t="s">
        <v>9196</v>
      </c>
      <c r="E1054" s="1" t="s">
        <v>11</v>
      </c>
      <c r="F1054" s="1" t="s">
        <v>9197</v>
      </c>
      <c r="G1054" s="1" t="s">
        <v>9198</v>
      </c>
      <c r="H1054" s="1" t="s">
        <v>11</v>
      </c>
      <c r="I1054" s="1" t="s">
        <v>11</v>
      </c>
      <c r="J1054" s="1">
        <v>1.0</v>
      </c>
      <c r="K1054" s="3" t="s">
        <v>7485</v>
      </c>
      <c r="L1054" s="1">
        <v>0.0</v>
      </c>
      <c r="M1054" s="10" t="str">
        <f>IFERROR(__xludf.DUMMYFUNCTION("REGEXEXTRACT(B1054, ""\d{4}"")"),"2015")</f>
        <v>2015</v>
      </c>
    </row>
    <row r="1055">
      <c r="A1055" s="11" t="s">
        <v>1815</v>
      </c>
      <c r="B1055" s="11" t="s">
        <v>1814</v>
      </c>
      <c r="C1055" s="1" t="s">
        <v>9199</v>
      </c>
      <c r="D1055" s="1" t="s">
        <v>9200</v>
      </c>
      <c r="E1055" s="1" t="s">
        <v>11</v>
      </c>
      <c r="F1055" s="1" t="s">
        <v>9201</v>
      </c>
      <c r="G1055" s="1" t="s">
        <v>9202</v>
      </c>
      <c r="H1055" s="1" t="s">
        <v>3389</v>
      </c>
      <c r="I1055" s="1" t="s">
        <v>9203</v>
      </c>
      <c r="J1055" s="1">
        <v>1.0</v>
      </c>
      <c r="K1055" s="1" t="s">
        <v>7473</v>
      </c>
      <c r="L1055" s="1">
        <v>0.0</v>
      </c>
      <c r="M1055" s="10" t="str">
        <f>IFERROR(__xludf.DUMMYFUNCTION("REGEXEXTRACT(B1055, ""\d{4}"")"),"2014")</f>
        <v>2014</v>
      </c>
    </row>
    <row r="1056">
      <c r="A1056" s="11" t="s">
        <v>1830</v>
      </c>
      <c r="B1056" s="11" t="s">
        <v>1829</v>
      </c>
      <c r="C1056" s="1" t="s">
        <v>11</v>
      </c>
      <c r="D1056" s="1" t="s">
        <v>9173</v>
      </c>
      <c r="E1056" s="1" t="s">
        <v>11</v>
      </c>
      <c r="F1056" s="1" t="s">
        <v>9204</v>
      </c>
      <c r="G1056" s="1" t="s">
        <v>9205</v>
      </c>
      <c r="H1056" s="1" t="s">
        <v>11</v>
      </c>
      <c r="I1056" s="1" t="s">
        <v>11</v>
      </c>
      <c r="J1056" s="1">
        <v>1.0</v>
      </c>
      <c r="K1056" s="3" t="s">
        <v>7738</v>
      </c>
      <c r="L1056" s="1">
        <v>0.0</v>
      </c>
      <c r="M1056" s="10" t="str">
        <f>IFERROR(__xludf.DUMMYFUNCTION("REGEXEXTRACT(B1056, ""\d{4}"")"),"2014")</f>
        <v>2014</v>
      </c>
    </row>
    <row r="1057">
      <c r="A1057" s="11" t="s">
        <v>1834</v>
      </c>
      <c r="B1057" s="11" t="s">
        <v>1833</v>
      </c>
      <c r="C1057" s="1" t="s">
        <v>9206</v>
      </c>
      <c r="D1057" s="1" t="s">
        <v>9207</v>
      </c>
      <c r="E1057" s="1" t="s">
        <v>11</v>
      </c>
      <c r="F1057" s="1" t="s">
        <v>9208</v>
      </c>
      <c r="G1057" s="1" t="s">
        <v>7946</v>
      </c>
      <c r="H1057" s="1" t="s">
        <v>378</v>
      </c>
      <c r="I1057" s="1" t="s">
        <v>9209</v>
      </c>
      <c r="J1057" s="1">
        <v>1.0</v>
      </c>
      <c r="K1057" s="1" t="s">
        <v>7473</v>
      </c>
      <c r="L1057" s="1">
        <v>0.0</v>
      </c>
      <c r="M1057" s="10" t="str">
        <f>IFERROR(__xludf.DUMMYFUNCTION("REGEXEXTRACT(B1057, ""\d{4}"")"),"2014")</f>
        <v>2014</v>
      </c>
    </row>
    <row r="1058">
      <c r="A1058" s="11" t="s">
        <v>1836</v>
      </c>
      <c r="B1058" s="11" t="s">
        <v>1835</v>
      </c>
      <c r="C1058" s="1" t="s">
        <v>9210</v>
      </c>
      <c r="D1058" s="1" t="s">
        <v>9211</v>
      </c>
      <c r="E1058" s="1" t="s">
        <v>11</v>
      </c>
      <c r="F1058" s="1" t="s">
        <v>9212</v>
      </c>
      <c r="G1058" s="1" t="s">
        <v>7946</v>
      </c>
      <c r="H1058" s="1" t="s">
        <v>2111</v>
      </c>
      <c r="I1058" s="1" t="s">
        <v>9213</v>
      </c>
      <c r="J1058" s="1">
        <v>1.0</v>
      </c>
      <c r="K1058" s="1" t="s">
        <v>7473</v>
      </c>
      <c r="L1058" s="1">
        <v>0.0</v>
      </c>
      <c r="M1058" s="10" t="str">
        <f>IFERROR(__xludf.DUMMYFUNCTION("REGEXEXTRACT(B1058, ""\d{4}"")"),"2014")</f>
        <v>2014</v>
      </c>
    </row>
    <row r="1059">
      <c r="A1059" s="11" t="s">
        <v>1844</v>
      </c>
      <c r="B1059" s="11" t="s">
        <v>1843</v>
      </c>
      <c r="C1059" s="1" t="s">
        <v>11</v>
      </c>
      <c r="D1059" s="1" t="s">
        <v>9214</v>
      </c>
      <c r="E1059" s="1" t="s">
        <v>11</v>
      </c>
      <c r="F1059" s="1" t="s">
        <v>9215</v>
      </c>
      <c r="G1059" s="1" t="s">
        <v>9216</v>
      </c>
      <c r="H1059" s="1" t="s">
        <v>11</v>
      </c>
      <c r="I1059" s="1" t="s">
        <v>11</v>
      </c>
      <c r="J1059" s="1">
        <v>1.0</v>
      </c>
      <c r="K1059" s="1" t="s">
        <v>7473</v>
      </c>
      <c r="L1059" s="1">
        <v>0.0</v>
      </c>
      <c r="M1059" s="10" t="str">
        <f>IFERROR(__xludf.DUMMYFUNCTION("REGEXEXTRACT(B1059, ""\d{4}"")"),"2013")</f>
        <v>2013</v>
      </c>
    </row>
    <row r="1060">
      <c r="A1060" s="11" t="s">
        <v>1848</v>
      </c>
      <c r="B1060" s="11" t="s">
        <v>1847</v>
      </c>
      <c r="C1060" s="1" t="s">
        <v>11</v>
      </c>
      <c r="D1060" s="1" t="s">
        <v>9217</v>
      </c>
      <c r="E1060" s="1" t="s">
        <v>11</v>
      </c>
      <c r="F1060" s="1" t="s">
        <v>9218</v>
      </c>
      <c r="G1060" s="1" t="s">
        <v>9219</v>
      </c>
      <c r="H1060" s="1" t="s">
        <v>11</v>
      </c>
      <c r="I1060" s="1" t="s">
        <v>11</v>
      </c>
      <c r="J1060" s="1">
        <v>1.0</v>
      </c>
      <c r="K1060" s="1" t="s">
        <v>7473</v>
      </c>
      <c r="L1060" s="1">
        <v>0.0</v>
      </c>
      <c r="M1060" s="10" t="str">
        <f>IFERROR(__xludf.DUMMYFUNCTION("REGEXEXTRACT(B1060, ""\d{4}"")"),"2014")</f>
        <v>2014</v>
      </c>
    </row>
    <row r="1061">
      <c r="A1061" s="11" t="s">
        <v>1850</v>
      </c>
      <c r="B1061" s="11" t="s">
        <v>1849</v>
      </c>
      <c r="C1061" s="1" t="s">
        <v>9220</v>
      </c>
      <c r="D1061" s="1" t="s">
        <v>9221</v>
      </c>
      <c r="E1061" s="1" t="s">
        <v>11</v>
      </c>
      <c r="F1061" s="1" t="s">
        <v>9222</v>
      </c>
      <c r="G1061" s="1" t="s">
        <v>9223</v>
      </c>
      <c r="H1061" s="1" t="s">
        <v>1357</v>
      </c>
      <c r="I1061" s="1" t="s">
        <v>9224</v>
      </c>
      <c r="J1061" s="1">
        <v>1.0</v>
      </c>
      <c r="K1061" s="1" t="s">
        <v>7473</v>
      </c>
      <c r="L1061" s="1">
        <v>0.0</v>
      </c>
      <c r="M1061" s="10" t="str">
        <f>IFERROR(__xludf.DUMMYFUNCTION("REGEXEXTRACT(B1061, ""\d{4}"")"),"2014")</f>
        <v>2014</v>
      </c>
    </row>
    <row r="1062">
      <c r="A1062" s="11" t="s">
        <v>1852</v>
      </c>
      <c r="B1062" s="11" t="s">
        <v>1851</v>
      </c>
      <c r="C1062" s="1" t="s">
        <v>9225</v>
      </c>
      <c r="D1062" s="1" t="s">
        <v>9226</v>
      </c>
      <c r="E1062" s="1" t="s">
        <v>11</v>
      </c>
      <c r="F1062" s="1" t="s">
        <v>9227</v>
      </c>
      <c r="G1062" s="1" t="s">
        <v>9228</v>
      </c>
      <c r="H1062" s="1" t="s">
        <v>378</v>
      </c>
      <c r="I1062" s="1" t="s">
        <v>9229</v>
      </c>
      <c r="J1062" s="1">
        <v>1.0</v>
      </c>
      <c r="K1062" s="1" t="s">
        <v>7473</v>
      </c>
      <c r="L1062" s="1">
        <v>0.0</v>
      </c>
      <c r="M1062" s="10" t="str">
        <f>IFERROR(__xludf.DUMMYFUNCTION("REGEXEXTRACT(B1062, ""\d{4}"")"),"2015")</f>
        <v>2015</v>
      </c>
    </row>
    <row r="1063">
      <c r="A1063" s="11" t="s">
        <v>1872</v>
      </c>
      <c r="B1063" s="11" t="s">
        <v>1871</v>
      </c>
      <c r="C1063" s="1" t="s">
        <v>11</v>
      </c>
      <c r="D1063" s="1" t="s">
        <v>9230</v>
      </c>
      <c r="E1063" s="1" t="s">
        <v>11</v>
      </c>
      <c r="F1063" s="1" t="s">
        <v>9231</v>
      </c>
      <c r="G1063" s="1" t="s">
        <v>9232</v>
      </c>
      <c r="H1063" s="1" t="s">
        <v>11</v>
      </c>
      <c r="I1063" s="1" t="s">
        <v>11</v>
      </c>
      <c r="J1063" s="1">
        <v>1.0</v>
      </c>
      <c r="K1063" s="1" t="s">
        <v>7473</v>
      </c>
      <c r="L1063" s="1">
        <v>0.0</v>
      </c>
      <c r="M1063" s="10" t="str">
        <f>IFERROR(__xludf.DUMMYFUNCTION("REGEXEXTRACT(B1063, ""\d{4}"")"),"2014")</f>
        <v>2014</v>
      </c>
    </row>
    <row r="1064">
      <c r="A1064" s="11" t="s">
        <v>1874</v>
      </c>
      <c r="B1064" s="11" t="s">
        <v>1873</v>
      </c>
      <c r="C1064" s="1" t="s">
        <v>11</v>
      </c>
      <c r="D1064" s="1" t="s">
        <v>9233</v>
      </c>
      <c r="E1064" s="1" t="s">
        <v>11</v>
      </c>
      <c r="F1064" s="1" t="s">
        <v>9234</v>
      </c>
      <c r="G1064" s="1" t="s">
        <v>9235</v>
      </c>
      <c r="H1064" s="1" t="s">
        <v>11</v>
      </c>
      <c r="I1064" s="1" t="s">
        <v>11</v>
      </c>
      <c r="J1064" s="1">
        <v>1.0</v>
      </c>
      <c r="K1064" s="1" t="s">
        <v>7473</v>
      </c>
      <c r="L1064" s="1">
        <v>0.0</v>
      </c>
      <c r="M1064" s="10" t="str">
        <f>IFERROR(__xludf.DUMMYFUNCTION("REGEXEXTRACT(B1064, ""\d{4}"")"),"2015")</f>
        <v>2015</v>
      </c>
    </row>
    <row r="1065">
      <c r="A1065" s="11" t="s">
        <v>1886</v>
      </c>
      <c r="B1065" s="11" t="s">
        <v>1885</v>
      </c>
      <c r="C1065" s="1" t="s">
        <v>11</v>
      </c>
      <c r="D1065" s="21">
        <v>42491.0</v>
      </c>
      <c r="E1065" s="1" t="s">
        <v>11</v>
      </c>
      <c r="F1065" s="1" t="s">
        <v>9236</v>
      </c>
      <c r="G1065" s="1" t="s">
        <v>9237</v>
      </c>
      <c r="H1065" s="1" t="s">
        <v>11</v>
      </c>
      <c r="I1065" s="1" t="s">
        <v>11</v>
      </c>
      <c r="J1065" s="1">
        <v>1.0</v>
      </c>
      <c r="K1065" s="3" t="s">
        <v>7578</v>
      </c>
      <c r="L1065" s="1">
        <v>0.0</v>
      </c>
      <c r="M1065" s="10" t="str">
        <f>IFERROR(__xludf.DUMMYFUNCTION("REGEXEXTRACT(B1065, ""\d{4}"")"),"2016")</f>
        <v>2016</v>
      </c>
    </row>
    <row r="1066">
      <c r="A1066" s="11" t="s">
        <v>1888</v>
      </c>
      <c r="B1066" s="11" t="s">
        <v>1887</v>
      </c>
      <c r="C1066" s="1" t="s">
        <v>11</v>
      </c>
      <c r="D1066" s="1" t="s">
        <v>9173</v>
      </c>
      <c r="E1066" s="1" t="s">
        <v>11</v>
      </c>
      <c r="F1066" s="1" t="s">
        <v>9238</v>
      </c>
      <c r="G1066" s="1" t="s">
        <v>9239</v>
      </c>
      <c r="H1066" s="1" t="s">
        <v>11</v>
      </c>
      <c r="I1066" s="1" t="s">
        <v>11</v>
      </c>
      <c r="J1066" s="1">
        <v>1.0</v>
      </c>
      <c r="K1066" s="9" t="s">
        <v>7578</v>
      </c>
      <c r="L1066" s="1">
        <v>0.0</v>
      </c>
      <c r="M1066" s="10" t="str">
        <f>IFERROR(__xludf.DUMMYFUNCTION("REGEXEXTRACT(B1066, ""\d{4}"")"),"2015")</f>
        <v>2015</v>
      </c>
    </row>
    <row r="1067">
      <c r="A1067" s="11" t="s">
        <v>1890</v>
      </c>
      <c r="B1067" s="11" t="s">
        <v>1889</v>
      </c>
      <c r="C1067" s="1" t="s">
        <v>11</v>
      </c>
      <c r="D1067" s="1" t="s">
        <v>9240</v>
      </c>
      <c r="E1067" s="1" t="s">
        <v>11</v>
      </c>
      <c r="F1067" s="1" t="s">
        <v>9241</v>
      </c>
      <c r="G1067" s="1" t="s">
        <v>8393</v>
      </c>
      <c r="H1067" s="1" t="s">
        <v>11</v>
      </c>
      <c r="I1067" s="1" t="s">
        <v>11</v>
      </c>
      <c r="J1067" s="1">
        <v>1.0</v>
      </c>
      <c r="K1067" s="9" t="s">
        <v>7578</v>
      </c>
      <c r="L1067" s="1">
        <v>0.0</v>
      </c>
      <c r="M1067" s="10" t="str">
        <f>IFERROR(__xludf.DUMMYFUNCTION("REGEXEXTRACT(B1067, ""\d{4}"")"),"2005")</f>
        <v>2005</v>
      </c>
    </row>
    <row r="1068">
      <c r="A1068" s="11" t="s">
        <v>1892</v>
      </c>
      <c r="B1068" s="11" t="s">
        <v>1891</v>
      </c>
      <c r="C1068" s="1" t="s">
        <v>11</v>
      </c>
      <c r="D1068" s="1" t="s">
        <v>7488</v>
      </c>
      <c r="E1068" s="1" t="s">
        <v>11</v>
      </c>
      <c r="F1068" s="1" t="s">
        <v>1892</v>
      </c>
      <c r="G1068" s="1" t="s">
        <v>9242</v>
      </c>
      <c r="H1068" s="1" t="s">
        <v>11</v>
      </c>
      <c r="I1068" s="1" t="s">
        <v>11</v>
      </c>
      <c r="J1068" s="1">
        <v>1.0</v>
      </c>
      <c r="K1068" s="3" t="s">
        <v>7485</v>
      </c>
      <c r="L1068" s="1">
        <v>0.0</v>
      </c>
      <c r="M1068" s="10" t="str">
        <f>IFERROR(__xludf.DUMMYFUNCTION("REGEXEXTRACT(B1068, ""\d{4}"")"),"2006")</f>
        <v>2006</v>
      </c>
    </row>
    <row r="1069">
      <c r="A1069" s="11" t="s">
        <v>1900</v>
      </c>
      <c r="B1069" s="11" t="s">
        <v>1899</v>
      </c>
      <c r="C1069" s="1" t="s">
        <v>11</v>
      </c>
      <c r="D1069" s="1" t="s">
        <v>9243</v>
      </c>
      <c r="E1069" s="1" t="s">
        <v>11</v>
      </c>
      <c r="F1069" s="1" t="s">
        <v>9244</v>
      </c>
      <c r="G1069" s="1" t="s">
        <v>8202</v>
      </c>
      <c r="H1069" s="1" t="s">
        <v>11</v>
      </c>
      <c r="I1069" s="1" t="s">
        <v>11</v>
      </c>
      <c r="J1069" s="1">
        <v>1.0</v>
      </c>
      <c r="K1069" s="3" t="s">
        <v>7485</v>
      </c>
      <c r="L1069" s="1">
        <v>0.0</v>
      </c>
      <c r="M1069" s="10" t="str">
        <f>IFERROR(__xludf.DUMMYFUNCTION("REGEXEXTRACT(B1069, ""\d{4}"")"),"2017")</f>
        <v>2017</v>
      </c>
    </row>
    <row r="1070">
      <c r="A1070" s="11" t="s">
        <v>1911</v>
      </c>
      <c r="B1070" s="11" t="s">
        <v>1910</v>
      </c>
      <c r="C1070" s="1" t="s">
        <v>9245</v>
      </c>
      <c r="D1070" s="1" t="s">
        <v>9246</v>
      </c>
      <c r="E1070" s="1" t="s">
        <v>11</v>
      </c>
      <c r="F1070" s="1" t="s">
        <v>9247</v>
      </c>
      <c r="G1070" s="1" t="s">
        <v>9248</v>
      </c>
      <c r="H1070" s="1" t="s">
        <v>1431</v>
      </c>
      <c r="I1070" s="1" t="s">
        <v>9249</v>
      </c>
      <c r="J1070" s="1">
        <v>1.0</v>
      </c>
      <c r="K1070" s="1" t="s">
        <v>7473</v>
      </c>
      <c r="L1070" s="1">
        <v>0.0</v>
      </c>
      <c r="M1070" s="10" t="str">
        <f>IFERROR(__xludf.DUMMYFUNCTION("REGEXEXTRACT(B1070, ""\d{4}"")"),"2017")</f>
        <v>2017</v>
      </c>
    </row>
    <row r="1071">
      <c r="A1071" s="6" t="s">
        <v>1913</v>
      </c>
      <c r="B1071" s="6" t="s">
        <v>1912</v>
      </c>
      <c r="C1071" s="1" t="s">
        <v>11</v>
      </c>
      <c r="D1071" s="3" t="s">
        <v>9250</v>
      </c>
      <c r="E1071" s="1" t="s">
        <v>11</v>
      </c>
      <c r="F1071" s="1" t="s">
        <v>9251</v>
      </c>
      <c r="G1071" s="3" t="s">
        <v>9252</v>
      </c>
      <c r="H1071" s="1" t="s">
        <v>11</v>
      </c>
      <c r="I1071" s="1" t="s">
        <v>11</v>
      </c>
      <c r="J1071" s="1">
        <v>1.0</v>
      </c>
      <c r="K1071" s="3" t="s">
        <v>7485</v>
      </c>
      <c r="L1071" s="1">
        <v>0.0</v>
      </c>
      <c r="M1071" s="10" t="str">
        <f>IFERROR(__xludf.DUMMYFUNCTION("REGEXEXTRACT(B1071, ""\d{4}"")"),"2015")</f>
        <v>2015</v>
      </c>
    </row>
    <row r="1072">
      <c r="A1072" s="11" t="s">
        <v>1919</v>
      </c>
      <c r="B1072" s="11" t="s">
        <v>1918</v>
      </c>
      <c r="C1072" s="1" t="s">
        <v>11</v>
      </c>
      <c r="D1072" s="1" t="s">
        <v>9253</v>
      </c>
      <c r="E1072" s="1" t="s">
        <v>11</v>
      </c>
      <c r="F1072" s="1" t="s">
        <v>9254</v>
      </c>
      <c r="G1072" s="1" t="s">
        <v>7733</v>
      </c>
      <c r="H1072" s="1" t="s">
        <v>11</v>
      </c>
      <c r="I1072" s="1" t="s">
        <v>11</v>
      </c>
      <c r="J1072" s="1">
        <v>1.0</v>
      </c>
      <c r="K1072" s="9" t="s">
        <v>7523</v>
      </c>
      <c r="L1072" s="1">
        <v>0.0</v>
      </c>
      <c r="M1072" s="10" t="str">
        <f>IFERROR(__xludf.DUMMYFUNCTION("REGEXEXTRACT(B1072, ""\d{4}"")"),"2017")</f>
        <v>2017</v>
      </c>
    </row>
    <row r="1073">
      <c r="A1073" s="11" t="s">
        <v>1930</v>
      </c>
      <c r="B1073" s="11" t="s">
        <v>1929</v>
      </c>
      <c r="C1073" s="1" t="s">
        <v>9255</v>
      </c>
      <c r="D1073" s="1" t="s">
        <v>9256</v>
      </c>
      <c r="E1073" s="1" t="s">
        <v>11</v>
      </c>
      <c r="F1073" s="1" t="s">
        <v>9257</v>
      </c>
      <c r="G1073" s="1" t="s">
        <v>9258</v>
      </c>
      <c r="H1073" s="1" t="s">
        <v>1085</v>
      </c>
      <c r="I1073" s="1" t="s">
        <v>9259</v>
      </c>
      <c r="J1073" s="1">
        <v>1.0</v>
      </c>
      <c r="K1073" s="1" t="s">
        <v>7473</v>
      </c>
      <c r="L1073" s="1">
        <v>0.0</v>
      </c>
      <c r="M1073" s="10" t="str">
        <f>IFERROR(__xludf.DUMMYFUNCTION("REGEXEXTRACT(B1073, ""\d{4}"")"),"2017")</f>
        <v>2017</v>
      </c>
    </row>
    <row r="1074">
      <c r="A1074" s="11" t="s">
        <v>1934</v>
      </c>
      <c r="B1074" s="11" t="s">
        <v>1933</v>
      </c>
      <c r="C1074" s="1" t="s">
        <v>9260</v>
      </c>
      <c r="D1074" s="1" t="s">
        <v>9261</v>
      </c>
      <c r="E1074" s="1" t="s">
        <v>11</v>
      </c>
      <c r="F1074" s="1" t="s">
        <v>9262</v>
      </c>
      <c r="G1074" s="1" t="s">
        <v>1923</v>
      </c>
      <c r="H1074" s="1" t="s">
        <v>291</v>
      </c>
      <c r="I1074" s="1" t="s">
        <v>9263</v>
      </c>
      <c r="J1074" s="1">
        <v>1.0</v>
      </c>
      <c r="K1074" s="1" t="s">
        <v>7473</v>
      </c>
      <c r="L1074" s="1">
        <v>0.0</v>
      </c>
      <c r="M1074" s="10" t="str">
        <f>IFERROR(__xludf.DUMMYFUNCTION("REGEXEXTRACT(B1074, ""\d{4}"")"),"2017")</f>
        <v>2017</v>
      </c>
    </row>
    <row r="1075">
      <c r="A1075" s="22" t="s">
        <v>1938</v>
      </c>
      <c r="B1075" s="11" t="s">
        <v>1937</v>
      </c>
      <c r="C1075" s="1" t="s">
        <v>11</v>
      </c>
      <c r="D1075" s="1" t="s">
        <v>9264</v>
      </c>
      <c r="E1075" s="1" t="s">
        <v>11</v>
      </c>
      <c r="F1075" s="1" t="s">
        <v>9265</v>
      </c>
      <c r="G1075" s="1" t="s">
        <v>9266</v>
      </c>
      <c r="H1075" s="1" t="s">
        <v>11</v>
      </c>
      <c r="I1075" s="1" t="s">
        <v>11</v>
      </c>
      <c r="J1075" s="1">
        <v>1.0</v>
      </c>
      <c r="K1075" s="9" t="s">
        <v>7485</v>
      </c>
      <c r="L1075" s="1">
        <v>0.0</v>
      </c>
      <c r="M1075" s="10" t="str">
        <f>IFERROR(__xludf.DUMMYFUNCTION("REGEXEXTRACT(B1075, ""\d{4}"")"),"2017")</f>
        <v>2017</v>
      </c>
    </row>
    <row r="1076">
      <c r="A1076" s="23" t="s">
        <v>1940</v>
      </c>
      <c r="B1076" s="23" t="s">
        <v>1939</v>
      </c>
      <c r="C1076" s="1" t="s">
        <v>11</v>
      </c>
      <c r="D1076" s="1" t="s">
        <v>9267</v>
      </c>
      <c r="E1076" s="1" t="s">
        <v>11</v>
      </c>
      <c r="F1076" s="1" t="s">
        <v>9268</v>
      </c>
      <c r="G1076" s="3" t="s">
        <v>8354</v>
      </c>
      <c r="H1076" s="1" t="s">
        <v>11</v>
      </c>
      <c r="I1076" s="1" t="s">
        <v>11</v>
      </c>
      <c r="J1076" s="1">
        <v>1.0</v>
      </c>
      <c r="K1076" s="3" t="s">
        <v>7485</v>
      </c>
      <c r="L1076" s="1">
        <v>0.0</v>
      </c>
      <c r="M1076" s="10" t="str">
        <f>IFERROR(__xludf.DUMMYFUNCTION("REGEXEXTRACT(B1076, ""\d{4}"")"),"2005")</f>
        <v>2005</v>
      </c>
    </row>
    <row r="1077">
      <c r="A1077" s="23" t="s">
        <v>1942</v>
      </c>
      <c r="B1077" s="24" t="s">
        <v>1941</v>
      </c>
      <c r="C1077" s="1" t="s">
        <v>11</v>
      </c>
      <c r="D1077" s="1" t="s">
        <v>9269</v>
      </c>
      <c r="E1077" s="1" t="s">
        <v>11</v>
      </c>
      <c r="F1077" s="1" t="s">
        <v>9270</v>
      </c>
      <c r="G1077" s="3" t="s">
        <v>8354</v>
      </c>
      <c r="H1077" s="1" t="s">
        <v>11</v>
      </c>
      <c r="I1077" s="1" t="s">
        <v>11</v>
      </c>
      <c r="J1077" s="1">
        <v>1.0</v>
      </c>
      <c r="K1077" s="9" t="s">
        <v>7485</v>
      </c>
      <c r="L1077" s="1">
        <v>0.0</v>
      </c>
      <c r="M1077" s="10" t="str">
        <f>IFERROR(__xludf.DUMMYFUNCTION("REGEXEXTRACT(B1077, ""\d{4}"")"),"2015")</f>
        <v>2015</v>
      </c>
    </row>
    <row r="1078">
      <c r="A1078" s="23" t="s">
        <v>1944</v>
      </c>
      <c r="B1078" s="6" t="s">
        <v>1943</v>
      </c>
      <c r="C1078" s="1" t="s">
        <v>11</v>
      </c>
      <c r="D1078" s="1" t="s">
        <v>9271</v>
      </c>
      <c r="E1078" s="1" t="s">
        <v>11</v>
      </c>
      <c r="F1078" s="1" t="s">
        <v>9272</v>
      </c>
      <c r="G1078" s="3" t="s">
        <v>8354</v>
      </c>
      <c r="H1078" s="1" t="s">
        <v>11</v>
      </c>
      <c r="I1078" s="1" t="s">
        <v>11</v>
      </c>
      <c r="J1078" s="1">
        <v>1.0</v>
      </c>
      <c r="K1078" s="3" t="s">
        <v>7485</v>
      </c>
      <c r="L1078" s="1">
        <v>0.0</v>
      </c>
      <c r="M1078" s="10" t="str">
        <f>IFERROR(__xludf.DUMMYFUNCTION("REGEXEXTRACT(B1078, ""\d{4}"")"),"2016")</f>
        <v>2016</v>
      </c>
    </row>
    <row r="1079">
      <c r="A1079" s="11" t="s">
        <v>1951</v>
      </c>
      <c r="B1079" s="11" t="s">
        <v>1950</v>
      </c>
      <c r="C1079" s="1" t="s">
        <v>11</v>
      </c>
      <c r="D1079" s="1" t="s">
        <v>9273</v>
      </c>
      <c r="E1079" s="1" t="s">
        <v>11</v>
      </c>
      <c r="F1079" s="1" t="s">
        <v>9274</v>
      </c>
      <c r="G1079" s="1" t="s">
        <v>9275</v>
      </c>
      <c r="H1079" s="1" t="s">
        <v>11</v>
      </c>
      <c r="I1079" s="1" t="s">
        <v>11</v>
      </c>
      <c r="J1079" s="1">
        <v>1.0</v>
      </c>
      <c r="K1079" s="3" t="s">
        <v>7485</v>
      </c>
      <c r="L1079" s="1">
        <v>0.0</v>
      </c>
      <c r="M1079" s="10" t="str">
        <f>IFERROR(__xludf.DUMMYFUNCTION("REGEXEXTRACT(B1079, ""\d{4}"")"),"2016")</f>
        <v>2016</v>
      </c>
    </row>
    <row r="1080">
      <c r="A1080" s="11" t="s">
        <v>1953</v>
      </c>
      <c r="B1080" s="11" t="s">
        <v>1952</v>
      </c>
      <c r="C1080" s="1" t="s">
        <v>11</v>
      </c>
      <c r="D1080" s="1" t="s">
        <v>9276</v>
      </c>
      <c r="E1080" s="1" t="s">
        <v>11</v>
      </c>
      <c r="F1080" s="1" t="s">
        <v>9277</v>
      </c>
      <c r="G1080" s="1" t="s">
        <v>7959</v>
      </c>
      <c r="H1080" s="1" t="s">
        <v>11</v>
      </c>
      <c r="I1080" s="1" t="s">
        <v>11</v>
      </c>
      <c r="J1080" s="1">
        <v>1.0</v>
      </c>
      <c r="K1080" s="3" t="s">
        <v>7485</v>
      </c>
      <c r="L1080" s="1">
        <v>0.0</v>
      </c>
      <c r="M1080" s="10" t="str">
        <f>IFERROR(__xludf.DUMMYFUNCTION("REGEXEXTRACT(B1080, ""\d{4}"")"),"2016")</f>
        <v>2016</v>
      </c>
    </row>
    <row r="1081">
      <c r="A1081" s="6" t="s">
        <v>9278</v>
      </c>
      <c r="B1081" s="6" t="s">
        <v>1954</v>
      </c>
      <c r="C1081" s="1" t="s">
        <v>11</v>
      </c>
      <c r="D1081" s="1" t="s">
        <v>9279</v>
      </c>
      <c r="E1081" s="1" t="s">
        <v>11</v>
      </c>
      <c r="F1081" s="1" t="s">
        <v>9280</v>
      </c>
      <c r="G1081" s="3" t="s">
        <v>8354</v>
      </c>
      <c r="H1081" s="1" t="s">
        <v>11</v>
      </c>
      <c r="I1081" s="1" t="s">
        <v>11</v>
      </c>
      <c r="J1081" s="1">
        <v>1.0</v>
      </c>
      <c r="K1081" s="3" t="s">
        <v>7485</v>
      </c>
      <c r="L1081" s="1">
        <v>0.0</v>
      </c>
      <c r="M1081" s="10" t="str">
        <f>IFERROR(__xludf.DUMMYFUNCTION("REGEXEXTRACT(B1081, ""\d{4}"")"),"2016")</f>
        <v>2016</v>
      </c>
    </row>
    <row r="1082">
      <c r="A1082" s="11" t="s">
        <v>1957</v>
      </c>
      <c r="B1082" s="11" t="s">
        <v>1956</v>
      </c>
      <c r="C1082" s="1" t="s">
        <v>11</v>
      </c>
      <c r="D1082" s="1" t="s">
        <v>9281</v>
      </c>
      <c r="E1082" s="1" t="s">
        <v>11</v>
      </c>
      <c r="F1082" s="1" t="s">
        <v>9282</v>
      </c>
      <c r="G1082" s="1" t="s">
        <v>9283</v>
      </c>
      <c r="H1082" s="1" t="s">
        <v>11</v>
      </c>
      <c r="I1082" s="1" t="s">
        <v>11</v>
      </c>
      <c r="J1082" s="1">
        <v>1.0</v>
      </c>
      <c r="K1082" s="3" t="s">
        <v>7485</v>
      </c>
      <c r="L1082" s="1">
        <v>0.0</v>
      </c>
      <c r="M1082" s="10" t="str">
        <f>IFERROR(__xludf.DUMMYFUNCTION("REGEXEXTRACT(B1082, ""\d{4}"")"),"2017")</f>
        <v>2017</v>
      </c>
    </row>
    <row r="1083">
      <c r="A1083" s="6" t="s">
        <v>9284</v>
      </c>
      <c r="B1083" s="11" t="s">
        <v>1958</v>
      </c>
      <c r="C1083" s="1" t="s">
        <v>11</v>
      </c>
      <c r="D1083" s="1" t="s">
        <v>9276</v>
      </c>
      <c r="E1083" s="1" t="s">
        <v>11</v>
      </c>
      <c r="F1083" s="3" t="s">
        <v>8354</v>
      </c>
      <c r="G1083" s="1" t="s">
        <v>7959</v>
      </c>
      <c r="H1083" s="1" t="s">
        <v>11</v>
      </c>
      <c r="I1083" s="1" t="s">
        <v>11</v>
      </c>
      <c r="J1083" s="1">
        <v>1.0</v>
      </c>
      <c r="K1083" s="3" t="s">
        <v>7485</v>
      </c>
      <c r="L1083" s="1">
        <v>0.0</v>
      </c>
      <c r="M1083" s="10" t="str">
        <f>IFERROR(__xludf.DUMMYFUNCTION("REGEXEXTRACT(B1083, ""\d{4}"")"),"2016")</f>
        <v>2016</v>
      </c>
    </row>
    <row r="1084">
      <c r="A1084" s="11" t="s">
        <v>1961</v>
      </c>
      <c r="B1084" s="11" t="s">
        <v>1960</v>
      </c>
      <c r="C1084" s="1" t="s">
        <v>11</v>
      </c>
      <c r="D1084" s="1" t="s">
        <v>9285</v>
      </c>
      <c r="E1084" s="1" t="s">
        <v>11</v>
      </c>
      <c r="F1084" s="1" t="s">
        <v>9286</v>
      </c>
      <c r="G1084" s="1" t="s">
        <v>8265</v>
      </c>
      <c r="H1084" s="1" t="s">
        <v>11</v>
      </c>
      <c r="I1084" s="1" t="s">
        <v>11</v>
      </c>
      <c r="J1084" s="1">
        <v>1.0</v>
      </c>
      <c r="K1084" s="3" t="s">
        <v>7485</v>
      </c>
      <c r="L1084" s="1">
        <v>0.0</v>
      </c>
      <c r="M1084" s="10" t="str">
        <f>IFERROR(__xludf.DUMMYFUNCTION("REGEXEXTRACT(B1084, ""\d{4}"")"),"2017")</f>
        <v>2017</v>
      </c>
    </row>
    <row r="1085">
      <c r="A1085" s="11" t="s">
        <v>1963</v>
      </c>
      <c r="B1085" s="11" t="s">
        <v>1962</v>
      </c>
      <c r="C1085" s="1" t="s">
        <v>11</v>
      </c>
      <c r="D1085" s="1" t="s">
        <v>9287</v>
      </c>
      <c r="E1085" s="1" t="s">
        <v>11</v>
      </c>
      <c r="F1085" s="1" t="s">
        <v>9288</v>
      </c>
      <c r="G1085" s="1" t="s">
        <v>8265</v>
      </c>
      <c r="H1085" s="1" t="s">
        <v>11</v>
      </c>
      <c r="I1085" s="1" t="s">
        <v>11</v>
      </c>
      <c r="J1085" s="1">
        <v>1.0</v>
      </c>
      <c r="K1085" s="3" t="s">
        <v>7485</v>
      </c>
      <c r="L1085" s="1">
        <v>0.0</v>
      </c>
      <c r="M1085" s="10" t="str">
        <f>IFERROR(__xludf.DUMMYFUNCTION("REGEXEXTRACT(B1085, ""\d{4}"")"),"2016")</f>
        <v>2016</v>
      </c>
    </row>
    <row r="1086">
      <c r="A1086" s="11" t="s">
        <v>1965</v>
      </c>
      <c r="B1086" s="11" t="s">
        <v>1964</v>
      </c>
      <c r="C1086" s="1" t="s">
        <v>11</v>
      </c>
      <c r="D1086" s="1" t="s">
        <v>9285</v>
      </c>
      <c r="E1086" s="1" t="s">
        <v>11</v>
      </c>
      <c r="F1086" s="1" t="s">
        <v>9289</v>
      </c>
      <c r="G1086" s="1" t="s">
        <v>8265</v>
      </c>
      <c r="H1086" s="1" t="s">
        <v>11</v>
      </c>
      <c r="I1086" s="1" t="s">
        <v>11</v>
      </c>
      <c r="J1086" s="1">
        <v>1.0</v>
      </c>
      <c r="K1086" s="3" t="s">
        <v>7485</v>
      </c>
      <c r="L1086" s="1">
        <v>0.0</v>
      </c>
      <c r="M1086" s="10" t="str">
        <f>IFERROR(__xludf.DUMMYFUNCTION("REGEXEXTRACT(B1086, ""\d{4}"")"),"2017")</f>
        <v>2017</v>
      </c>
    </row>
    <row r="1087">
      <c r="A1087" s="11" t="s">
        <v>1967</v>
      </c>
      <c r="B1087" s="11" t="s">
        <v>1966</v>
      </c>
      <c r="C1087" s="1" t="s">
        <v>11</v>
      </c>
      <c r="D1087" s="1" t="s">
        <v>9290</v>
      </c>
      <c r="E1087" s="1" t="s">
        <v>11</v>
      </c>
      <c r="F1087" s="1" t="s">
        <v>9291</v>
      </c>
      <c r="G1087" s="1" t="s">
        <v>7959</v>
      </c>
      <c r="H1087" s="1" t="s">
        <v>11</v>
      </c>
      <c r="I1087" s="1" t="s">
        <v>11</v>
      </c>
      <c r="J1087" s="1">
        <v>1.0</v>
      </c>
      <c r="K1087" s="3" t="s">
        <v>7485</v>
      </c>
      <c r="L1087" s="1">
        <v>0.0</v>
      </c>
      <c r="M1087" s="10" t="str">
        <f>IFERROR(__xludf.DUMMYFUNCTION("REGEXEXTRACT(B1087, ""\d{4}"")"),"2017")</f>
        <v>2017</v>
      </c>
    </row>
    <row r="1088">
      <c r="A1088" s="11" t="s">
        <v>1974</v>
      </c>
      <c r="B1088" s="11" t="s">
        <v>1973</v>
      </c>
      <c r="C1088" s="1" t="s">
        <v>11</v>
      </c>
      <c r="D1088" s="1" t="s">
        <v>9292</v>
      </c>
      <c r="E1088" s="1" t="s">
        <v>11</v>
      </c>
      <c r="F1088" s="1" t="s">
        <v>9293</v>
      </c>
      <c r="G1088" s="1" t="s">
        <v>9294</v>
      </c>
      <c r="H1088" s="1" t="s">
        <v>11</v>
      </c>
      <c r="I1088" s="1" t="s">
        <v>11</v>
      </c>
      <c r="J1088" s="1">
        <v>1.0</v>
      </c>
      <c r="K1088" s="3" t="s">
        <v>7485</v>
      </c>
      <c r="L1088" s="1">
        <v>0.0</v>
      </c>
      <c r="M1088" s="10" t="str">
        <f>IFERROR(__xludf.DUMMYFUNCTION("REGEXEXTRACT(B1088, ""\d{4}"")"),"2016")</f>
        <v>2016</v>
      </c>
    </row>
    <row r="1089">
      <c r="A1089" s="11" t="s">
        <v>1978</v>
      </c>
      <c r="B1089" s="11" t="s">
        <v>1977</v>
      </c>
      <c r="C1089" s="1" t="s">
        <v>11</v>
      </c>
      <c r="D1089" s="1" t="s">
        <v>7488</v>
      </c>
      <c r="E1089" s="1" t="s">
        <v>11</v>
      </c>
      <c r="F1089" s="1" t="s">
        <v>9295</v>
      </c>
      <c r="G1089" s="1" t="s">
        <v>9296</v>
      </c>
      <c r="H1089" s="1" t="s">
        <v>11</v>
      </c>
      <c r="I1089" s="1" t="s">
        <v>11</v>
      </c>
      <c r="J1089" s="1">
        <v>1.0</v>
      </c>
      <c r="K1089" s="3" t="s">
        <v>7485</v>
      </c>
      <c r="L1089" s="1">
        <v>0.0</v>
      </c>
      <c r="M1089" s="10" t="str">
        <f>IFERROR(__xludf.DUMMYFUNCTION("REGEXEXTRACT(B1089, ""\d{4}"")"),"2015")</f>
        <v>2015</v>
      </c>
    </row>
    <row r="1090">
      <c r="A1090" s="11" t="s">
        <v>1982</v>
      </c>
      <c r="B1090" s="11" t="s">
        <v>1981</v>
      </c>
      <c r="C1090" s="1" t="s">
        <v>11</v>
      </c>
      <c r="D1090" s="1" t="s">
        <v>9297</v>
      </c>
      <c r="E1090" s="1" t="s">
        <v>11</v>
      </c>
      <c r="F1090" s="1" t="s">
        <v>9298</v>
      </c>
      <c r="G1090" s="1" t="s">
        <v>8235</v>
      </c>
      <c r="H1090" s="1" t="s">
        <v>11</v>
      </c>
      <c r="I1090" s="1" t="s">
        <v>11</v>
      </c>
      <c r="J1090" s="1">
        <v>1.0</v>
      </c>
      <c r="K1090" s="3" t="s">
        <v>7485</v>
      </c>
      <c r="L1090" s="1">
        <v>0.0</v>
      </c>
      <c r="M1090" s="10" t="str">
        <f>IFERROR(__xludf.DUMMYFUNCTION("REGEXEXTRACT(B1090, ""\d{4}"")"),"2017")</f>
        <v>2017</v>
      </c>
    </row>
    <row r="1091">
      <c r="A1091" s="11" t="s">
        <v>1984</v>
      </c>
      <c r="B1091" s="11" t="s">
        <v>1983</v>
      </c>
      <c r="C1091" s="1" t="s">
        <v>11</v>
      </c>
      <c r="D1091" s="1" t="s">
        <v>9299</v>
      </c>
      <c r="E1091" s="1" t="s">
        <v>11</v>
      </c>
      <c r="F1091" s="1" t="s">
        <v>9300</v>
      </c>
      <c r="G1091" s="1" t="s">
        <v>9301</v>
      </c>
      <c r="H1091" s="1" t="s">
        <v>11</v>
      </c>
      <c r="I1091" s="1" t="s">
        <v>11</v>
      </c>
      <c r="J1091" s="1">
        <v>1.0</v>
      </c>
      <c r="K1091" s="9" t="s">
        <v>7485</v>
      </c>
      <c r="L1091" s="1">
        <v>0.0</v>
      </c>
      <c r="M1091" s="10" t="str">
        <f>IFERROR(__xludf.DUMMYFUNCTION("REGEXEXTRACT(B1091, ""\d{4}"")"),"2017")</f>
        <v>2017</v>
      </c>
    </row>
    <row r="1092">
      <c r="A1092" s="11" t="s">
        <v>1986</v>
      </c>
      <c r="B1092" s="11" t="s">
        <v>1985</v>
      </c>
      <c r="C1092" s="1" t="s">
        <v>11</v>
      </c>
      <c r="D1092" s="1" t="s">
        <v>9302</v>
      </c>
      <c r="E1092" s="1" t="s">
        <v>11</v>
      </c>
      <c r="F1092" s="1" t="s">
        <v>9303</v>
      </c>
      <c r="G1092" s="1" t="s">
        <v>7703</v>
      </c>
      <c r="H1092" s="1" t="s">
        <v>11</v>
      </c>
      <c r="I1092" s="1" t="s">
        <v>11</v>
      </c>
      <c r="J1092" s="1">
        <v>1.0</v>
      </c>
      <c r="K1092" s="3" t="s">
        <v>7485</v>
      </c>
      <c r="L1092" s="1">
        <v>0.0</v>
      </c>
      <c r="M1092" s="10" t="str">
        <f>IFERROR(__xludf.DUMMYFUNCTION("REGEXEXTRACT(B1092, ""\d{4}"")"),"2016")</f>
        <v>2016</v>
      </c>
    </row>
    <row r="1093">
      <c r="A1093" s="11" t="s">
        <v>1988</v>
      </c>
      <c r="B1093" s="11" t="s">
        <v>1987</v>
      </c>
      <c r="C1093" s="1" t="s">
        <v>11</v>
      </c>
      <c r="D1093" s="1" t="s">
        <v>9290</v>
      </c>
      <c r="E1093" s="1" t="s">
        <v>11</v>
      </c>
      <c r="F1093" s="1" t="s">
        <v>9304</v>
      </c>
      <c r="G1093" s="1" t="s">
        <v>9305</v>
      </c>
      <c r="H1093" s="1" t="s">
        <v>11</v>
      </c>
      <c r="I1093" s="1" t="s">
        <v>11</v>
      </c>
      <c r="J1093" s="1">
        <v>1.0</v>
      </c>
      <c r="K1093" s="3" t="s">
        <v>7485</v>
      </c>
      <c r="L1093" s="1">
        <v>0.0</v>
      </c>
      <c r="M1093" s="10" t="str">
        <f>IFERROR(__xludf.DUMMYFUNCTION("REGEXEXTRACT(B1093, ""\d{4}"")"),"2017")</f>
        <v>2017</v>
      </c>
    </row>
    <row r="1094">
      <c r="A1094" s="6" t="s">
        <v>9306</v>
      </c>
      <c r="B1094" s="11" t="s">
        <v>1989</v>
      </c>
      <c r="C1094" s="1" t="s">
        <v>11</v>
      </c>
      <c r="D1094" s="3" t="s">
        <v>9307</v>
      </c>
      <c r="E1094" s="1" t="s">
        <v>11</v>
      </c>
      <c r="F1094" s="1" t="s">
        <v>9308</v>
      </c>
      <c r="G1094" s="1" t="s">
        <v>9309</v>
      </c>
      <c r="H1094" s="1" t="s">
        <v>11</v>
      </c>
      <c r="I1094" s="1" t="s">
        <v>11</v>
      </c>
      <c r="J1094" s="1">
        <v>1.0</v>
      </c>
      <c r="K1094" s="3" t="s">
        <v>7485</v>
      </c>
      <c r="L1094" s="1">
        <v>0.0</v>
      </c>
      <c r="M1094" s="10" t="str">
        <f>IFERROR(__xludf.DUMMYFUNCTION("REGEXEXTRACT(B1094, ""\d{4}"")"),"2017")</f>
        <v>2017</v>
      </c>
    </row>
    <row r="1095">
      <c r="A1095" s="11" t="s">
        <v>1998</v>
      </c>
      <c r="B1095" s="11" t="s">
        <v>1997</v>
      </c>
      <c r="C1095" s="1" t="s">
        <v>11</v>
      </c>
      <c r="D1095" s="1" t="s">
        <v>9310</v>
      </c>
      <c r="E1095" s="1" t="s">
        <v>11</v>
      </c>
      <c r="F1095" s="1" t="s">
        <v>9311</v>
      </c>
      <c r="G1095" s="1" t="s">
        <v>9312</v>
      </c>
      <c r="H1095" s="1" t="s">
        <v>11</v>
      </c>
      <c r="I1095" s="1" t="s">
        <v>11</v>
      </c>
      <c r="J1095" s="1">
        <v>1.0</v>
      </c>
      <c r="K1095" s="1" t="s">
        <v>7473</v>
      </c>
      <c r="L1095" s="1">
        <v>0.0</v>
      </c>
      <c r="M1095" s="10" t="str">
        <f>IFERROR(__xludf.DUMMYFUNCTION("REGEXEXTRACT(B1095, ""\d{4}"")"),"1971")</f>
        <v>1971</v>
      </c>
    </row>
    <row r="1096">
      <c r="A1096" s="11" t="s">
        <v>2000</v>
      </c>
      <c r="B1096" s="11" t="s">
        <v>1999</v>
      </c>
      <c r="C1096" s="1" t="s">
        <v>9313</v>
      </c>
      <c r="D1096" s="1" t="s">
        <v>9314</v>
      </c>
      <c r="E1096" s="1" t="s">
        <v>11</v>
      </c>
      <c r="F1096" s="1" t="s">
        <v>9315</v>
      </c>
      <c r="G1096" s="1" t="s">
        <v>9316</v>
      </c>
      <c r="H1096" s="1" t="s">
        <v>9317</v>
      </c>
      <c r="I1096" s="1" t="s">
        <v>9318</v>
      </c>
      <c r="J1096" s="1">
        <v>1.0</v>
      </c>
      <c r="K1096" s="1" t="s">
        <v>7473</v>
      </c>
      <c r="L1096" s="1">
        <v>0.0</v>
      </c>
      <c r="M1096" s="10" t="str">
        <f>IFERROR(__xludf.DUMMYFUNCTION("REGEXEXTRACT(B1096, ""\d{4}"")"),"1976")</f>
        <v>1976</v>
      </c>
    </row>
    <row r="1097">
      <c r="A1097" s="11" t="s">
        <v>2015</v>
      </c>
      <c r="B1097" s="11" t="s">
        <v>2014</v>
      </c>
      <c r="C1097" s="1" t="s">
        <v>9319</v>
      </c>
      <c r="D1097" s="1" t="s">
        <v>9320</v>
      </c>
      <c r="E1097" s="1" t="s">
        <v>11</v>
      </c>
      <c r="F1097" s="1" t="s">
        <v>9321</v>
      </c>
      <c r="G1097" s="1" t="s">
        <v>9316</v>
      </c>
      <c r="H1097" s="1" t="s">
        <v>9322</v>
      </c>
      <c r="I1097" s="1" t="s">
        <v>9323</v>
      </c>
      <c r="J1097" s="1">
        <v>1.0</v>
      </c>
      <c r="K1097" s="1" t="s">
        <v>7473</v>
      </c>
      <c r="L1097" s="1">
        <v>0.0</v>
      </c>
      <c r="M1097" s="10" t="str">
        <f>IFERROR(__xludf.DUMMYFUNCTION("REGEXEXTRACT(B1097, ""\d{4}"")"),"1978")</f>
        <v>1978</v>
      </c>
    </row>
    <row r="1098">
      <c r="A1098" s="11" t="s">
        <v>2019</v>
      </c>
      <c r="B1098" s="11" t="s">
        <v>2018</v>
      </c>
      <c r="C1098" s="1" t="s">
        <v>3967</v>
      </c>
      <c r="D1098" s="1" t="s">
        <v>9324</v>
      </c>
      <c r="E1098" s="1" t="s">
        <v>11</v>
      </c>
      <c r="F1098" s="1" t="s">
        <v>3965</v>
      </c>
      <c r="G1098" s="1" t="s">
        <v>3966</v>
      </c>
      <c r="H1098" s="1" t="s">
        <v>1477</v>
      </c>
      <c r="I1098" s="1" t="s">
        <v>3968</v>
      </c>
      <c r="J1098" s="1">
        <v>1.0</v>
      </c>
      <c r="K1098" s="1" t="s">
        <v>7473</v>
      </c>
      <c r="L1098" s="1">
        <v>0.0</v>
      </c>
      <c r="M1098" s="10" t="str">
        <f>IFERROR(__xludf.DUMMYFUNCTION("REGEXEXTRACT(B1098, ""\d{4}"")"),"2017")</f>
        <v>2017</v>
      </c>
    </row>
    <row r="1099">
      <c r="A1099" s="11" t="s">
        <v>2030</v>
      </c>
      <c r="B1099" s="11" t="s">
        <v>2029</v>
      </c>
      <c r="C1099" s="1" t="s">
        <v>9325</v>
      </c>
      <c r="D1099" s="1" t="s">
        <v>9326</v>
      </c>
      <c r="E1099" s="1" t="s">
        <v>11</v>
      </c>
      <c r="F1099" s="1" t="s">
        <v>9327</v>
      </c>
      <c r="G1099" s="1" t="s">
        <v>4360</v>
      </c>
      <c r="H1099" s="1" t="s">
        <v>291</v>
      </c>
      <c r="I1099" s="1" t="s">
        <v>9328</v>
      </c>
      <c r="J1099" s="1">
        <v>1.0</v>
      </c>
      <c r="K1099" s="1" t="s">
        <v>7473</v>
      </c>
      <c r="L1099" s="1">
        <v>0.0</v>
      </c>
      <c r="M1099" s="10" t="str">
        <f>IFERROR(__xludf.DUMMYFUNCTION("REGEXEXTRACT(B1099, ""\d{4}"")"),"2017")</f>
        <v>2017</v>
      </c>
    </row>
    <row r="1100">
      <c r="A1100" s="11" t="s">
        <v>2034</v>
      </c>
      <c r="B1100" s="11" t="s">
        <v>2033</v>
      </c>
      <c r="C1100" s="1" t="s">
        <v>11</v>
      </c>
      <c r="D1100" s="1" t="s">
        <v>9329</v>
      </c>
      <c r="E1100" s="1" t="s">
        <v>11</v>
      </c>
      <c r="F1100" s="1" t="s">
        <v>9330</v>
      </c>
      <c r="G1100" s="1" t="s">
        <v>9331</v>
      </c>
      <c r="H1100" s="1" t="s">
        <v>11</v>
      </c>
      <c r="I1100" s="1" t="s">
        <v>11</v>
      </c>
      <c r="J1100" s="1">
        <v>1.0</v>
      </c>
      <c r="K1100" s="1" t="s">
        <v>7473</v>
      </c>
      <c r="L1100" s="1">
        <v>0.0</v>
      </c>
      <c r="M1100" s="10" t="str">
        <f>IFERROR(__xludf.DUMMYFUNCTION("REGEXEXTRACT(B1100, ""\d{4}"")"),"2016")</f>
        <v>2016</v>
      </c>
    </row>
    <row r="1101">
      <c r="A1101" s="11" t="s">
        <v>2036</v>
      </c>
      <c r="B1101" s="11" t="s">
        <v>2035</v>
      </c>
      <c r="C1101" s="1" t="s">
        <v>9332</v>
      </c>
      <c r="D1101" s="1" t="s">
        <v>9333</v>
      </c>
      <c r="E1101" s="1" t="s">
        <v>11</v>
      </c>
      <c r="F1101" s="1" t="s">
        <v>9334</v>
      </c>
      <c r="G1101" s="1" t="s">
        <v>9335</v>
      </c>
      <c r="H1101" s="1" t="s">
        <v>1562</v>
      </c>
      <c r="I1101" s="1" t="s">
        <v>9336</v>
      </c>
      <c r="J1101" s="1">
        <v>1.0</v>
      </c>
      <c r="K1101" s="1" t="s">
        <v>7473</v>
      </c>
      <c r="L1101" s="1">
        <v>0.0</v>
      </c>
      <c r="M1101" s="10" t="str">
        <f>IFERROR(__xludf.DUMMYFUNCTION("REGEXEXTRACT(B1101, ""\d{4}"")"),"2016")</f>
        <v>2016</v>
      </c>
    </row>
    <row r="1102">
      <c r="A1102" s="11" t="s">
        <v>2042</v>
      </c>
      <c r="B1102" s="11" t="s">
        <v>2041</v>
      </c>
      <c r="C1102" s="1" t="s">
        <v>11</v>
      </c>
      <c r="D1102" s="1" t="s">
        <v>9337</v>
      </c>
      <c r="E1102" s="1" t="s">
        <v>11</v>
      </c>
      <c r="F1102" s="1" t="s">
        <v>9338</v>
      </c>
      <c r="G1102" s="1" t="s">
        <v>9339</v>
      </c>
      <c r="H1102" s="1" t="s">
        <v>11</v>
      </c>
      <c r="I1102" s="1" t="s">
        <v>11</v>
      </c>
      <c r="J1102" s="1">
        <v>1.0</v>
      </c>
      <c r="K1102" s="1" t="s">
        <v>7473</v>
      </c>
      <c r="L1102" s="1">
        <v>0.0</v>
      </c>
      <c r="M1102" s="10" t="str">
        <f>IFERROR(__xludf.DUMMYFUNCTION("REGEXEXTRACT(B1102, ""\d{4}"")"),"2017")</f>
        <v>2017</v>
      </c>
    </row>
    <row r="1103">
      <c r="A1103" s="11" t="s">
        <v>2050</v>
      </c>
      <c r="B1103" s="11" t="s">
        <v>2049</v>
      </c>
      <c r="C1103" s="1" t="s">
        <v>11</v>
      </c>
      <c r="D1103" s="1" t="s">
        <v>9340</v>
      </c>
      <c r="E1103" s="1" t="s">
        <v>11</v>
      </c>
      <c r="F1103" s="1" t="s">
        <v>9341</v>
      </c>
      <c r="G1103" s="1" t="s">
        <v>9342</v>
      </c>
      <c r="H1103" s="1" t="s">
        <v>11</v>
      </c>
      <c r="I1103" s="1" t="s">
        <v>11</v>
      </c>
      <c r="J1103" s="1">
        <v>1.0</v>
      </c>
      <c r="K1103" s="9" t="s">
        <v>8614</v>
      </c>
      <c r="L1103" s="1">
        <v>0.0</v>
      </c>
      <c r="M1103" s="10" t="str">
        <f>IFERROR(__xludf.DUMMYFUNCTION("REGEXEXTRACT(B1103, ""\d{4}"")"),"2017")</f>
        <v>2017</v>
      </c>
    </row>
    <row r="1104">
      <c r="A1104" s="11" t="s">
        <v>2052</v>
      </c>
      <c r="B1104" s="11" t="s">
        <v>2051</v>
      </c>
      <c r="C1104" s="1" t="s">
        <v>11</v>
      </c>
      <c r="D1104" s="1" t="s">
        <v>9343</v>
      </c>
      <c r="E1104" s="1" t="s">
        <v>11</v>
      </c>
      <c r="F1104" s="1" t="s">
        <v>9344</v>
      </c>
      <c r="G1104" s="1" t="s">
        <v>9345</v>
      </c>
      <c r="H1104" s="1" t="s">
        <v>11</v>
      </c>
      <c r="I1104" s="1" t="s">
        <v>11</v>
      </c>
      <c r="J1104" s="1">
        <v>1.0</v>
      </c>
      <c r="K1104" s="1" t="s">
        <v>7473</v>
      </c>
      <c r="L1104" s="1">
        <v>0.0</v>
      </c>
      <c r="M1104" s="10" t="str">
        <f>IFERROR(__xludf.DUMMYFUNCTION("REGEXEXTRACT(B1104, ""\d{4}"")"),"2017")</f>
        <v>2017</v>
      </c>
    </row>
    <row r="1105">
      <c r="A1105" s="11" t="s">
        <v>2054</v>
      </c>
      <c r="B1105" s="11" t="s">
        <v>2053</v>
      </c>
      <c r="C1105" s="1" t="s">
        <v>11</v>
      </c>
      <c r="D1105" s="1" t="s">
        <v>9346</v>
      </c>
      <c r="E1105" s="1" t="s">
        <v>11</v>
      </c>
      <c r="F1105" s="1" t="s">
        <v>9347</v>
      </c>
      <c r="G1105" s="1" t="s">
        <v>9312</v>
      </c>
      <c r="H1105" s="1" t="s">
        <v>11</v>
      </c>
      <c r="I1105" s="1" t="s">
        <v>11</v>
      </c>
      <c r="J1105" s="1">
        <v>1.0</v>
      </c>
      <c r="K1105" s="1" t="s">
        <v>7473</v>
      </c>
      <c r="L1105" s="1">
        <v>0.0</v>
      </c>
      <c r="M1105" s="10" t="str">
        <f>IFERROR(__xludf.DUMMYFUNCTION("REGEXEXTRACT(B1105, ""\d{4}"")"),"1978")</f>
        <v>1978</v>
      </c>
    </row>
    <row r="1106">
      <c r="A1106" s="11" t="s">
        <v>2056</v>
      </c>
      <c r="B1106" s="11" t="s">
        <v>2055</v>
      </c>
      <c r="C1106" s="1" t="s">
        <v>11</v>
      </c>
      <c r="D1106" s="1" t="s">
        <v>9348</v>
      </c>
      <c r="E1106" s="1" t="s">
        <v>11</v>
      </c>
      <c r="F1106" s="1" t="s">
        <v>9349</v>
      </c>
      <c r="G1106" s="1" t="s">
        <v>9350</v>
      </c>
      <c r="H1106" s="1" t="s">
        <v>11</v>
      </c>
      <c r="I1106" s="1" t="s">
        <v>11</v>
      </c>
      <c r="J1106" s="1">
        <v>1.0</v>
      </c>
      <c r="K1106" s="1" t="s">
        <v>7473</v>
      </c>
      <c r="L1106" s="1">
        <v>0.0</v>
      </c>
      <c r="M1106" s="10" t="str">
        <f>IFERROR(__xludf.DUMMYFUNCTION("REGEXEXTRACT(B1106, ""\d{4}"")"),"2017")</f>
        <v>2017</v>
      </c>
    </row>
    <row r="1107">
      <c r="A1107" s="11" t="s">
        <v>2066</v>
      </c>
      <c r="B1107" s="11" t="s">
        <v>2065</v>
      </c>
      <c r="C1107" s="1" t="s">
        <v>11</v>
      </c>
      <c r="D1107" s="1" t="s">
        <v>9351</v>
      </c>
      <c r="E1107" s="1" t="s">
        <v>11</v>
      </c>
      <c r="F1107" s="1" t="s">
        <v>9352</v>
      </c>
      <c r="G1107" s="1" t="s">
        <v>9353</v>
      </c>
      <c r="H1107" s="1" t="s">
        <v>11</v>
      </c>
      <c r="I1107" s="1" t="s">
        <v>11</v>
      </c>
      <c r="J1107" s="1">
        <v>1.0</v>
      </c>
      <c r="K1107" s="1" t="s">
        <v>7473</v>
      </c>
      <c r="L1107" s="1">
        <v>0.0</v>
      </c>
      <c r="M1107" s="10" t="str">
        <f>IFERROR(__xludf.DUMMYFUNCTION("REGEXEXTRACT(B1107, ""\d{4}"")"),"2016")</f>
        <v>2016</v>
      </c>
    </row>
    <row r="1108">
      <c r="A1108" s="11" t="s">
        <v>2068</v>
      </c>
      <c r="B1108" s="11" t="s">
        <v>2067</v>
      </c>
      <c r="C1108" s="1" t="s">
        <v>11</v>
      </c>
      <c r="D1108" s="1" t="s">
        <v>9354</v>
      </c>
      <c r="E1108" s="1" t="s">
        <v>11</v>
      </c>
      <c r="F1108" s="1" t="s">
        <v>9355</v>
      </c>
      <c r="G1108" s="1" t="s">
        <v>9356</v>
      </c>
      <c r="H1108" s="1" t="s">
        <v>11</v>
      </c>
      <c r="I1108" s="1" t="s">
        <v>11</v>
      </c>
      <c r="J1108" s="1">
        <v>1.0</v>
      </c>
      <c r="K1108" s="1" t="s">
        <v>7473</v>
      </c>
      <c r="L1108" s="1">
        <v>0.0</v>
      </c>
      <c r="M1108" s="10" t="str">
        <f>IFERROR(__xludf.DUMMYFUNCTION("REGEXEXTRACT(B1108, ""\d{4}"")"),"2015")</f>
        <v>2015</v>
      </c>
    </row>
    <row r="1109">
      <c r="A1109" s="11" t="s">
        <v>2072</v>
      </c>
      <c r="B1109" s="11" t="s">
        <v>2071</v>
      </c>
      <c r="C1109" s="1" t="s">
        <v>9357</v>
      </c>
      <c r="D1109" s="1" t="s">
        <v>9358</v>
      </c>
      <c r="E1109" s="1" t="s">
        <v>11</v>
      </c>
      <c r="F1109" s="1" t="s">
        <v>9359</v>
      </c>
      <c r="G1109" s="1" t="s">
        <v>6618</v>
      </c>
      <c r="H1109" s="1" t="s">
        <v>9360</v>
      </c>
      <c r="I1109" s="1" t="s">
        <v>9361</v>
      </c>
      <c r="J1109" s="1">
        <v>1.0</v>
      </c>
      <c r="K1109" s="1" t="s">
        <v>7473</v>
      </c>
      <c r="L1109" s="1">
        <v>0.0</v>
      </c>
      <c r="M1109" s="10" t="str">
        <f>IFERROR(__xludf.DUMMYFUNCTION("REGEXEXTRACT(B1109, ""\d{4}"")"),"2003")</f>
        <v>2003</v>
      </c>
    </row>
    <row r="1110">
      <c r="A1110" s="11" t="s">
        <v>2074</v>
      </c>
      <c r="B1110" s="11" t="s">
        <v>2073</v>
      </c>
      <c r="C1110" s="1" t="s">
        <v>11</v>
      </c>
      <c r="D1110" s="1" t="s">
        <v>9362</v>
      </c>
      <c r="E1110" s="1" t="s">
        <v>11</v>
      </c>
      <c r="F1110" s="1" t="s">
        <v>9363</v>
      </c>
      <c r="G1110" s="1" t="s">
        <v>9364</v>
      </c>
      <c r="H1110" s="1" t="s">
        <v>11</v>
      </c>
      <c r="I1110" s="1" t="s">
        <v>11</v>
      </c>
      <c r="J1110" s="1">
        <v>1.0</v>
      </c>
      <c r="K1110" s="1" t="s">
        <v>7473</v>
      </c>
      <c r="L1110" s="1">
        <v>0.0</v>
      </c>
      <c r="M1110" s="10" t="str">
        <f>IFERROR(__xludf.DUMMYFUNCTION("REGEXEXTRACT(B1110, ""\d{4}"")"),"2005")</f>
        <v>2005</v>
      </c>
    </row>
    <row r="1111">
      <c r="A1111" s="11" t="s">
        <v>2085</v>
      </c>
      <c r="B1111" s="11" t="s">
        <v>2084</v>
      </c>
      <c r="C1111" s="1" t="s">
        <v>9365</v>
      </c>
      <c r="D1111" s="1" t="s">
        <v>9366</v>
      </c>
      <c r="E1111" s="1" t="s">
        <v>11</v>
      </c>
      <c r="F1111" s="1" t="s">
        <v>9367</v>
      </c>
      <c r="G1111" s="1" t="s">
        <v>1923</v>
      </c>
      <c r="H1111" s="1" t="s">
        <v>1085</v>
      </c>
      <c r="I1111" s="1" t="s">
        <v>9368</v>
      </c>
      <c r="J1111" s="1">
        <v>1.0</v>
      </c>
      <c r="K1111" s="1" t="s">
        <v>7473</v>
      </c>
      <c r="L1111" s="1">
        <v>0.0</v>
      </c>
      <c r="M1111" s="10" t="str">
        <f>IFERROR(__xludf.DUMMYFUNCTION("REGEXEXTRACT(B1111, ""\d{4}"")"),"2013")</f>
        <v>2013</v>
      </c>
    </row>
    <row r="1112">
      <c r="A1112" s="11" t="s">
        <v>2087</v>
      </c>
      <c r="B1112" s="11" t="s">
        <v>2086</v>
      </c>
      <c r="C1112" s="1" t="s">
        <v>9369</v>
      </c>
      <c r="D1112" s="1" t="s">
        <v>9370</v>
      </c>
      <c r="E1112" s="1" t="s">
        <v>11</v>
      </c>
      <c r="F1112" s="1" t="s">
        <v>9371</v>
      </c>
      <c r="G1112" s="1" t="s">
        <v>7901</v>
      </c>
      <c r="H1112" s="1" t="s">
        <v>1357</v>
      </c>
      <c r="I1112" s="1" t="s">
        <v>9372</v>
      </c>
      <c r="J1112" s="1">
        <v>1.0</v>
      </c>
      <c r="K1112" s="1" t="s">
        <v>7473</v>
      </c>
      <c r="L1112" s="1">
        <v>0.0</v>
      </c>
      <c r="M1112" s="10" t="str">
        <f>IFERROR(__xludf.DUMMYFUNCTION("REGEXEXTRACT(B1112, ""\d{4}"")"),"2017")</f>
        <v>2017</v>
      </c>
    </row>
    <row r="1113">
      <c r="A1113" s="11" t="s">
        <v>2091</v>
      </c>
      <c r="B1113" s="11" t="s">
        <v>2090</v>
      </c>
      <c r="C1113" s="1" t="s">
        <v>11</v>
      </c>
      <c r="D1113" s="1" t="s">
        <v>9373</v>
      </c>
      <c r="E1113" s="1" t="s">
        <v>11</v>
      </c>
      <c r="F1113" s="1" t="s">
        <v>9374</v>
      </c>
      <c r="G1113" s="1" t="s">
        <v>7504</v>
      </c>
      <c r="H1113" s="1" t="s">
        <v>11</v>
      </c>
      <c r="I1113" s="1" t="s">
        <v>11</v>
      </c>
      <c r="J1113" s="1">
        <v>1.0</v>
      </c>
      <c r="K1113" s="3" t="s">
        <v>7485</v>
      </c>
      <c r="L1113" s="1">
        <v>0.0</v>
      </c>
      <c r="M1113" s="10" t="str">
        <f>IFERROR(__xludf.DUMMYFUNCTION("REGEXEXTRACT(B1113, ""\d{4}"")"),"2015")</f>
        <v>2015</v>
      </c>
    </row>
    <row r="1114">
      <c r="A1114" s="11" t="s">
        <v>2100</v>
      </c>
      <c r="B1114" s="11" t="s">
        <v>2099</v>
      </c>
      <c r="C1114" s="1" t="s">
        <v>9375</v>
      </c>
      <c r="D1114" s="1" t="s">
        <v>9376</v>
      </c>
      <c r="E1114" s="1" t="s">
        <v>11</v>
      </c>
      <c r="F1114" s="1" t="s">
        <v>9377</v>
      </c>
      <c r="G1114" s="1" t="s">
        <v>9378</v>
      </c>
      <c r="H1114" s="1" t="s">
        <v>3389</v>
      </c>
      <c r="I1114" s="1" t="s">
        <v>9379</v>
      </c>
      <c r="J1114" s="1">
        <v>1.0</v>
      </c>
      <c r="K1114" s="1" t="s">
        <v>7473</v>
      </c>
      <c r="L1114" s="1">
        <v>0.0</v>
      </c>
      <c r="M1114" s="10" t="str">
        <f>IFERROR(__xludf.DUMMYFUNCTION("REGEXEXTRACT(B1114, ""\d{4}"")"),"2017")</f>
        <v>2017</v>
      </c>
    </row>
    <row r="1115">
      <c r="A1115" s="11" t="s">
        <v>2102</v>
      </c>
      <c r="B1115" s="11" t="s">
        <v>2101</v>
      </c>
      <c r="C1115" s="1" t="s">
        <v>9380</v>
      </c>
      <c r="D1115" s="1" t="s">
        <v>9381</v>
      </c>
      <c r="E1115" s="1" t="s">
        <v>11</v>
      </c>
      <c r="F1115" s="1" t="s">
        <v>9382</v>
      </c>
      <c r="G1115" s="1" t="s">
        <v>2498</v>
      </c>
      <c r="H1115" s="1" t="s">
        <v>9383</v>
      </c>
      <c r="I1115" s="1" t="s">
        <v>9384</v>
      </c>
      <c r="J1115" s="1">
        <v>1.0</v>
      </c>
      <c r="K1115" s="1" t="s">
        <v>7473</v>
      </c>
      <c r="L1115" s="1">
        <v>0.0</v>
      </c>
      <c r="M1115" s="10" t="str">
        <f>IFERROR(__xludf.DUMMYFUNCTION("REGEXEXTRACT(B1115, ""\d{4}"")"),"2017")</f>
        <v>2017</v>
      </c>
    </row>
    <row r="1116">
      <c r="A1116" s="6" t="s">
        <v>9385</v>
      </c>
      <c r="B1116" s="11" t="s">
        <v>2103</v>
      </c>
      <c r="C1116" s="1" t="s">
        <v>11</v>
      </c>
      <c r="D1116" s="3" t="s">
        <v>9386</v>
      </c>
      <c r="E1116" s="1" t="s">
        <v>11</v>
      </c>
      <c r="F1116" s="1" t="s">
        <v>9387</v>
      </c>
      <c r="G1116" s="1" t="s">
        <v>9388</v>
      </c>
      <c r="H1116" s="1" t="s">
        <v>11</v>
      </c>
      <c r="I1116" s="1" t="s">
        <v>11</v>
      </c>
      <c r="J1116" s="1">
        <v>1.0</v>
      </c>
      <c r="K1116" s="3" t="s">
        <v>7485</v>
      </c>
      <c r="L1116" s="1">
        <v>0.0</v>
      </c>
      <c r="M1116" s="10" t="str">
        <f>IFERROR(__xludf.DUMMYFUNCTION("REGEXEXTRACT(B1116, ""\d{4}"")"),"2015")</f>
        <v>2015</v>
      </c>
    </row>
    <row r="1117">
      <c r="A1117" s="11" t="s">
        <v>2106</v>
      </c>
      <c r="B1117" s="11" t="s">
        <v>2105</v>
      </c>
      <c r="C1117" s="1" t="s">
        <v>11</v>
      </c>
      <c r="D1117" s="1" t="s">
        <v>9389</v>
      </c>
      <c r="E1117" s="1" t="s">
        <v>11</v>
      </c>
      <c r="F1117" s="1" t="s">
        <v>9390</v>
      </c>
      <c r="G1117" s="1" t="s">
        <v>9391</v>
      </c>
      <c r="H1117" s="1" t="s">
        <v>11</v>
      </c>
      <c r="I1117" s="1" t="s">
        <v>11</v>
      </c>
      <c r="J1117" s="1">
        <v>1.0</v>
      </c>
      <c r="K1117" s="9" t="s">
        <v>8185</v>
      </c>
      <c r="L1117" s="1">
        <v>0.0</v>
      </c>
      <c r="M1117" s="10" t="str">
        <f>IFERROR(__xludf.DUMMYFUNCTION("REGEXEXTRACT(B1117, ""\d{4}"")"),"2015")</f>
        <v>2015</v>
      </c>
    </row>
    <row r="1118">
      <c r="A1118" s="11" t="s">
        <v>2115</v>
      </c>
      <c r="B1118" s="11" t="s">
        <v>2114</v>
      </c>
      <c r="C1118" s="1" t="s">
        <v>11</v>
      </c>
      <c r="D1118" s="1" t="s">
        <v>9392</v>
      </c>
      <c r="E1118" s="1" t="s">
        <v>11</v>
      </c>
      <c r="F1118" s="1" t="s">
        <v>9393</v>
      </c>
      <c r="G1118" s="1" t="s">
        <v>9394</v>
      </c>
      <c r="H1118" s="1" t="s">
        <v>11</v>
      </c>
      <c r="I1118" s="1" t="s">
        <v>11</v>
      </c>
      <c r="J1118" s="1">
        <v>1.0</v>
      </c>
      <c r="K1118" s="1" t="s">
        <v>7473</v>
      </c>
      <c r="L1118" s="1">
        <v>0.0</v>
      </c>
      <c r="M1118" s="10" t="str">
        <f>IFERROR(__xludf.DUMMYFUNCTION("REGEXEXTRACT(B1118, ""\d{4}"")"),"2017")</f>
        <v>2017</v>
      </c>
    </row>
    <row r="1119">
      <c r="A1119" s="11" t="s">
        <v>2117</v>
      </c>
      <c r="B1119" s="11" t="s">
        <v>2116</v>
      </c>
      <c r="C1119" s="1" t="s">
        <v>9395</v>
      </c>
      <c r="D1119" s="1" t="s">
        <v>9396</v>
      </c>
      <c r="E1119" s="1" t="s">
        <v>11</v>
      </c>
      <c r="F1119" s="1" t="s">
        <v>9397</v>
      </c>
      <c r="G1119" s="1" t="s">
        <v>9398</v>
      </c>
      <c r="H1119" s="1" t="s">
        <v>1357</v>
      </c>
      <c r="I1119" s="1" t="s">
        <v>9399</v>
      </c>
      <c r="J1119" s="1">
        <v>1.0</v>
      </c>
      <c r="K1119" s="1" t="s">
        <v>7473</v>
      </c>
      <c r="L1119" s="1">
        <v>0.0</v>
      </c>
      <c r="M1119" s="10" t="str">
        <f>IFERROR(__xludf.DUMMYFUNCTION("REGEXEXTRACT(B1119, ""\d{4}"")"),"2017")</f>
        <v>2017</v>
      </c>
    </row>
    <row r="1120">
      <c r="A1120" s="11" t="s">
        <v>2125</v>
      </c>
      <c r="B1120" s="11" t="s">
        <v>2124</v>
      </c>
      <c r="C1120" s="1" t="s">
        <v>9400</v>
      </c>
      <c r="D1120" s="1" t="s">
        <v>9401</v>
      </c>
      <c r="E1120" s="1" t="s">
        <v>11</v>
      </c>
      <c r="F1120" s="1" t="s">
        <v>9402</v>
      </c>
      <c r="G1120" s="1" t="s">
        <v>9403</v>
      </c>
      <c r="H1120" s="1" t="s">
        <v>291</v>
      </c>
      <c r="I1120" s="1" t="s">
        <v>9404</v>
      </c>
      <c r="J1120" s="1">
        <v>1.0</v>
      </c>
      <c r="K1120" s="1" t="s">
        <v>7473</v>
      </c>
      <c r="L1120" s="1">
        <v>0.0</v>
      </c>
      <c r="M1120" s="10" t="str">
        <f>IFERROR(__xludf.DUMMYFUNCTION("REGEXEXTRACT(B1120, ""\d{4}"")"),"2017")</f>
        <v>2017</v>
      </c>
    </row>
    <row r="1121">
      <c r="A1121" s="11" t="s">
        <v>2129</v>
      </c>
      <c r="B1121" s="11" t="s">
        <v>2128</v>
      </c>
      <c r="C1121" s="1" t="s">
        <v>9405</v>
      </c>
      <c r="D1121" s="1" t="s">
        <v>9406</v>
      </c>
      <c r="E1121" s="1" t="s">
        <v>11</v>
      </c>
      <c r="F1121" s="1" t="s">
        <v>9407</v>
      </c>
      <c r="G1121" s="1" t="s">
        <v>9408</v>
      </c>
      <c r="H1121" s="1" t="s">
        <v>291</v>
      </c>
      <c r="I1121" s="1" t="s">
        <v>9409</v>
      </c>
      <c r="J1121" s="1">
        <v>1.0</v>
      </c>
      <c r="K1121" s="1" t="s">
        <v>7473</v>
      </c>
      <c r="L1121" s="1">
        <v>0.0</v>
      </c>
      <c r="M1121" s="10" t="str">
        <f>IFERROR(__xludf.DUMMYFUNCTION("REGEXEXTRACT(B1121, ""\d{4}"")"),"2016")</f>
        <v>2016</v>
      </c>
    </row>
    <row r="1122">
      <c r="A1122" s="11" t="s">
        <v>2131</v>
      </c>
      <c r="B1122" s="11" t="s">
        <v>2130</v>
      </c>
      <c r="C1122" s="1" t="s">
        <v>9410</v>
      </c>
      <c r="D1122" s="1" t="s">
        <v>9411</v>
      </c>
      <c r="E1122" s="1" t="s">
        <v>11</v>
      </c>
      <c r="F1122" s="1" t="s">
        <v>9412</v>
      </c>
      <c r="G1122" s="1" t="s">
        <v>6720</v>
      </c>
      <c r="H1122" s="1" t="s">
        <v>1085</v>
      </c>
      <c r="I1122" s="1" t="s">
        <v>9413</v>
      </c>
      <c r="J1122" s="1">
        <v>1.0</v>
      </c>
      <c r="K1122" s="1" t="s">
        <v>7473</v>
      </c>
      <c r="L1122" s="1">
        <v>0.0</v>
      </c>
      <c r="M1122" s="10" t="str">
        <f>IFERROR(__xludf.DUMMYFUNCTION("REGEXEXTRACT(B1122, ""\d{4}"")"),"2013")</f>
        <v>2013</v>
      </c>
    </row>
    <row r="1123">
      <c r="A1123" s="11" t="s">
        <v>2133</v>
      </c>
      <c r="B1123" s="11" t="s">
        <v>2132</v>
      </c>
      <c r="C1123" s="1" t="s">
        <v>11</v>
      </c>
      <c r="D1123" s="1" t="s">
        <v>9414</v>
      </c>
      <c r="E1123" s="1" t="s">
        <v>11</v>
      </c>
      <c r="F1123" s="1" t="s">
        <v>9415</v>
      </c>
      <c r="G1123" s="1" t="s">
        <v>9416</v>
      </c>
      <c r="H1123" s="1" t="s">
        <v>11</v>
      </c>
      <c r="I1123" s="1" t="s">
        <v>11</v>
      </c>
      <c r="J1123" s="1">
        <v>1.0</v>
      </c>
      <c r="K1123" s="9" t="s">
        <v>7523</v>
      </c>
      <c r="L1123" s="1">
        <v>0.0</v>
      </c>
      <c r="M1123" s="10" t="str">
        <f>IFERROR(__xludf.DUMMYFUNCTION("REGEXEXTRACT(B1123, ""\d{4}"")"),"2016")</f>
        <v>2016</v>
      </c>
    </row>
    <row r="1124">
      <c r="A1124" s="11" t="s">
        <v>2135</v>
      </c>
      <c r="B1124" s="11" t="s">
        <v>2134</v>
      </c>
      <c r="C1124" s="1" t="s">
        <v>9417</v>
      </c>
      <c r="D1124" s="1" t="s">
        <v>9418</v>
      </c>
      <c r="E1124" s="1" t="s">
        <v>11</v>
      </c>
      <c r="F1124" s="1" t="s">
        <v>9419</v>
      </c>
      <c r="G1124" s="1" t="s">
        <v>9420</v>
      </c>
      <c r="H1124" s="1" t="s">
        <v>1513</v>
      </c>
      <c r="I1124" s="1" t="s">
        <v>9421</v>
      </c>
      <c r="J1124" s="1">
        <v>1.0</v>
      </c>
      <c r="K1124" s="1" t="s">
        <v>7473</v>
      </c>
      <c r="L1124" s="1">
        <v>0.0</v>
      </c>
      <c r="M1124" s="10" t="str">
        <f>IFERROR(__xludf.DUMMYFUNCTION("REGEXEXTRACT(B1124, ""\d{4}"")"),"2016")</f>
        <v>2016</v>
      </c>
    </row>
    <row r="1125">
      <c r="A1125" s="11" t="s">
        <v>2137</v>
      </c>
      <c r="B1125" s="11" t="s">
        <v>2136</v>
      </c>
      <c r="C1125" s="1" t="s">
        <v>9422</v>
      </c>
      <c r="D1125" s="1" t="s">
        <v>9423</v>
      </c>
      <c r="E1125" s="1" t="s">
        <v>11</v>
      </c>
      <c r="F1125" s="1" t="s">
        <v>9424</v>
      </c>
      <c r="G1125" s="1" t="s">
        <v>9425</v>
      </c>
      <c r="H1125" s="1" t="s">
        <v>7022</v>
      </c>
      <c r="I1125" s="1" t="s">
        <v>9426</v>
      </c>
      <c r="J1125" s="1">
        <v>1.0</v>
      </c>
      <c r="K1125" s="1" t="s">
        <v>7473</v>
      </c>
      <c r="L1125" s="1">
        <v>0.0</v>
      </c>
      <c r="M1125" s="10" t="str">
        <f>IFERROR(__xludf.DUMMYFUNCTION("REGEXEXTRACT(B1125, ""\d{4}"")"),"2016")</f>
        <v>2016</v>
      </c>
    </row>
    <row r="1126">
      <c r="A1126" s="11" t="s">
        <v>2139</v>
      </c>
      <c r="B1126" s="11" t="s">
        <v>2138</v>
      </c>
      <c r="C1126" s="1" t="s">
        <v>9427</v>
      </c>
      <c r="D1126" s="1" t="s">
        <v>9428</v>
      </c>
      <c r="E1126" s="1" t="s">
        <v>11</v>
      </c>
      <c r="F1126" s="1" t="s">
        <v>9429</v>
      </c>
      <c r="G1126" s="1" t="s">
        <v>9408</v>
      </c>
      <c r="H1126" s="1" t="s">
        <v>291</v>
      </c>
      <c r="I1126" s="1" t="s">
        <v>9430</v>
      </c>
      <c r="J1126" s="1">
        <v>1.0</v>
      </c>
      <c r="K1126" s="1" t="s">
        <v>7473</v>
      </c>
      <c r="L1126" s="1">
        <v>0.0</v>
      </c>
      <c r="M1126" s="10" t="str">
        <f>IFERROR(__xludf.DUMMYFUNCTION("REGEXEXTRACT(B1126, ""\d{4}"")"),"2016")</f>
        <v>2016</v>
      </c>
    </row>
    <row r="1127">
      <c r="A1127" s="11" t="s">
        <v>2141</v>
      </c>
      <c r="B1127" s="11" t="s">
        <v>2140</v>
      </c>
      <c r="C1127" s="1" t="s">
        <v>9431</v>
      </c>
      <c r="D1127" s="1" t="s">
        <v>9432</v>
      </c>
      <c r="E1127" s="1" t="s">
        <v>11</v>
      </c>
      <c r="F1127" s="1" t="s">
        <v>9433</v>
      </c>
      <c r="G1127" s="1" t="s">
        <v>9434</v>
      </c>
      <c r="H1127" s="1" t="s">
        <v>291</v>
      </c>
      <c r="I1127" s="1" t="s">
        <v>9435</v>
      </c>
      <c r="J1127" s="1">
        <v>1.0</v>
      </c>
      <c r="K1127" s="1" t="s">
        <v>7473</v>
      </c>
      <c r="L1127" s="1">
        <v>0.0</v>
      </c>
      <c r="M1127" s="10" t="str">
        <f>IFERROR(__xludf.DUMMYFUNCTION("REGEXEXTRACT(B1127, ""\d{4}"")"),"2017")</f>
        <v>2017</v>
      </c>
    </row>
    <row r="1128">
      <c r="A1128" s="11" t="s">
        <v>2143</v>
      </c>
      <c r="B1128" s="11" t="s">
        <v>2142</v>
      </c>
      <c r="C1128" s="1" t="s">
        <v>9436</v>
      </c>
      <c r="D1128" s="1" t="s">
        <v>9437</v>
      </c>
      <c r="E1128" s="1" t="s">
        <v>11</v>
      </c>
      <c r="F1128" s="1" t="s">
        <v>9438</v>
      </c>
      <c r="G1128" s="1" t="s">
        <v>9439</v>
      </c>
      <c r="H1128" s="1" t="s">
        <v>9440</v>
      </c>
      <c r="I1128" s="1" t="s">
        <v>9441</v>
      </c>
      <c r="J1128" s="1">
        <v>1.0</v>
      </c>
      <c r="K1128" s="1" t="s">
        <v>7473</v>
      </c>
      <c r="L1128" s="1">
        <v>0.0</v>
      </c>
      <c r="M1128" s="10" t="str">
        <f>IFERROR(__xludf.DUMMYFUNCTION("REGEXEXTRACT(B1128, ""\d{4}"")"),"2016")</f>
        <v>2016</v>
      </c>
    </row>
    <row r="1129">
      <c r="A1129" s="11" t="s">
        <v>2145</v>
      </c>
      <c r="B1129" s="11" t="s">
        <v>2144</v>
      </c>
      <c r="C1129" s="1" t="s">
        <v>9442</v>
      </c>
      <c r="D1129" s="1" t="s">
        <v>9443</v>
      </c>
      <c r="E1129" s="1" t="s">
        <v>11</v>
      </c>
      <c r="F1129" s="1" t="s">
        <v>9444</v>
      </c>
      <c r="G1129" s="1" t="s">
        <v>9445</v>
      </c>
      <c r="H1129" s="1" t="s">
        <v>9446</v>
      </c>
      <c r="I1129" s="1" t="s">
        <v>9447</v>
      </c>
      <c r="J1129" s="1">
        <v>1.0</v>
      </c>
      <c r="K1129" s="1" t="s">
        <v>7473</v>
      </c>
      <c r="L1129" s="1">
        <v>0.0</v>
      </c>
      <c r="M1129" s="10" t="str">
        <f>IFERROR(__xludf.DUMMYFUNCTION("REGEXEXTRACT(B1129, ""\d{4}"")"),"2014")</f>
        <v>2014</v>
      </c>
    </row>
    <row r="1130">
      <c r="A1130" s="11" t="s">
        <v>2147</v>
      </c>
      <c r="B1130" s="11" t="s">
        <v>2146</v>
      </c>
      <c r="C1130" s="1" t="s">
        <v>9448</v>
      </c>
      <c r="D1130" s="1" t="s">
        <v>9449</v>
      </c>
      <c r="E1130" s="1" t="s">
        <v>11</v>
      </c>
      <c r="F1130" s="1" t="s">
        <v>9450</v>
      </c>
      <c r="G1130" s="1" t="s">
        <v>9451</v>
      </c>
      <c r="H1130" s="1" t="s">
        <v>5832</v>
      </c>
      <c r="I1130" s="1" t="s">
        <v>9452</v>
      </c>
      <c r="J1130" s="1">
        <v>1.0</v>
      </c>
      <c r="K1130" s="1" t="s">
        <v>7473</v>
      </c>
      <c r="L1130" s="1">
        <v>0.0</v>
      </c>
      <c r="M1130" s="10" t="str">
        <f>IFERROR(__xludf.DUMMYFUNCTION("REGEXEXTRACT(B1130, ""\d{4}"")"),"2016")</f>
        <v>2016</v>
      </c>
    </row>
    <row r="1131">
      <c r="A1131" s="11" t="s">
        <v>2154</v>
      </c>
      <c r="B1131" s="11" t="s">
        <v>2153</v>
      </c>
      <c r="C1131" s="1" t="s">
        <v>9453</v>
      </c>
      <c r="D1131" s="1" t="s">
        <v>9454</v>
      </c>
      <c r="E1131" s="1" t="s">
        <v>11</v>
      </c>
      <c r="F1131" s="1" t="s">
        <v>9455</v>
      </c>
      <c r="G1131" s="1" t="s">
        <v>9456</v>
      </c>
      <c r="H1131" s="1" t="s">
        <v>1370</v>
      </c>
      <c r="I1131" s="1" t="s">
        <v>9457</v>
      </c>
      <c r="J1131" s="1">
        <v>1.0</v>
      </c>
      <c r="K1131" s="1" t="s">
        <v>7473</v>
      </c>
      <c r="L1131" s="1">
        <v>0.0</v>
      </c>
      <c r="M1131" s="10" t="str">
        <f>IFERROR(__xludf.DUMMYFUNCTION("REGEXEXTRACT(B1131, ""\d{4}"")"),"2017")</f>
        <v>2017</v>
      </c>
    </row>
    <row r="1132">
      <c r="A1132" s="11" t="s">
        <v>2158</v>
      </c>
      <c r="B1132" s="11" t="s">
        <v>2157</v>
      </c>
      <c r="C1132" s="1" t="s">
        <v>11</v>
      </c>
      <c r="D1132" s="1" t="s">
        <v>9458</v>
      </c>
      <c r="E1132" s="1" t="s">
        <v>11</v>
      </c>
      <c r="F1132" s="1" t="s">
        <v>9459</v>
      </c>
      <c r="G1132" s="1" t="s">
        <v>9460</v>
      </c>
      <c r="H1132" s="1" t="s">
        <v>11</v>
      </c>
      <c r="I1132" s="1" t="s">
        <v>11</v>
      </c>
      <c r="J1132" s="1">
        <v>1.0</v>
      </c>
      <c r="K1132" s="3" t="s">
        <v>7523</v>
      </c>
      <c r="L1132" s="1">
        <v>0.0</v>
      </c>
      <c r="M1132" s="10" t="str">
        <f>IFERROR(__xludf.DUMMYFUNCTION("REGEXEXTRACT(B1132, ""\d{4}"")"),"2016")</f>
        <v>2016</v>
      </c>
    </row>
    <row r="1133">
      <c r="A1133" s="11" t="s">
        <v>2160</v>
      </c>
      <c r="B1133" s="11" t="s">
        <v>2159</v>
      </c>
      <c r="C1133" s="1" t="s">
        <v>9461</v>
      </c>
      <c r="D1133" s="1" t="s">
        <v>9462</v>
      </c>
      <c r="E1133" s="1" t="s">
        <v>11</v>
      </c>
      <c r="F1133" s="1" t="s">
        <v>9463</v>
      </c>
      <c r="G1133" s="1" t="s">
        <v>9464</v>
      </c>
      <c r="H1133" s="1" t="s">
        <v>1477</v>
      </c>
      <c r="I1133" s="1" t="s">
        <v>9465</v>
      </c>
      <c r="J1133" s="1">
        <v>1.0</v>
      </c>
      <c r="K1133" s="1" t="s">
        <v>7473</v>
      </c>
      <c r="L1133" s="1">
        <v>0.0</v>
      </c>
      <c r="M1133" s="10" t="str">
        <f>IFERROR(__xludf.DUMMYFUNCTION("REGEXEXTRACT(B1133, ""\d{4}"")"),"2016")</f>
        <v>2016</v>
      </c>
    </row>
    <row r="1134">
      <c r="A1134" s="11" t="s">
        <v>2162</v>
      </c>
      <c r="B1134" s="11" t="s">
        <v>2161</v>
      </c>
      <c r="C1134" s="1" t="s">
        <v>9466</v>
      </c>
      <c r="D1134" s="1" t="s">
        <v>9467</v>
      </c>
      <c r="E1134" s="1" t="s">
        <v>11</v>
      </c>
      <c r="F1134" s="1" t="s">
        <v>9468</v>
      </c>
      <c r="G1134" s="1" t="s">
        <v>9469</v>
      </c>
      <c r="H1134" s="1" t="s">
        <v>1855</v>
      </c>
      <c r="I1134" s="1" t="s">
        <v>9470</v>
      </c>
      <c r="J1134" s="1">
        <v>1.0</v>
      </c>
      <c r="K1134" s="1" t="s">
        <v>7473</v>
      </c>
      <c r="L1134" s="1">
        <v>0.0</v>
      </c>
      <c r="M1134" s="10" t="str">
        <f>IFERROR(__xludf.DUMMYFUNCTION("REGEXEXTRACT(B1134, ""\d{4}"")"),"2015")</f>
        <v>2015</v>
      </c>
    </row>
    <row r="1135">
      <c r="A1135" s="11" t="s">
        <v>2164</v>
      </c>
      <c r="B1135" s="11" t="s">
        <v>2163</v>
      </c>
      <c r="C1135" s="1" t="s">
        <v>9471</v>
      </c>
      <c r="D1135" s="1" t="s">
        <v>9472</v>
      </c>
      <c r="E1135" s="1" t="s">
        <v>11</v>
      </c>
      <c r="F1135" s="1" t="s">
        <v>9473</v>
      </c>
      <c r="G1135" s="1" t="s">
        <v>9474</v>
      </c>
      <c r="H1135" s="1" t="s">
        <v>378</v>
      </c>
      <c r="I1135" s="1" t="s">
        <v>9475</v>
      </c>
      <c r="J1135" s="1">
        <v>1.0</v>
      </c>
      <c r="K1135" s="1" t="s">
        <v>7473</v>
      </c>
      <c r="L1135" s="1">
        <v>0.0</v>
      </c>
      <c r="M1135" s="10" t="str">
        <f>IFERROR(__xludf.DUMMYFUNCTION("REGEXEXTRACT(B1135, ""\d{4}"")"),"2016")</f>
        <v>2016</v>
      </c>
    </row>
    <row r="1136">
      <c r="A1136" s="11" t="s">
        <v>2166</v>
      </c>
      <c r="B1136" s="11" t="s">
        <v>2165</v>
      </c>
      <c r="C1136" s="1" t="s">
        <v>9476</v>
      </c>
      <c r="D1136" s="1" t="s">
        <v>9477</v>
      </c>
      <c r="E1136" s="1" t="s">
        <v>11</v>
      </c>
      <c r="F1136" s="1" t="s">
        <v>9478</v>
      </c>
      <c r="G1136" s="1" t="s">
        <v>9479</v>
      </c>
      <c r="H1136" s="1" t="s">
        <v>9480</v>
      </c>
      <c r="I1136" s="1" t="s">
        <v>9481</v>
      </c>
      <c r="J1136" s="1">
        <v>1.0</v>
      </c>
      <c r="K1136" s="1" t="s">
        <v>7473</v>
      </c>
      <c r="L1136" s="1">
        <v>0.0</v>
      </c>
      <c r="M1136" s="10" t="str">
        <f>IFERROR(__xludf.DUMMYFUNCTION("REGEXEXTRACT(B1136, ""\d{4}"")"),"2016")</f>
        <v>2016</v>
      </c>
    </row>
    <row r="1137">
      <c r="A1137" s="11" t="s">
        <v>2168</v>
      </c>
      <c r="B1137" s="11" t="s">
        <v>2167</v>
      </c>
      <c r="C1137" s="1" t="s">
        <v>9482</v>
      </c>
      <c r="D1137" s="1" t="s">
        <v>9483</v>
      </c>
      <c r="E1137" s="1" t="s">
        <v>11</v>
      </c>
      <c r="F1137" s="1" t="s">
        <v>9484</v>
      </c>
      <c r="G1137" s="1" t="s">
        <v>9485</v>
      </c>
      <c r="H1137" s="1" t="s">
        <v>1541</v>
      </c>
      <c r="I1137" s="1" t="s">
        <v>9486</v>
      </c>
      <c r="J1137" s="1">
        <v>1.0</v>
      </c>
      <c r="K1137" s="1" t="s">
        <v>7473</v>
      </c>
      <c r="L1137" s="1">
        <v>0.0</v>
      </c>
      <c r="M1137" s="10" t="str">
        <f>IFERROR(__xludf.DUMMYFUNCTION("REGEXEXTRACT(B1137, ""\d{4}"")"),"2016")</f>
        <v>2016</v>
      </c>
    </row>
    <row r="1138">
      <c r="A1138" s="11" t="s">
        <v>2172</v>
      </c>
      <c r="B1138" s="11" t="s">
        <v>2171</v>
      </c>
      <c r="C1138" s="1" t="s">
        <v>6521</v>
      </c>
      <c r="D1138" s="1" t="s">
        <v>9487</v>
      </c>
      <c r="E1138" s="1" t="s">
        <v>11</v>
      </c>
      <c r="F1138" s="1" t="s">
        <v>9488</v>
      </c>
      <c r="G1138" s="1" t="s">
        <v>9489</v>
      </c>
      <c r="H1138" s="1" t="s">
        <v>1357</v>
      </c>
      <c r="I1138" s="1" t="s">
        <v>9490</v>
      </c>
      <c r="J1138" s="1">
        <v>1.0</v>
      </c>
      <c r="K1138" s="1" t="s">
        <v>7473</v>
      </c>
      <c r="L1138" s="1">
        <v>0.0</v>
      </c>
      <c r="M1138" s="10" t="str">
        <f>IFERROR(__xludf.DUMMYFUNCTION("REGEXEXTRACT(B1138, ""\d{4}"")"),"2015")</f>
        <v>2015</v>
      </c>
    </row>
    <row r="1139">
      <c r="A1139" s="11" t="s">
        <v>2174</v>
      </c>
      <c r="B1139" s="11" t="s">
        <v>2173</v>
      </c>
      <c r="C1139" s="1" t="s">
        <v>11</v>
      </c>
      <c r="D1139" s="1" t="s">
        <v>9491</v>
      </c>
      <c r="E1139" s="1" t="s">
        <v>11</v>
      </c>
      <c r="F1139" s="1" t="s">
        <v>9492</v>
      </c>
      <c r="G1139" s="1" t="s">
        <v>9493</v>
      </c>
      <c r="H1139" s="1" t="s">
        <v>11</v>
      </c>
      <c r="I1139" s="1" t="s">
        <v>11</v>
      </c>
      <c r="J1139" s="1">
        <v>1.0</v>
      </c>
      <c r="K1139" s="9" t="s">
        <v>7523</v>
      </c>
      <c r="L1139" s="1">
        <v>0.0</v>
      </c>
      <c r="M1139" s="10" t="str">
        <f>IFERROR(__xludf.DUMMYFUNCTION("REGEXEXTRACT(B1139, ""\d{4}"")"),"2017")</f>
        <v>2017</v>
      </c>
    </row>
    <row r="1140">
      <c r="A1140" s="11" t="s">
        <v>2176</v>
      </c>
      <c r="B1140" s="11" t="s">
        <v>2175</v>
      </c>
      <c r="C1140" s="1" t="s">
        <v>9494</v>
      </c>
      <c r="D1140" s="1" t="s">
        <v>9495</v>
      </c>
      <c r="E1140" s="1" t="s">
        <v>11</v>
      </c>
      <c r="F1140" s="1" t="s">
        <v>9496</v>
      </c>
      <c r="G1140" s="1" t="s">
        <v>3153</v>
      </c>
      <c r="H1140" s="1" t="s">
        <v>1541</v>
      </c>
      <c r="I1140" s="1" t="s">
        <v>9497</v>
      </c>
      <c r="J1140" s="1">
        <v>1.0</v>
      </c>
      <c r="K1140" s="1" t="s">
        <v>7473</v>
      </c>
      <c r="L1140" s="1">
        <v>0.0</v>
      </c>
      <c r="M1140" s="10" t="str">
        <f>IFERROR(__xludf.DUMMYFUNCTION("REGEXEXTRACT(B1140, ""\d{4}"")"),"2016")</f>
        <v>2016</v>
      </c>
    </row>
    <row r="1141">
      <c r="A1141" s="11" t="s">
        <v>2186</v>
      </c>
      <c r="B1141" s="11" t="s">
        <v>2185</v>
      </c>
      <c r="C1141" s="1" t="s">
        <v>11</v>
      </c>
      <c r="D1141" s="1" t="s">
        <v>9498</v>
      </c>
      <c r="E1141" s="1" t="s">
        <v>11</v>
      </c>
      <c r="F1141" s="1" t="s">
        <v>9499</v>
      </c>
      <c r="G1141" s="1" t="s">
        <v>9500</v>
      </c>
      <c r="H1141" s="1" t="s">
        <v>11</v>
      </c>
      <c r="I1141" s="1" t="s">
        <v>11</v>
      </c>
      <c r="J1141" s="1">
        <v>1.0</v>
      </c>
      <c r="K1141" s="3" t="s">
        <v>8614</v>
      </c>
      <c r="L1141" s="1">
        <v>0.0</v>
      </c>
      <c r="M1141" s="10" t="str">
        <f>IFERROR(__xludf.DUMMYFUNCTION("REGEXEXTRACT(B1141, ""\d{4}"")"),"2017")</f>
        <v>2017</v>
      </c>
    </row>
    <row r="1142">
      <c r="A1142" s="11" t="s">
        <v>2188</v>
      </c>
      <c r="B1142" s="11" t="s">
        <v>2187</v>
      </c>
      <c r="C1142" s="1" t="s">
        <v>11</v>
      </c>
      <c r="D1142" s="1" t="s">
        <v>9501</v>
      </c>
      <c r="E1142" s="1" t="s">
        <v>11</v>
      </c>
      <c r="F1142" s="1" t="s">
        <v>9502</v>
      </c>
      <c r="G1142" s="1" t="s">
        <v>9503</v>
      </c>
      <c r="H1142" s="1" t="s">
        <v>11</v>
      </c>
      <c r="I1142" s="1" t="s">
        <v>11</v>
      </c>
      <c r="J1142" s="1">
        <v>1.0</v>
      </c>
      <c r="K1142" s="9" t="s">
        <v>7578</v>
      </c>
      <c r="L1142" s="1">
        <v>0.0</v>
      </c>
      <c r="M1142" s="10" t="str">
        <f>IFERROR(__xludf.DUMMYFUNCTION("REGEXEXTRACT(B1142, ""\d{4}"")"),"2012")</f>
        <v>2012</v>
      </c>
    </row>
    <row r="1143">
      <c r="A1143" s="11" t="s">
        <v>2190</v>
      </c>
      <c r="B1143" s="11" t="s">
        <v>2189</v>
      </c>
      <c r="C1143" s="1" t="s">
        <v>9504</v>
      </c>
      <c r="D1143" s="1" t="s">
        <v>9505</v>
      </c>
      <c r="E1143" s="1" t="s">
        <v>11</v>
      </c>
      <c r="F1143" s="1" t="s">
        <v>9506</v>
      </c>
      <c r="G1143" s="1" t="s">
        <v>9507</v>
      </c>
      <c r="H1143" s="1" t="s">
        <v>1357</v>
      </c>
      <c r="I1143" s="1" t="s">
        <v>9508</v>
      </c>
      <c r="J1143" s="1">
        <v>1.0</v>
      </c>
      <c r="K1143" s="1" t="s">
        <v>7473</v>
      </c>
      <c r="L1143" s="1">
        <v>0.0</v>
      </c>
      <c r="M1143" s="10" t="str">
        <f>IFERROR(__xludf.DUMMYFUNCTION("REGEXEXTRACT(B1143, ""\d{4}"")"),"2016")</f>
        <v>2016</v>
      </c>
    </row>
    <row r="1144">
      <c r="A1144" s="11" t="s">
        <v>2195</v>
      </c>
      <c r="B1144" s="6" t="s">
        <v>1449</v>
      </c>
      <c r="C1144" s="1" t="s">
        <v>7605</v>
      </c>
      <c r="D1144" s="1" t="s">
        <v>9509</v>
      </c>
      <c r="E1144" s="1" t="s">
        <v>11</v>
      </c>
      <c r="F1144" s="1" t="s">
        <v>7606</v>
      </c>
      <c r="G1144" s="1" t="s">
        <v>7592</v>
      </c>
      <c r="H1144" s="1" t="s">
        <v>6269</v>
      </c>
      <c r="I1144" s="1" t="s">
        <v>7607</v>
      </c>
      <c r="J1144" s="1">
        <v>1.0</v>
      </c>
      <c r="K1144" s="1" t="s">
        <v>7473</v>
      </c>
      <c r="L1144" s="1">
        <v>0.0</v>
      </c>
      <c r="M1144" s="10" t="str">
        <f>IFERROR(__xludf.DUMMYFUNCTION("REGEXEXTRACT(B1144, ""\d{4}"")"),"2016")</f>
        <v>2016</v>
      </c>
    </row>
    <row r="1145">
      <c r="A1145" s="11" t="s">
        <v>2197</v>
      </c>
      <c r="B1145" s="11" t="s">
        <v>2196</v>
      </c>
      <c r="C1145" s="1" t="s">
        <v>9510</v>
      </c>
      <c r="D1145" s="1" t="s">
        <v>9511</v>
      </c>
      <c r="E1145" s="1" t="s">
        <v>11</v>
      </c>
      <c r="F1145" s="1" t="s">
        <v>9512</v>
      </c>
      <c r="G1145" s="1" t="s">
        <v>9513</v>
      </c>
      <c r="H1145" s="1" t="s">
        <v>5832</v>
      </c>
      <c r="I1145" s="1" t="s">
        <v>9514</v>
      </c>
      <c r="J1145" s="1">
        <v>1.0</v>
      </c>
      <c r="K1145" s="1" t="s">
        <v>7473</v>
      </c>
      <c r="L1145" s="1">
        <v>0.0</v>
      </c>
      <c r="M1145" s="10" t="str">
        <f>IFERROR(__xludf.DUMMYFUNCTION("REGEXEXTRACT(B1145, ""\d{4}"")"),"2016")</f>
        <v>2016</v>
      </c>
    </row>
    <row r="1146">
      <c r="A1146" s="11" t="s">
        <v>2199</v>
      </c>
      <c r="B1146" s="11" t="s">
        <v>2198</v>
      </c>
      <c r="C1146" s="1" t="s">
        <v>9515</v>
      </c>
      <c r="D1146" s="1" t="s">
        <v>9516</v>
      </c>
      <c r="E1146" s="1" t="s">
        <v>11</v>
      </c>
      <c r="F1146" s="1" t="s">
        <v>9517</v>
      </c>
      <c r="G1146" s="1" t="s">
        <v>9518</v>
      </c>
      <c r="H1146" s="1" t="s">
        <v>1357</v>
      </c>
      <c r="I1146" s="1" t="s">
        <v>9519</v>
      </c>
      <c r="J1146" s="1">
        <v>1.0</v>
      </c>
      <c r="K1146" s="1" t="s">
        <v>7473</v>
      </c>
      <c r="L1146" s="1">
        <v>0.0</v>
      </c>
      <c r="M1146" s="10" t="str">
        <f>IFERROR(__xludf.DUMMYFUNCTION("REGEXEXTRACT(B1146, ""\d{4}"")"),"2016")</f>
        <v>2016</v>
      </c>
    </row>
    <row r="1147">
      <c r="A1147" s="11" t="s">
        <v>2201</v>
      </c>
      <c r="B1147" s="11" t="s">
        <v>2200</v>
      </c>
      <c r="C1147" s="1" t="s">
        <v>9520</v>
      </c>
      <c r="D1147" s="1" t="s">
        <v>9521</v>
      </c>
      <c r="E1147" s="1" t="s">
        <v>11</v>
      </c>
      <c r="F1147" s="1" t="s">
        <v>9522</v>
      </c>
      <c r="G1147" s="1" t="s">
        <v>9523</v>
      </c>
      <c r="H1147" s="1" t="s">
        <v>1513</v>
      </c>
      <c r="I1147" s="1" t="s">
        <v>9524</v>
      </c>
      <c r="J1147" s="1">
        <v>1.0</v>
      </c>
      <c r="K1147" s="1" t="s">
        <v>7473</v>
      </c>
      <c r="L1147" s="1">
        <v>0.0</v>
      </c>
      <c r="M1147" s="10" t="str">
        <f>IFERROR(__xludf.DUMMYFUNCTION("REGEXEXTRACT(B1147, ""\d{4}"")"),"2015")</f>
        <v>2015</v>
      </c>
    </row>
    <row r="1148">
      <c r="A1148" s="11" t="s">
        <v>2203</v>
      </c>
      <c r="B1148" s="11" t="s">
        <v>2202</v>
      </c>
      <c r="C1148" s="1" t="s">
        <v>9525</v>
      </c>
      <c r="D1148" s="1" t="s">
        <v>9526</v>
      </c>
      <c r="E1148" s="1" t="s">
        <v>11</v>
      </c>
      <c r="F1148" s="1" t="s">
        <v>9527</v>
      </c>
      <c r="G1148" s="1" t="s">
        <v>9528</v>
      </c>
      <c r="H1148" s="1" t="s">
        <v>9529</v>
      </c>
      <c r="I1148" s="1" t="s">
        <v>9530</v>
      </c>
      <c r="J1148" s="1">
        <v>1.0</v>
      </c>
      <c r="K1148" s="1" t="s">
        <v>7473</v>
      </c>
      <c r="L1148" s="1">
        <v>0.0</v>
      </c>
      <c r="M1148" s="10" t="str">
        <f>IFERROR(__xludf.DUMMYFUNCTION("REGEXEXTRACT(B1148, ""\d{4}"")"),"2016")</f>
        <v>2016</v>
      </c>
    </row>
    <row r="1149">
      <c r="A1149" s="11" t="s">
        <v>2207</v>
      </c>
      <c r="B1149" s="11" t="s">
        <v>2206</v>
      </c>
      <c r="C1149" s="1" t="s">
        <v>9531</v>
      </c>
      <c r="D1149" s="1" t="s">
        <v>9532</v>
      </c>
      <c r="E1149" s="1" t="s">
        <v>11</v>
      </c>
      <c r="F1149" s="1" t="s">
        <v>9533</v>
      </c>
      <c r="G1149" s="1" t="s">
        <v>9534</v>
      </c>
      <c r="H1149" s="1" t="s">
        <v>9535</v>
      </c>
      <c r="I1149" s="1" t="s">
        <v>9536</v>
      </c>
      <c r="J1149" s="1">
        <v>1.0</v>
      </c>
      <c r="K1149" s="1" t="s">
        <v>7473</v>
      </c>
      <c r="L1149" s="1">
        <v>0.0</v>
      </c>
      <c r="M1149" s="10" t="str">
        <f>IFERROR(__xludf.DUMMYFUNCTION("REGEXEXTRACT(B1149, ""\d{4}"")"),"2015")</f>
        <v>2015</v>
      </c>
    </row>
    <row r="1150">
      <c r="A1150" s="11" t="s">
        <v>2209</v>
      </c>
      <c r="B1150" s="11" t="s">
        <v>2208</v>
      </c>
      <c r="C1150" s="1" t="s">
        <v>9537</v>
      </c>
      <c r="D1150" s="1" t="s">
        <v>9538</v>
      </c>
      <c r="E1150" s="1" t="s">
        <v>11</v>
      </c>
      <c r="F1150" s="1" t="s">
        <v>9539</v>
      </c>
      <c r="G1150" s="1" t="s">
        <v>2121</v>
      </c>
      <c r="H1150" s="1" t="s">
        <v>1541</v>
      </c>
      <c r="I1150" s="1" t="s">
        <v>9540</v>
      </c>
      <c r="J1150" s="1">
        <v>1.0</v>
      </c>
      <c r="K1150" s="1" t="s">
        <v>7473</v>
      </c>
      <c r="L1150" s="1">
        <v>0.0</v>
      </c>
      <c r="M1150" s="10" t="str">
        <f>IFERROR(__xludf.DUMMYFUNCTION("REGEXEXTRACT(B1150, ""\d{4}"")"),"2017")</f>
        <v>2017</v>
      </c>
    </row>
    <row r="1151">
      <c r="A1151" s="11" t="s">
        <v>2218</v>
      </c>
      <c r="B1151" s="11" t="s">
        <v>2217</v>
      </c>
      <c r="C1151" s="1" t="s">
        <v>9541</v>
      </c>
      <c r="D1151" s="1" t="s">
        <v>9542</v>
      </c>
      <c r="E1151" s="1" t="s">
        <v>11</v>
      </c>
      <c r="F1151" s="1" t="s">
        <v>9543</v>
      </c>
      <c r="G1151" s="1" t="s">
        <v>9544</v>
      </c>
      <c r="H1151" s="1" t="s">
        <v>7910</v>
      </c>
      <c r="I1151" s="1" t="s">
        <v>9545</v>
      </c>
      <c r="J1151" s="1">
        <v>1.0</v>
      </c>
      <c r="K1151" s="1" t="s">
        <v>7473</v>
      </c>
      <c r="L1151" s="1">
        <v>0.0</v>
      </c>
      <c r="M1151" s="10" t="str">
        <f>IFERROR(__xludf.DUMMYFUNCTION("REGEXEXTRACT(B1151, ""\d{4}"")"),"1998")</f>
        <v>1998</v>
      </c>
    </row>
    <row r="1152">
      <c r="A1152" s="11" t="s">
        <v>2220</v>
      </c>
      <c r="B1152" s="11" t="s">
        <v>2219</v>
      </c>
      <c r="C1152" s="1" t="s">
        <v>11</v>
      </c>
      <c r="D1152" s="1" t="s">
        <v>9546</v>
      </c>
      <c r="E1152" s="1" t="s">
        <v>11</v>
      </c>
      <c r="F1152" s="1" t="s">
        <v>9547</v>
      </c>
      <c r="G1152" s="1" t="s">
        <v>9548</v>
      </c>
      <c r="H1152" s="1" t="s">
        <v>11</v>
      </c>
      <c r="I1152" s="1" t="s">
        <v>11</v>
      </c>
      <c r="J1152" s="1">
        <v>1.0</v>
      </c>
      <c r="K1152" s="1" t="s">
        <v>7473</v>
      </c>
      <c r="L1152" s="1">
        <v>0.0</v>
      </c>
      <c r="M1152" s="10" t="str">
        <f>IFERROR(__xludf.DUMMYFUNCTION("REGEXEXTRACT(B1152, ""\d{4}"")"),"2011")</f>
        <v>2011</v>
      </c>
    </row>
    <row r="1153">
      <c r="A1153" s="11" t="s">
        <v>2224</v>
      </c>
      <c r="B1153" s="11" t="s">
        <v>2223</v>
      </c>
      <c r="C1153" s="1" t="s">
        <v>11</v>
      </c>
      <c r="D1153" s="1" t="s">
        <v>9549</v>
      </c>
      <c r="E1153" s="1" t="s">
        <v>11</v>
      </c>
      <c r="F1153" s="1" t="s">
        <v>9550</v>
      </c>
      <c r="G1153" s="1" t="s">
        <v>9551</v>
      </c>
      <c r="H1153" s="1" t="s">
        <v>11</v>
      </c>
      <c r="I1153" s="1" t="s">
        <v>11</v>
      </c>
      <c r="J1153" s="1">
        <v>1.0</v>
      </c>
      <c r="K1153" s="9" t="s">
        <v>8762</v>
      </c>
      <c r="L1153" s="1">
        <v>0.0</v>
      </c>
      <c r="M1153" s="10" t="str">
        <f>IFERROR(__xludf.DUMMYFUNCTION("REGEXEXTRACT(B1153, ""\d{4}"")"),"2017")</f>
        <v>2017</v>
      </c>
    </row>
    <row r="1154">
      <c r="A1154" s="11" t="s">
        <v>2226</v>
      </c>
      <c r="B1154" s="11" t="s">
        <v>2225</v>
      </c>
      <c r="C1154" s="1" t="s">
        <v>9552</v>
      </c>
      <c r="D1154" s="1" t="s">
        <v>9553</v>
      </c>
      <c r="E1154" s="1" t="s">
        <v>11</v>
      </c>
      <c r="F1154" s="1" t="s">
        <v>9554</v>
      </c>
      <c r="G1154" s="1" t="s">
        <v>9555</v>
      </c>
      <c r="H1154" s="1" t="s">
        <v>1513</v>
      </c>
      <c r="I1154" s="1" t="s">
        <v>9556</v>
      </c>
      <c r="J1154" s="1">
        <v>1.0</v>
      </c>
      <c r="K1154" s="1" t="s">
        <v>7473</v>
      </c>
      <c r="L1154" s="1">
        <v>0.0</v>
      </c>
      <c r="M1154" s="10" t="str">
        <f>IFERROR(__xludf.DUMMYFUNCTION("REGEXEXTRACT(B1154, ""\d{4}"")"),"2013")</f>
        <v>2013</v>
      </c>
    </row>
    <row r="1155">
      <c r="A1155" s="11" t="s">
        <v>2228</v>
      </c>
      <c r="B1155" s="11" t="s">
        <v>2227</v>
      </c>
      <c r="C1155" s="1" t="s">
        <v>11</v>
      </c>
      <c r="D1155" s="1" t="s">
        <v>9557</v>
      </c>
      <c r="E1155" s="1" t="s">
        <v>11</v>
      </c>
      <c r="F1155" s="1" t="s">
        <v>9558</v>
      </c>
      <c r="G1155" s="1" t="s">
        <v>7703</v>
      </c>
      <c r="H1155" s="1" t="s">
        <v>11</v>
      </c>
      <c r="I1155" s="1" t="s">
        <v>11</v>
      </c>
      <c r="J1155" s="1">
        <v>1.0</v>
      </c>
      <c r="K1155" s="9" t="s">
        <v>7485</v>
      </c>
      <c r="L1155" s="1">
        <v>0.0</v>
      </c>
      <c r="M1155" s="10" t="str">
        <f>IFERROR(__xludf.DUMMYFUNCTION("REGEXEXTRACT(B1155, ""\d{4}"")"),"2015")</f>
        <v>2015</v>
      </c>
    </row>
    <row r="1156">
      <c r="A1156" s="11" t="s">
        <v>2230</v>
      </c>
      <c r="B1156" s="11" t="s">
        <v>2229</v>
      </c>
      <c r="C1156" s="1" t="s">
        <v>9559</v>
      </c>
      <c r="D1156" s="1" t="s">
        <v>9560</v>
      </c>
      <c r="E1156" s="1" t="s">
        <v>11</v>
      </c>
      <c r="F1156" s="1" t="s">
        <v>9561</v>
      </c>
      <c r="G1156" s="1" t="s">
        <v>9562</v>
      </c>
      <c r="H1156" s="1" t="s">
        <v>221</v>
      </c>
      <c r="I1156" s="1" t="s">
        <v>9563</v>
      </c>
      <c r="J1156" s="1">
        <v>1.0</v>
      </c>
      <c r="K1156" s="1" t="s">
        <v>7473</v>
      </c>
      <c r="L1156" s="1">
        <v>0.0</v>
      </c>
      <c r="M1156" s="10" t="str">
        <f>IFERROR(__xludf.DUMMYFUNCTION("REGEXEXTRACT(B1156, ""\d{4}"")"),"2016")</f>
        <v>2016</v>
      </c>
    </row>
    <row r="1157">
      <c r="A1157" s="11" t="s">
        <v>2238</v>
      </c>
      <c r="B1157" s="11" t="s">
        <v>2237</v>
      </c>
      <c r="C1157" s="1" t="s">
        <v>9564</v>
      </c>
      <c r="D1157" s="1" t="s">
        <v>9565</v>
      </c>
      <c r="E1157" s="1" t="s">
        <v>11</v>
      </c>
      <c r="F1157" s="1" t="s">
        <v>9566</v>
      </c>
      <c r="G1157" s="1" t="s">
        <v>9567</v>
      </c>
      <c r="H1157" s="1" t="s">
        <v>378</v>
      </c>
      <c r="I1157" s="1" t="s">
        <v>9568</v>
      </c>
      <c r="J1157" s="1">
        <v>1.0</v>
      </c>
      <c r="K1157" s="1" t="s">
        <v>7473</v>
      </c>
      <c r="L1157" s="1">
        <v>0.0</v>
      </c>
      <c r="M1157" s="10" t="str">
        <f>IFERROR(__xludf.DUMMYFUNCTION("REGEXEXTRACT(B1157, ""\d{4}"")"),"2016")</f>
        <v>2016</v>
      </c>
    </row>
    <row r="1158">
      <c r="A1158" s="11" t="s">
        <v>2240</v>
      </c>
      <c r="B1158" s="11" t="s">
        <v>2239</v>
      </c>
      <c r="C1158" s="1" t="s">
        <v>11</v>
      </c>
      <c r="D1158" s="1" t="s">
        <v>9569</v>
      </c>
      <c r="E1158" s="1" t="s">
        <v>11</v>
      </c>
      <c r="F1158" s="1" t="s">
        <v>9570</v>
      </c>
      <c r="G1158" s="1" t="s">
        <v>9571</v>
      </c>
      <c r="H1158" s="1" t="s">
        <v>11</v>
      </c>
      <c r="I1158" s="1" t="s">
        <v>11</v>
      </c>
      <c r="J1158" s="1">
        <v>1.0</v>
      </c>
      <c r="K1158" s="3" t="s">
        <v>8614</v>
      </c>
      <c r="L1158" s="1">
        <v>0.0</v>
      </c>
      <c r="M1158" s="10" t="str">
        <f>IFERROR(__xludf.DUMMYFUNCTION("REGEXEXTRACT(B1158, ""\d{4}"")"),"2016")</f>
        <v>2016</v>
      </c>
    </row>
    <row r="1159">
      <c r="A1159" s="11" t="s">
        <v>2244</v>
      </c>
      <c r="B1159" s="11" t="s">
        <v>2243</v>
      </c>
      <c r="C1159" s="1" t="s">
        <v>9572</v>
      </c>
      <c r="D1159" s="1" t="s">
        <v>9573</v>
      </c>
      <c r="E1159" s="1" t="s">
        <v>11</v>
      </c>
      <c r="F1159" s="1" t="s">
        <v>9574</v>
      </c>
      <c r="G1159" s="1" t="s">
        <v>9575</v>
      </c>
      <c r="H1159" s="1" t="s">
        <v>6626</v>
      </c>
      <c r="I1159" s="1" t="s">
        <v>9576</v>
      </c>
      <c r="J1159" s="1">
        <v>1.0</v>
      </c>
      <c r="K1159" s="1" t="s">
        <v>7473</v>
      </c>
      <c r="L1159" s="1">
        <v>0.0</v>
      </c>
      <c r="M1159" s="10" t="str">
        <f>IFERROR(__xludf.DUMMYFUNCTION("REGEXEXTRACT(B1159, ""\d{4}"")"),"2016")</f>
        <v>2016</v>
      </c>
    </row>
    <row r="1160">
      <c r="A1160" s="11" t="s">
        <v>2252</v>
      </c>
      <c r="B1160" s="11" t="s">
        <v>2251</v>
      </c>
      <c r="C1160" s="1" t="s">
        <v>9577</v>
      </c>
      <c r="D1160" s="1" t="s">
        <v>9578</v>
      </c>
      <c r="E1160" s="1" t="s">
        <v>11</v>
      </c>
      <c r="F1160" s="1" t="s">
        <v>9579</v>
      </c>
      <c r="G1160" s="1" t="s">
        <v>9580</v>
      </c>
      <c r="H1160" s="1" t="s">
        <v>9581</v>
      </c>
      <c r="I1160" s="1" t="s">
        <v>9582</v>
      </c>
      <c r="J1160" s="1">
        <v>1.0</v>
      </c>
      <c r="K1160" s="1" t="s">
        <v>7473</v>
      </c>
      <c r="L1160" s="1">
        <v>0.0</v>
      </c>
      <c r="M1160" s="10" t="str">
        <f>IFERROR(__xludf.DUMMYFUNCTION("REGEXEXTRACT(B1160, ""\d{4}"")"),"2016")</f>
        <v>2016</v>
      </c>
    </row>
    <row r="1161">
      <c r="A1161" s="11" t="s">
        <v>2254</v>
      </c>
      <c r="B1161" s="11" t="s">
        <v>2253</v>
      </c>
      <c r="C1161" s="1" t="s">
        <v>11</v>
      </c>
      <c r="D1161" s="1" t="s">
        <v>9583</v>
      </c>
      <c r="E1161" s="1" t="s">
        <v>11</v>
      </c>
      <c r="F1161" s="1" t="s">
        <v>9584</v>
      </c>
      <c r="G1161" s="1" t="s">
        <v>9585</v>
      </c>
      <c r="H1161" s="1" t="s">
        <v>11</v>
      </c>
      <c r="I1161" s="1" t="s">
        <v>11</v>
      </c>
      <c r="J1161" s="1">
        <v>1.0</v>
      </c>
      <c r="K1161" s="1" t="s">
        <v>7473</v>
      </c>
      <c r="L1161" s="1">
        <v>0.0</v>
      </c>
      <c r="M1161" s="10" t="str">
        <f>IFERROR(__xludf.DUMMYFUNCTION("REGEXEXTRACT(B1161, ""\d{4}"")"),"2016")</f>
        <v>2016</v>
      </c>
    </row>
    <row r="1162">
      <c r="A1162" s="11" t="s">
        <v>2256</v>
      </c>
      <c r="B1162" s="11" t="s">
        <v>2255</v>
      </c>
      <c r="C1162" s="1" t="s">
        <v>11</v>
      </c>
      <c r="D1162" s="1" t="s">
        <v>9586</v>
      </c>
      <c r="E1162" s="1" t="s">
        <v>11</v>
      </c>
      <c r="F1162" s="1" t="s">
        <v>9587</v>
      </c>
      <c r="G1162" s="1" t="s">
        <v>9588</v>
      </c>
      <c r="H1162" s="1" t="s">
        <v>11</v>
      </c>
      <c r="I1162" s="1" t="s">
        <v>11</v>
      </c>
      <c r="J1162" s="1">
        <v>1.0</v>
      </c>
      <c r="K1162" s="1" t="s">
        <v>7473</v>
      </c>
      <c r="L1162" s="1">
        <v>0.0</v>
      </c>
      <c r="M1162" s="10" t="str">
        <f>IFERROR(__xludf.DUMMYFUNCTION("REGEXEXTRACT(B1162, ""\d{4}"")"),"2016")</f>
        <v>2016</v>
      </c>
    </row>
    <row r="1163">
      <c r="A1163" s="11" t="s">
        <v>2258</v>
      </c>
      <c r="B1163" s="11" t="s">
        <v>2257</v>
      </c>
      <c r="C1163" s="1" t="s">
        <v>11</v>
      </c>
      <c r="D1163" s="1" t="s">
        <v>9589</v>
      </c>
      <c r="E1163" s="1" t="s">
        <v>11</v>
      </c>
      <c r="F1163" s="1" t="s">
        <v>9590</v>
      </c>
      <c r="G1163" s="1" t="s">
        <v>9591</v>
      </c>
      <c r="H1163" s="1" t="s">
        <v>11</v>
      </c>
      <c r="I1163" s="1" t="s">
        <v>11</v>
      </c>
      <c r="J1163" s="1">
        <v>1.0</v>
      </c>
      <c r="K1163" s="1" t="s">
        <v>7473</v>
      </c>
      <c r="L1163" s="1">
        <v>0.0</v>
      </c>
      <c r="M1163" s="10" t="str">
        <f>IFERROR(__xludf.DUMMYFUNCTION("REGEXEXTRACT(B1163, ""\d{4}"")"),"2016")</f>
        <v>2016</v>
      </c>
    </row>
    <row r="1164">
      <c r="A1164" s="11" t="s">
        <v>2260</v>
      </c>
      <c r="B1164" s="11" t="s">
        <v>2259</v>
      </c>
      <c r="C1164" s="1" t="s">
        <v>11</v>
      </c>
      <c r="D1164" s="1" t="s">
        <v>9592</v>
      </c>
      <c r="E1164" s="1" t="s">
        <v>11</v>
      </c>
      <c r="F1164" s="1" t="s">
        <v>9593</v>
      </c>
      <c r="G1164" s="1" t="s">
        <v>9594</v>
      </c>
      <c r="H1164" s="1" t="s">
        <v>11</v>
      </c>
      <c r="I1164" s="1" t="s">
        <v>11</v>
      </c>
      <c r="J1164" s="1">
        <v>1.0</v>
      </c>
      <c r="K1164" s="1" t="s">
        <v>7473</v>
      </c>
      <c r="L1164" s="1">
        <v>0.0</v>
      </c>
      <c r="M1164" s="10" t="str">
        <f>IFERROR(__xludf.DUMMYFUNCTION("REGEXEXTRACT(B1164, ""\d{4}"")"),"2016")</f>
        <v>2016</v>
      </c>
    </row>
    <row r="1165">
      <c r="A1165" s="11" t="s">
        <v>2262</v>
      </c>
      <c r="B1165" s="11" t="s">
        <v>2261</v>
      </c>
      <c r="C1165" s="1" t="s">
        <v>9595</v>
      </c>
      <c r="D1165" s="1" t="s">
        <v>9596</v>
      </c>
      <c r="E1165" s="1" t="s">
        <v>11</v>
      </c>
      <c r="F1165" s="1" t="s">
        <v>9597</v>
      </c>
      <c r="G1165" s="1" t="s">
        <v>9598</v>
      </c>
      <c r="H1165" s="1" t="s">
        <v>9599</v>
      </c>
      <c r="I1165" s="1" t="s">
        <v>9600</v>
      </c>
      <c r="J1165" s="1">
        <v>1.0</v>
      </c>
      <c r="K1165" s="1" t="s">
        <v>7473</v>
      </c>
      <c r="L1165" s="1">
        <v>0.0</v>
      </c>
      <c r="M1165" s="10" t="str">
        <f>IFERROR(__xludf.DUMMYFUNCTION("REGEXEXTRACT(B1165, ""\d{4}"")"),"2017")</f>
        <v>2017</v>
      </c>
    </row>
    <row r="1166">
      <c r="A1166" s="11" t="s">
        <v>2264</v>
      </c>
      <c r="B1166" s="11" t="s">
        <v>2263</v>
      </c>
      <c r="C1166" s="1" t="s">
        <v>9601</v>
      </c>
      <c r="D1166" s="1" t="s">
        <v>9602</v>
      </c>
      <c r="E1166" s="1" t="s">
        <v>11</v>
      </c>
      <c r="F1166" s="1" t="s">
        <v>9603</v>
      </c>
      <c r="G1166" s="1" t="s">
        <v>1214</v>
      </c>
      <c r="H1166" s="1" t="s">
        <v>7296</v>
      </c>
      <c r="I1166" s="1" t="s">
        <v>9604</v>
      </c>
      <c r="J1166" s="1">
        <v>1.0</v>
      </c>
      <c r="K1166" s="1" t="s">
        <v>7473</v>
      </c>
      <c r="L1166" s="1">
        <v>0.0</v>
      </c>
      <c r="M1166" s="10" t="str">
        <f>IFERROR(__xludf.DUMMYFUNCTION("REGEXEXTRACT(B1166, ""\d{4}"")"),"2015")</f>
        <v>2015</v>
      </c>
    </row>
    <row r="1167">
      <c r="A1167" s="11" t="s">
        <v>2266</v>
      </c>
      <c r="B1167" s="11" t="s">
        <v>2265</v>
      </c>
      <c r="C1167" s="1" t="s">
        <v>9605</v>
      </c>
      <c r="D1167" s="1" t="s">
        <v>9606</v>
      </c>
      <c r="E1167" s="1" t="s">
        <v>11</v>
      </c>
      <c r="F1167" s="1" t="s">
        <v>9607</v>
      </c>
      <c r="G1167" s="1" t="s">
        <v>9608</v>
      </c>
      <c r="H1167" s="1" t="s">
        <v>9609</v>
      </c>
      <c r="I1167" s="1" t="s">
        <v>9610</v>
      </c>
      <c r="J1167" s="1">
        <v>1.0</v>
      </c>
      <c r="K1167" s="1" t="s">
        <v>7473</v>
      </c>
      <c r="L1167" s="1">
        <v>0.0</v>
      </c>
      <c r="M1167" s="10" t="str">
        <f>IFERROR(__xludf.DUMMYFUNCTION("REGEXEXTRACT(B1167, ""\d{4}"")"),"2016")</f>
        <v>2016</v>
      </c>
    </row>
    <row r="1168">
      <c r="A1168" s="11" t="s">
        <v>2267</v>
      </c>
      <c r="B1168" s="11" t="s">
        <v>1650</v>
      </c>
      <c r="C1168" s="1" t="s">
        <v>9140</v>
      </c>
      <c r="D1168" s="1" t="s">
        <v>9611</v>
      </c>
      <c r="E1168" s="1" t="s">
        <v>11</v>
      </c>
      <c r="F1168" s="1" t="s">
        <v>9142</v>
      </c>
      <c r="G1168" s="1" t="s">
        <v>9143</v>
      </c>
      <c r="H1168" s="1" t="s">
        <v>9144</v>
      </c>
      <c r="I1168" s="1" t="s">
        <v>9145</v>
      </c>
      <c r="J1168" s="1">
        <v>1.0</v>
      </c>
      <c r="K1168" s="1" t="s">
        <v>7473</v>
      </c>
      <c r="L1168" s="1">
        <v>0.0</v>
      </c>
      <c r="M1168" s="10" t="str">
        <f>IFERROR(__xludf.DUMMYFUNCTION("REGEXEXTRACT(B1168, ""\d{4}"")"),"2015")</f>
        <v>2015</v>
      </c>
    </row>
    <row r="1169">
      <c r="A1169" s="11" t="s">
        <v>2269</v>
      </c>
      <c r="B1169" s="11" t="s">
        <v>2268</v>
      </c>
      <c r="C1169" s="1" t="s">
        <v>11</v>
      </c>
      <c r="D1169" s="1" t="s">
        <v>9612</v>
      </c>
      <c r="E1169" s="1" t="s">
        <v>11</v>
      </c>
      <c r="F1169" s="1" t="s">
        <v>9613</v>
      </c>
      <c r="G1169" s="1" t="s">
        <v>9614</v>
      </c>
      <c r="H1169" s="1" t="s">
        <v>11</v>
      </c>
      <c r="I1169" s="1" t="s">
        <v>11</v>
      </c>
      <c r="J1169" s="1">
        <v>1.0</v>
      </c>
      <c r="K1169" s="1" t="s">
        <v>7473</v>
      </c>
      <c r="L1169" s="1">
        <v>0.0</v>
      </c>
      <c r="M1169" s="10" t="str">
        <f>IFERROR(__xludf.DUMMYFUNCTION("REGEXEXTRACT(B1169, ""\d{4}"")"),"2017")</f>
        <v>2017</v>
      </c>
    </row>
    <row r="1170">
      <c r="A1170" s="11" t="s">
        <v>2291</v>
      </c>
      <c r="B1170" s="11" t="s">
        <v>2290</v>
      </c>
      <c r="C1170" s="1" t="s">
        <v>9615</v>
      </c>
      <c r="D1170" s="1" t="s">
        <v>9616</v>
      </c>
      <c r="E1170" s="1" t="s">
        <v>11</v>
      </c>
      <c r="F1170" s="1" t="s">
        <v>9617</v>
      </c>
      <c r="G1170" s="1" t="s">
        <v>9618</v>
      </c>
      <c r="H1170" s="1" t="s">
        <v>9619</v>
      </c>
      <c r="I1170" s="1" t="s">
        <v>9620</v>
      </c>
      <c r="J1170" s="1">
        <v>1.0</v>
      </c>
      <c r="K1170" s="1" t="s">
        <v>7473</v>
      </c>
      <c r="L1170" s="1">
        <v>0.0</v>
      </c>
      <c r="M1170" s="10" t="str">
        <f>IFERROR(__xludf.DUMMYFUNCTION("REGEXEXTRACT(B1170, ""\d{4}"")"),"2011")</f>
        <v>2011</v>
      </c>
    </row>
    <row r="1171">
      <c r="A1171" s="11" t="s">
        <v>2293</v>
      </c>
      <c r="B1171" s="11" t="s">
        <v>2292</v>
      </c>
      <c r="C1171" s="1" t="s">
        <v>11</v>
      </c>
      <c r="D1171" s="1" t="s">
        <v>9621</v>
      </c>
      <c r="E1171" s="1" t="s">
        <v>11</v>
      </c>
      <c r="F1171" s="1" t="s">
        <v>9622</v>
      </c>
      <c r="G1171" s="1" t="s">
        <v>9623</v>
      </c>
      <c r="H1171" s="1" t="s">
        <v>11</v>
      </c>
      <c r="I1171" s="1" t="s">
        <v>11</v>
      </c>
      <c r="J1171" s="1">
        <v>1.0</v>
      </c>
      <c r="K1171" s="9" t="s">
        <v>7485</v>
      </c>
      <c r="L1171" s="1">
        <v>0.0</v>
      </c>
      <c r="M1171" s="10" t="str">
        <f>IFERROR(__xludf.DUMMYFUNCTION("REGEXEXTRACT(B1171, ""\d{4}"")"),"2011")</f>
        <v>2011</v>
      </c>
    </row>
    <row r="1172">
      <c r="A1172" s="11" t="s">
        <v>2317</v>
      </c>
      <c r="B1172" s="11" t="s">
        <v>2316</v>
      </c>
      <c r="C1172" s="1" t="s">
        <v>11</v>
      </c>
      <c r="D1172" s="1" t="s">
        <v>9624</v>
      </c>
      <c r="E1172" s="1" t="s">
        <v>11</v>
      </c>
      <c r="F1172" s="1" t="s">
        <v>9625</v>
      </c>
      <c r="G1172" s="1" t="s">
        <v>9626</v>
      </c>
      <c r="H1172" s="1" t="s">
        <v>11</v>
      </c>
      <c r="I1172" s="1" t="s">
        <v>11</v>
      </c>
      <c r="J1172" s="1">
        <v>1.0</v>
      </c>
      <c r="K1172" s="1" t="s">
        <v>7473</v>
      </c>
      <c r="L1172" s="1">
        <v>0.0</v>
      </c>
      <c r="M1172" s="10" t="str">
        <f>IFERROR(__xludf.DUMMYFUNCTION("REGEXEXTRACT(B1172, ""\d{4}"")"),"2017")</f>
        <v>2017</v>
      </c>
    </row>
    <row r="1173">
      <c r="A1173" s="11" t="s">
        <v>2319</v>
      </c>
      <c r="B1173" s="11" t="s">
        <v>2318</v>
      </c>
      <c r="C1173" s="1" t="s">
        <v>9627</v>
      </c>
      <c r="D1173" s="1" t="s">
        <v>9628</v>
      </c>
      <c r="E1173" s="1" t="s">
        <v>11</v>
      </c>
      <c r="F1173" s="1" t="s">
        <v>9629</v>
      </c>
      <c r="G1173" s="1" t="s">
        <v>9630</v>
      </c>
      <c r="H1173" s="1" t="s">
        <v>9631</v>
      </c>
      <c r="I1173" s="1" t="s">
        <v>9632</v>
      </c>
      <c r="J1173" s="1">
        <v>1.0</v>
      </c>
      <c r="K1173" s="1" t="s">
        <v>7473</v>
      </c>
      <c r="L1173" s="1">
        <v>0.0</v>
      </c>
      <c r="M1173" s="10" t="str">
        <f>IFERROR(__xludf.DUMMYFUNCTION("REGEXEXTRACT(B1173, ""\d{4}"")"),"2017")</f>
        <v>2017</v>
      </c>
    </row>
    <row r="1174">
      <c r="A1174" s="11" t="s">
        <v>2321</v>
      </c>
      <c r="B1174" s="6" t="s">
        <v>1728</v>
      </c>
      <c r="C1174" s="1" t="s">
        <v>9633</v>
      </c>
      <c r="D1174" s="1" t="s">
        <v>9634</v>
      </c>
      <c r="E1174" s="1" t="s">
        <v>11</v>
      </c>
      <c r="F1174" s="1" t="s">
        <v>9635</v>
      </c>
      <c r="G1174" s="1" t="s">
        <v>9636</v>
      </c>
      <c r="H1174" s="1" t="s">
        <v>9637</v>
      </c>
      <c r="I1174" s="1" t="s">
        <v>9638</v>
      </c>
      <c r="J1174" s="1">
        <v>1.0</v>
      </c>
      <c r="K1174" s="1" t="s">
        <v>7473</v>
      </c>
      <c r="L1174" s="1">
        <v>0.0</v>
      </c>
      <c r="M1174" s="10" t="str">
        <f>IFERROR(__xludf.DUMMYFUNCTION("REGEXEXTRACT(B1174, ""\d{4}"")"),"2013")</f>
        <v>2013</v>
      </c>
    </row>
    <row r="1175">
      <c r="A1175" s="11" t="s">
        <v>2329</v>
      </c>
      <c r="B1175" s="11" t="s">
        <v>2328</v>
      </c>
      <c r="C1175" s="1" t="s">
        <v>9639</v>
      </c>
      <c r="D1175" s="1" t="s">
        <v>9640</v>
      </c>
      <c r="E1175" s="1" t="s">
        <v>11</v>
      </c>
      <c r="F1175" s="1" t="s">
        <v>9641</v>
      </c>
      <c r="G1175" s="1" t="s">
        <v>9642</v>
      </c>
      <c r="H1175" s="1" t="s">
        <v>7552</v>
      </c>
      <c r="I1175" s="1" t="s">
        <v>9643</v>
      </c>
      <c r="J1175" s="1">
        <v>1.0</v>
      </c>
      <c r="K1175" s="1" t="s">
        <v>7473</v>
      </c>
      <c r="L1175" s="1">
        <v>0.0</v>
      </c>
      <c r="M1175" s="10" t="str">
        <f>IFERROR(__xludf.DUMMYFUNCTION("REGEXEXTRACT(B1175, ""\d{4}"")"),"2017")</f>
        <v>2017</v>
      </c>
    </row>
    <row r="1176">
      <c r="A1176" s="11" t="s">
        <v>2336</v>
      </c>
      <c r="B1176" s="11" t="s">
        <v>2335</v>
      </c>
      <c r="C1176" s="1" t="s">
        <v>9644</v>
      </c>
      <c r="D1176" s="1" t="s">
        <v>9645</v>
      </c>
      <c r="E1176" s="1" t="s">
        <v>11</v>
      </c>
      <c r="F1176" s="1" t="s">
        <v>9646</v>
      </c>
      <c r="G1176" s="1" t="s">
        <v>9647</v>
      </c>
      <c r="H1176" s="1" t="s">
        <v>9648</v>
      </c>
      <c r="I1176" s="1" t="s">
        <v>9649</v>
      </c>
      <c r="J1176" s="1">
        <v>1.0</v>
      </c>
      <c r="K1176" s="1" t="s">
        <v>7473</v>
      </c>
      <c r="L1176" s="1">
        <v>0.0</v>
      </c>
      <c r="M1176" s="10" t="str">
        <f>IFERROR(__xludf.DUMMYFUNCTION("REGEXEXTRACT(B1176, ""\d{4}"")"),"2016")</f>
        <v>2016</v>
      </c>
    </row>
    <row r="1177">
      <c r="A1177" s="11" t="s">
        <v>2338</v>
      </c>
      <c r="B1177" s="11" t="s">
        <v>2337</v>
      </c>
      <c r="C1177" s="1" t="s">
        <v>9650</v>
      </c>
      <c r="D1177" s="1" t="s">
        <v>9651</v>
      </c>
      <c r="E1177" s="1" t="s">
        <v>11</v>
      </c>
      <c r="F1177" s="1" t="s">
        <v>9652</v>
      </c>
      <c r="G1177" s="1" t="s">
        <v>9653</v>
      </c>
      <c r="H1177" s="1" t="s">
        <v>1513</v>
      </c>
      <c r="I1177" s="1" t="s">
        <v>9654</v>
      </c>
      <c r="J1177" s="1">
        <v>1.0</v>
      </c>
      <c r="K1177" s="1" t="s">
        <v>7473</v>
      </c>
      <c r="L1177" s="1">
        <v>0.0</v>
      </c>
      <c r="M1177" s="10" t="str">
        <f>IFERROR(__xludf.DUMMYFUNCTION("REGEXEXTRACT(B1177, ""\d{4}"")"),"2017")</f>
        <v>2017</v>
      </c>
    </row>
    <row r="1178">
      <c r="A1178" s="11" t="s">
        <v>2340</v>
      </c>
      <c r="B1178" s="11" t="s">
        <v>2339</v>
      </c>
      <c r="C1178" s="1" t="s">
        <v>9655</v>
      </c>
      <c r="D1178" s="1" t="s">
        <v>9656</v>
      </c>
      <c r="E1178" s="1" t="s">
        <v>11</v>
      </c>
      <c r="F1178" s="1" t="s">
        <v>9657</v>
      </c>
      <c r="G1178" s="1" t="s">
        <v>3355</v>
      </c>
      <c r="H1178" s="1" t="s">
        <v>6087</v>
      </c>
      <c r="I1178" s="1" t="s">
        <v>9658</v>
      </c>
      <c r="J1178" s="1">
        <v>1.0</v>
      </c>
      <c r="K1178" s="1" t="s">
        <v>7473</v>
      </c>
      <c r="L1178" s="1">
        <v>0.0</v>
      </c>
      <c r="M1178" s="10" t="str">
        <f>IFERROR(__xludf.DUMMYFUNCTION("REGEXEXTRACT(B1178, ""\d{4}"")"),"2017")</f>
        <v>2017</v>
      </c>
    </row>
    <row r="1179">
      <c r="A1179" s="11" t="s">
        <v>2342</v>
      </c>
      <c r="B1179" s="11" t="s">
        <v>2341</v>
      </c>
      <c r="C1179" s="1" t="s">
        <v>11</v>
      </c>
      <c r="D1179" s="1" t="s">
        <v>9659</v>
      </c>
      <c r="E1179" s="1" t="s">
        <v>11</v>
      </c>
      <c r="F1179" s="1" t="s">
        <v>9660</v>
      </c>
      <c r="G1179" s="1" t="s">
        <v>9661</v>
      </c>
      <c r="H1179" s="1" t="s">
        <v>11</v>
      </c>
      <c r="I1179" s="1" t="s">
        <v>11</v>
      </c>
      <c r="J1179" s="1">
        <v>1.0</v>
      </c>
      <c r="K1179" s="1" t="s">
        <v>7473</v>
      </c>
      <c r="L1179" s="1">
        <v>0.0</v>
      </c>
      <c r="M1179" s="10" t="str">
        <f>IFERROR(__xludf.DUMMYFUNCTION("REGEXEXTRACT(B1179, ""\d{4}"")"),"2017")</f>
        <v>2017</v>
      </c>
    </row>
    <row r="1180">
      <c r="A1180" s="11" t="s">
        <v>2344</v>
      </c>
      <c r="B1180" s="11" t="s">
        <v>2343</v>
      </c>
      <c r="C1180" s="1" t="s">
        <v>9662</v>
      </c>
      <c r="D1180" s="1" t="s">
        <v>9663</v>
      </c>
      <c r="E1180" s="1" t="s">
        <v>11</v>
      </c>
      <c r="F1180" s="1" t="s">
        <v>9664</v>
      </c>
      <c r="G1180" s="1" t="s">
        <v>4768</v>
      </c>
      <c r="H1180" s="1" t="s">
        <v>9665</v>
      </c>
      <c r="I1180" s="1" t="s">
        <v>9666</v>
      </c>
      <c r="J1180" s="1">
        <v>1.0</v>
      </c>
      <c r="K1180" s="1" t="s">
        <v>7473</v>
      </c>
      <c r="L1180" s="1">
        <v>0.0</v>
      </c>
      <c r="M1180" s="10" t="str">
        <f>IFERROR(__xludf.DUMMYFUNCTION("REGEXEXTRACT(B1180, ""\d{4}"")"),"2002")</f>
        <v>2002</v>
      </c>
    </row>
    <row r="1181">
      <c r="A1181" s="11" t="s">
        <v>2351</v>
      </c>
      <c r="B1181" s="11" t="s">
        <v>2350</v>
      </c>
      <c r="C1181" s="1" t="s">
        <v>9667</v>
      </c>
      <c r="D1181" s="1" t="s">
        <v>9668</v>
      </c>
      <c r="E1181" s="1" t="s">
        <v>11</v>
      </c>
      <c r="F1181" s="1" t="s">
        <v>9669</v>
      </c>
      <c r="G1181" s="1" t="s">
        <v>3355</v>
      </c>
      <c r="H1181" s="1" t="s">
        <v>5881</v>
      </c>
      <c r="I1181" s="1" t="s">
        <v>9670</v>
      </c>
      <c r="J1181" s="1">
        <v>1.0</v>
      </c>
      <c r="K1181" s="1" t="s">
        <v>7473</v>
      </c>
      <c r="L1181" s="1">
        <v>0.0</v>
      </c>
      <c r="M1181" s="10" t="str">
        <f>IFERROR(__xludf.DUMMYFUNCTION("REGEXEXTRACT(B1181, ""\d{4}"")"),"2016")</f>
        <v>2016</v>
      </c>
    </row>
    <row r="1182">
      <c r="A1182" s="11" t="s">
        <v>2358</v>
      </c>
      <c r="B1182" s="11" t="s">
        <v>2357</v>
      </c>
      <c r="C1182" s="1" t="s">
        <v>11</v>
      </c>
      <c r="D1182" s="1" t="s">
        <v>9671</v>
      </c>
      <c r="E1182" s="1" t="s">
        <v>11</v>
      </c>
      <c r="F1182" s="1" t="s">
        <v>9672</v>
      </c>
      <c r="G1182" s="1" t="s">
        <v>9673</v>
      </c>
      <c r="H1182" s="1" t="s">
        <v>11</v>
      </c>
      <c r="I1182" s="1" t="s">
        <v>11</v>
      </c>
      <c r="J1182" s="1">
        <v>1.0</v>
      </c>
      <c r="K1182" s="1" t="s">
        <v>7473</v>
      </c>
      <c r="L1182" s="1">
        <v>0.0</v>
      </c>
      <c r="M1182" s="10" t="str">
        <f>IFERROR(__xludf.DUMMYFUNCTION("REGEXEXTRACT(B1182, ""\d{4}"")"),"2016")</f>
        <v>2016</v>
      </c>
    </row>
    <row r="1183">
      <c r="A1183" s="11" t="s">
        <v>2360</v>
      </c>
      <c r="B1183" s="11" t="s">
        <v>2359</v>
      </c>
      <c r="C1183" s="1" t="s">
        <v>9674</v>
      </c>
      <c r="D1183" s="1" t="s">
        <v>9675</v>
      </c>
      <c r="E1183" s="1" t="s">
        <v>11</v>
      </c>
      <c r="F1183" s="1" t="s">
        <v>9676</v>
      </c>
      <c r="G1183" s="1" t="s">
        <v>9677</v>
      </c>
      <c r="H1183" s="1" t="s">
        <v>9678</v>
      </c>
      <c r="I1183" s="1" t="s">
        <v>9679</v>
      </c>
      <c r="J1183" s="1">
        <v>1.0</v>
      </c>
      <c r="K1183" s="1" t="s">
        <v>7473</v>
      </c>
      <c r="L1183" s="1">
        <v>0.0</v>
      </c>
      <c r="M1183" s="10" t="str">
        <f>IFERROR(__xludf.DUMMYFUNCTION("REGEXEXTRACT(B1183, ""\d{4}"")"),"2017")</f>
        <v>2017</v>
      </c>
    </row>
    <row r="1184">
      <c r="A1184" s="11" t="s">
        <v>2364</v>
      </c>
      <c r="B1184" s="11" t="s">
        <v>2363</v>
      </c>
      <c r="C1184" s="1" t="s">
        <v>9680</v>
      </c>
      <c r="D1184" s="1" t="s">
        <v>9681</v>
      </c>
      <c r="E1184" s="1" t="s">
        <v>11</v>
      </c>
      <c r="F1184" s="1" t="s">
        <v>9682</v>
      </c>
      <c r="G1184" s="1" t="s">
        <v>9683</v>
      </c>
      <c r="H1184" s="1" t="s">
        <v>9684</v>
      </c>
      <c r="I1184" s="1" t="s">
        <v>9685</v>
      </c>
      <c r="J1184" s="1">
        <v>1.0</v>
      </c>
      <c r="K1184" s="1" t="s">
        <v>7473</v>
      </c>
      <c r="L1184" s="1">
        <v>0.0</v>
      </c>
      <c r="M1184" s="10" t="str">
        <f>IFERROR(__xludf.DUMMYFUNCTION("REGEXEXTRACT(B1184, ""\d{4}"")"),"2017")</f>
        <v>2017</v>
      </c>
    </row>
    <row r="1185">
      <c r="A1185" s="11" t="s">
        <v>2368</v>
      </c>
      <c r="B1185" s="11" t="s">
        <v>2367</v>
      </c>
      <c r="C1185" s="1" t="s">
        <v>9686</v>
      </c>
      <c r="D1185" s="1" t="s">
        <v>9687</v>
      </c>
      <c r="E1185" s="1" t="s">
        <v>11</v>
      </c>
      <c r="F1185" s="1" t="s">
        <v>9688</v>
      </c>
      <c r="G1185" s="1" t="s">
        <v>3355</v>
      </c>
      <c r="H1185" s="1" t="s">
        <v>6087</v>
      </c>
      <c r="I1185" s="1" t="s">
        <v>9689</v>
      </c>
      <c r="J1185" s="1">
        <v>1.0</v>
      </c>
      <c r="K1185" s="1" t="s">
        <v>7473</v>
      </c>
      <c r="L1185" s="1">
        <v>0.0</v>
      </c>
      <c r="M1185" s="10" t="str">
        <f>IFERROR(__xludf.DUMMYFUNCTION("REGEXEXTRACT(B1185, ""\d{4}"")"),"2017")</f>
        <v>2017</v>
      </c>
    </row>
    <row r="1186">
      <c r="A1186" s="11" t="s">
        <v>2370</v>
      </c>
      <c r="B1186" s="11" t="s">
        <v>2369</v>
      </c>
      <c r="C1186" s="1" t="s">
        <v>9686</v>
      </c>
      <c r="D1186" s="1" t="s">
        <v>9687</v>
      </c>
      <c r="E1186" s="1" t="s">
        <v>11</v>
      </c>
      <c r="F1186" s="1" t="s">
        <v>9688</v>
      </c>
      <c r="G1186" s="1" t="s">
        <v>3355</v>
      </c>
      <c r="H1186" s="1" t="s">
        <v>6087</v>
      </c>
      <c r="I1186" s="1" t="s">
        <v>9689</v>
      </c>
      <c r="J1186" s="1">
        <v>1.0</v>
      </c>
      <c r="K1186" s="1" t="s">
        <v>7473</v>
      </c>
      <c r="L1186" s="1">
        <v>0.0</v>
      </c>
      <c r="M1186" s="10" t="str">
        <f>IFERROR(__xludf.DUMMYFUNCTION("REGEXEXTRACT(B1186, ""\d{4}"")"),"2017")</f>
        <v>2017</v>
      </c>
    </row>
    <row r="1187">
      <c r="A1187" s="11" t="s">
        <v>2372</v>
      </c>
      <c r="B1187" s="11" t="s">
        <v>2371</v>
      </c>
      <c r="C1187" s="1" t="s">
        <v>11</v>
      </c>
      <c r="D1187" s="1" t="s">
        <v>9690</v>
      </c>
      <c r="E1187" s="1" t="s">
        <v>11</v>
      </c>
      <c r="F1187" s="1" t="s">
        <v>9691</v>
      </c>
      <c r="G1187" s="1" t="s">
        <v>7504</v>
      </c>
      <c r="H1187" s="1" t="s">
        <v>11</v>
      </c>
      <c r="I1187" s="1" t="s">
        <v>11</v>
      </c>
      <c r="J1187" s="1">
        <v>1.0</v>
      </c>
      <c r="K1187" s="3" t="s">
        <v>7485</v>
      </c>
      <c r="L1187" s="1">
        <v>0.0</v>
      </c>
      <c r="M1187" s="10" t="str">
        <f>IFERROR(__xludf.DUMMYFUNCTION("REGEXEXTRACT(B1187, ""\d{4}"")"),"1987")</f>
        <v>1987</v>
      </c>
    </row>
    <row r="1188">
      <c r="A1188" s="11" t="s">
        <v>2379</v>
      </c>
      <c r="B1188" s="11" t="s">
        <v>2378</v>
      </c>
      <c r="C1188" s="1" t="s">
        <v>9692</v>
      </c>
      <c r="D1188" s="1" t="s">
        <v>9693</v>
      </c>
      <c r="E1188" s="1" t="s">
        <v>11</v>
      </c>
      <c r="F1188" s="1" t="s">
        <v>9694</v>
      </c>
      <c r="G1188" s="1" t="s">
        <v>9695</v>
      </c>
      <c r="H1188" s="1" t="s">
        <v>7884</v>
      </c>
      <c r="I1188" s="1" t="s">
        <v>9696</v>
      </c>
      <c r="J1188" s="1">
        <v>1.0</v>
      </c>
      <c r="K1188" s="1" t="s">
        <v>7473</v>
      </c>
      <c r="L1188" s="1">
        <v>0.0</v>
      </c>
      <c r="M1188" s="10" t="str">
        <f>IFERROR(__xludf.DUMMYFUNCTION("REGEXEXTRACT(B1188, ""\d{4}"")"),"2017")</f>
        <v>2017</v>
      </c>
    </row>
    <row r="1189">
      <c r="A1189" s="11" t="s">
        <v>2383</v>
      </c>
      <c r="B1189" s="11" t="s">
        <v>2382</v>
      </c>
      <c r="C1189" s="1" t="s">
        <v>9697</v>
      </c>
      <c r="D1189" s="1" t="s">
        <v>9698</v>
      </c>
      <c r="E1189" s="1" t="s">
        <v>11</v>
      </c>
      <c r="F1189" s="1" t="s">
        <v>9699</v>
      </c>
      <c r="G1189" s="1" t="s">
        <v>9700</v>
      </c>
      <c r="H1189" s="1" t="s">
        <v>9701</v>
      </c>
      <c r="I1189" s="1" t="s">
        <v>9702</v>
      </c>
      <c r="J1189" s="1">
        <v>1.0</v>
      </c>
      <c r="K1189" s="1" t="s">
        <v>7473</v>
      </c>
      <c r="L1189" s="1">
        <v>0.0</v>
      </c>
      <c r="M1189" s="10" t="str">
        <f>IFERROR(__xludf.DUMMYFUNCTION("REGEXEXTRACT(B1189, ""\d{4}"")"),"2006")</f>
        <v>2006</v>
      </c>
    </row>
    <row r="1190">
      <c r="A1190" s="11" t="s">
        <v>2385</v>
      </c>
      <c r="B1190" s="11" t="s">
        <v>2384</v>
      </c>
      <c r="C1190" s="1" t="s">
        <v>11</v>
      </c>
      <c r="D1190" s="1" t="s">
        <v>9703</v>
      </c>
      <c r="E1190" s="1" t="s">
        <v>11</v>
      </c>
      <c r="F1190" s="1" t="s">
        <v>9704</v>
      </c>
      <c r="G1190" s="1" t="s">
        <v>9705</v>
      </c>
      <c r="H1190" s="1" t="s">
        <v>11</v>
      </c>
      <c r="I1190" s="1" t="s">
        <v>11</v>
      </c>
      <c r="J1190" s="1">
        <v>1.0</v>
      </c>
      <c r="K1190" s="1" t="s">
        <v>7473</v>
      </c>
      <c r="L1190" s="1">
        <v>0.0</v>
      </c>
      <c r="M1190" s="10" t="str">
        <f>IFERROR(__xludf.DUMMYFUNCTION("REGEXEXTRACT(B1190, ""\d{4}"")"),"2017")</f>
        <v>2017</v>
      </c>
    </row>
    <row r="1191">
      <c r="A1191" s="11" t="s">
        <v>2397</v>
      </c>
      <c r="B1191" s="11" t="s">
        <v>2396</v>
      </c>
      <c r="C1191" s="1" t="s">
        <v>9706</v>
      </c>
      <c r="D1191" s="1" t="s">
        <v>9707</v>
      </c>
      <c r="E1191" s="1" t="s">
        <v>11</v>
      </c>
      <c r="F1191" s="1" t="s">
        <v>9708</v>
      </c>
      <c r="G1191" s="1" t="s">
        <v>9709</v>
      </c>
      <c r="H1191" s="1" t="s">
        <v>7603</v>
      </c>
      <c r="I1191" s="1" t="s">
        <v>9710</v>
      </c>
      <c r="J1191" s="1">
        <v>1.0</v>
      </c>
      <c r="K1191" s="1" t="s">
        <v>7473</v>
      </c>
      <c r="L1191" s="1">
        <v>0.0</v>
      </c>
      <c r="M1191" s="10" t="str">
        <f>IFERROR(__xludf.DUMMYFUNCTION("REGEXEXTRACT(B1191, ""\d{4}"")"),"2017")</f>
        <v>2017</v>
      </c>
    </row>
    <row r="1192">
      <c r="A1192" s="11" t="s">
        <v>2399</v>
      </c>
      <c r="B1192" s="11" t="s">
        <v>2398</v>
      </c>
      <c r="C1192" s="1" t="s">
        <v>9711</v>
      </c>
      <c r="D1192" s="1" t="s">
        <v>9712</v>
      </c>
      <c r="E1192" s="1" t="s">
        <v>11</v>
      </c>
      <c r="F1192" s="1" t="s">
        <v>9713</v>
      </c>
      <c r="G1192" s="1" t="s">
        <v>9714</v>
      </c>
      <c r="H1192" s="1" t="s">
        <v>7674</v>
      </c>
      <c r="I1192" s="1" t="s">
        <v>9715</v>
      </c>
      <c r="J1192" s="1">
        <v>1.0</v>
      </c>
      <c r="K1192" s="1" t="s">
        <v>7473</v>
      </c>
      <c r="L1192" s="1">
        <v>0.0</v>
      </c>
      <c r="M1192" s="10" t="str">
        <f>IFERROR(__xludf.DUMMYFUNCTION("REGEXEXTRACT(B1192, ""\d{4}"")"),"2017")</f>
        <v>2017</v>
      </c>
    </row>
    <row r="1193">
      <c r="A1193" s="11" t="s">
        <v>2401</v>
      </c>
      <c r="B1193" s="11" t="s">
        <v>2400</v>
      </c>
      <c r="C1193" s="1" t="s">
        <v>9716</v>
      </c>
      <c r="D1193" s="1" t="s">
        <v>9717</v>
      </c>
      <c r="E1193" s="1" t="s">
        <v>11</v>
      </c>
      <c r="F1193" s="1" t="s">
        <v>9718</v>
      </c>
      <c r="G1193" s="1" t="s">
        <v>9719</v>
      </c>
      <c r="H1193" s="1" t="s">
        <v>1807</v>
      </c>
      <c r="I1193" s="1" t="s">
        <v>9720</v>
      </c>
      <c r="J1193" s="1">
        <v>1.0</v>
      </c>
      <c r="K1193" s="1" t="s">
        <v>7473</v>
      </c>
      <c r="L1193" s="1">
        <v>0.0</v>
      </c>
      <c r="M1193" s="10" t="str">
        <f>IFERROR(__xludf.DUMMYFUNCTION("REGEXEXTRACT(B1193, ""\d{4}"")"),"2017")</f>
        <v>2017</v>
      </c>
    </row>
    <row r="1194">
      <c r="A1194" s="11" t="s">
        <v>2403</v>
      </c>
      <c r="B1194" s="11" t="s">
        <v>2402</v>
      </c>
      <c r="C1194" s="1" t="s">
        <v>11</v>
      </c>
      <c r="D1194" s="1" t="s">
        <v>9340</v>
      </c>
      <c r="E1194" s="1" t="s">
        <v>11</v>
      </c>
      <c r="F1194" s="1" t="s">
        <v>9721</v>
      </c>
      <c r="G1194" s="1" t="s">
        <v>9722</v>
      </c>
      <c r="H1194" s="1" t="s">
        <v>11</v>
      </c>
      <c r="I1194" s="1" t="s">
        <v>11</v>
      </c>
      <c r="J1194" s="1">
        <v>1.0</v>
      </c>
      <c r="K1194" s="9" t="s">
        <v>8614</v>
      </c>
      <c r="L1194" s="1">
        <v>0.0</v>
      </c>
      <c r="M1194" s="10" t="str">
        <f>IFERROR(__xludf.DUMMYFUNCTION("REGEXEXTRACT(B1194, ""\d{4}"")"),"2017")</f>
        <v>2017</v>
      </c>
    </row>
    <row r="1195">
      <c r="A1195" s="11" t="s">
        <v>2407</v>
      </c>
      <c r="B1195" s="6" t="s">
        <v>9723</v>
      </c>
      <c r="C1195" s="1" t="s">
        <v>11</v>
      </c>
      <c r="D1195" s="1" t="s">
        <v>9724</v>
      </c>
      <c r="E1195" s="1" t="s">
        <v>11</v>
      </c>
      <c r="F1195" s="1" t="s">
        <v>9725</v>
      </c>
      <c r="G1195" s="1" t="s">
        <v>9726</v>
      </c>
      <c r="H1195" s="1" t="s">
        <v>11</v>
      </c>
      <c r="I1195" s="1" t="s">
        <v>11</v>
      </c>
      <c r="J1195" s="1">
        <v>1.0</v>
      </c>
      <c r="K1195" s="1" t="s">
        <v>7473</v>
      </c>
      <c r="L1195" s="1">
        <v>0.0</v>
      </c>
      <c r="M1195" s="10" t="str">
        <f>IFERROR(__xludf.DUMMYFUNCTION("REGEXEXTRACT(B1195, ""\d{4}"")"),"2016")</f>
        <v>2016</v>
      </c>
    </row>
    <row r="1196">
      <c r="A1196" s="11" t="s">
        <v>2409</v>
      </c>
      <c r="B1196" s="11" t="s">
        <v>2408</v>
      </c>
      <c r="C1196" s="1" t="s">
        <v>11</v>
      </c>
      <c r="D1196" s="1" t="s">
        <v>9727</v>
      </c>
      <c r="E1196" s="1" t="s">
        <v>11</v>
      </c>
      <c r="F1196" s="1" t="s">
        <v>9728</v>
      </c>
      <c r="G1196" s="1" t="s">
        <v>9729</v>
      </c>
      <c r="H1196" s="1" t="s">
        <v>11</v>
      </c>
      <c r="I1196" s="1" t="s">
        <v>11</v>
      </c>
      <c r="J1196" s="1">
        <v>1.0</v>
      </c>
      <c r="K1196" s="1" t="s">
        <v>7473</v>
      </c>
      <c r="L1196" s="1">
        <v>0.0</v>
      </c>
      <c r="M1196" s="10" t="str">
        <f>IFERROR(__xludf.DUMMYFUNCTION("REGEXEXTRACT(B1196, ""\d{4}"")"),"2015")</f>
        <v>2015</v>
      </c>
    </row>
    <row r="1197">
      <c r="A1197" s="11" t="s">
        <v>2413</v>
      </c>
      <c r="B1197" s="11" t="s">
        <v>2412</v>
      </c>
      <c r="C1197" s="1" t="s">
        <v>9730</v>
      </c>
      <c r="D1197" s="1" t="s">
        <v>9731</v>
      </c>
      <c r="E1197" s="1" t="s">
        <v>11</v>
      </c>
      <c r="F1197" s="1" t="s">
        <v>9732</v>
      </c>
      <c r="G1197" s="1" t="s">
        <v>9733</v>
      </c>
      <c r="H1197" s="1" t="s">
        <v>1357</v>
      </c>
      <c r="I1197" s="1" t="s">
        <v>9734</v>
      </c>
      <c r="J1197" s="1">
        <v>1.0</v>
      </c>
      <c r="K1197" s="1" t="s">
        <v>7473</v>
      </c>
      <c r="L1197" s="1">
        <v>0.0</v>
      </c>
      <c r="M1197" s="10" t="str">
        <f>IFERROR(__xludf.DUMMYFUNCTION("REGEXEXTRACT(B1197, ""\d{4}"")"),"2016")</f>
        <v>2016</v>
      </c>
    </row>
    <row r="1198">
      <c r="A1198" s="11" t="s">
        <v>2415</v>
      </c>
      <c r="B1198" s="11" t="s">
        <v>2414</v>
      </c>
      <c r="C1198" s="1" t="s">
        <v>9735</v>
      </c>
      <c r="D1198" s="1" t="s">
        <v>9736</v>
      </c>
      <c r="E1198" s="1" t="s">
        <v>11</v>
      </c>
      <c r="F1198" s="1" t="s">
        <v>9737</v>
      </c>
      <c r="G1198" s="1" t="s">
        <v>9738</v>
      </c>
      <c r="H1198" s="1" t="s">
        <v>1085</v>
      </c>
      <c r="I1198" s="1" t="s">
        <v>9739</v>
      </c>
      <c r="J1198" s="1">
        <v>1.0</v>
      </c>
      <c r="K1198" s="1" t="s">
        <v>7473</v>
      </c>
      <c r="L1198" s="1">
        <v>0.0</v>
      </c>
      <c r="M1198" s="10" t="str">
        <f>IFERROR(__xludf.DUMMYFUNCTION("REGEXEXTRACT(B1198, ""\d{4}"")"),"2015")</f>
        <v>2015</v>
      </c>
    </row>
    <row r="1199">
      <c r="A1199" s="11" t="s">
        <v>2416</v>
      </c>
      <c r="B1199" s="6" t="s">
        <v>2029</v>
      </c>
      <c r="C1199" s="1" t="s">
        <v>9325</v>
      </c>
      <c r="D1199" s="1" t="s">
        <v>9740</v>
      </c>
      <c r="E1199" s="1" t="s">
        <v>11</v>
      </c>
      <c r="F1199" s="1" t="s">
        <v>9327</v>
      </c>
      <c r="G1199" s="1" t="s">
        <v>4360</v>
      </c>
      <c r="H1199" s="1" t="s">
        <v>291</v>
      </c>
      <c r="I1199" s="1" t="s">
        <v>9328</v>
      </c>
      <c r="J1199" s="1">
        <v>1.0</v>
      </c>
      <c r="K1199" s="1" t="s">
        <v>7473</v>
      </c>
      <c r="L1199" s="1">
        <v>0.0</v>
      </c>
      <c r="M1199" s="10" t="str">
        <f>IFERROR(__xludf.DUMMYFUNCTION("REGEXEXTRACT(B1199, ""\d{4}"")"),"2017")</f>
        <v>2017</v>
      </c>
    </row>
    <row r="1200">
      <c r="A1200" s="11" t="s">
        <v>2418</v>
      </c>
      <c r="B1200" s="11" t="s">
        <v>2417</v>
      </c>
      <c r="C1200" s="1" t="s">
        <v>9741</v>
      </c>
      <c r="D1200" s="1" t="s">
        <v>9742</v>
      </c>
      <c r="E1200" s="1" t="s">
        <v>11</v>
      </c>
      <c r="F1200" s="1" t="s">
        <v>9743</v>
      </c>
      <c r="G1200" s="1" t="s">
        <v>2346</v>
      </c>
      <c r="H1200" s="1" t="s">
        <v>9744</v>
      </c>
      <c r="I1200" s="1" t="s">
        <v>9745</v>
      </c>
      <c r="J1200" s="1">
        <v>1.0</v>
      </c>
      <c r="K1200" s="1" t="s">
        <v>7473</v>
      </c>
      <c r="L1200" s="1">
        <v>0.0</v>
      </c>
      <c r="M1200" s="10" t="str">
        <f>IFERROR(__xludf.DUMMYFUNCTION("REGEXEXTRACT(B1200, ""\d{4}"")"),"2011")</f>
        <v>2011</v>
      </c>
    </row>
    <row r="1201">
      <c r="A1201" s="11" t="s">
        <v>2420</v>
      </c>
      <c r="B1201" s="11" t="s">
        <v>2419</v>
      </c>
      <c r="C1201" s="1" t="s">
        <v>9746</v>
      </c>
      <c r="D1201" s="1" t="s">
        <v>9747</v>
      </c>
      <c r="E1201" s="1" t="s">
        <v>11</v>
      </c>
      <c r="F1201" s="1" t="s">
        <v>9748</v>
      </c>
      <c r="G1201" s="1" t="s">
        <v>1668</v>
      </c>
      <c r="H1201" s="1" t="s">
        <v>7548</v>
      </c>
      <c r="I1201" s="1" t="s">
        <v>9749</v>
      </c>
      <c r="J1201" s="1">
        <v>1.0</v>
      </c>
      <c r="K1201" s="1" t="s">
        <v>7473</v>
      </c>
      <c r="L1201" s="1">
        <v>0.0</v>
      </c>
      <c r="M1201" s="10" t="str">
        <f>IFERROR(__xludf.DUMMYFUNCTION("REGEXEXTRACT(B1201, ""\d{4}"")"),"2009")</f>
        <v>2009</v>
      </c>
    </row>
    <row r="1202">
      <c r="A1202" s="11" t="s">
        <v>2426</v>
      </c>
      <c r="B1202" s="11" t="s">
        <v>2425</v>
      </c>
      <c r="C1202" s="1" t="s">
        <v>9750</v>
      </c>
      <c r="D1202" s="1" t="s">
        <v>9751</v>
      </c>
      <c r="E1202" s="1" t="s">
        <v>11</v>
      </c>
      <c r="F1202" s="1" t="s">
        <v>9752</v>
      </c>
      <c r="G1202" s="1" t="s">
        <v>9753</v>
      </c>
      <c r="H1202" s="1" t="s">
        <v>6297</v>
      </c>
      <c r="I1202" s="1" t="s">
        <v>9754</v>
      </c>
      <c r="J1202" s="1">
        <v>1.0</v>
      </c>
      <c r="K1202" s="1" t="s">
        <v>7473</v>
      </c>
      <c r="L1202" s="1">
        <v>0.0</v>
      </c>
      <c r="M1202" s="10" t="str">
        <f>IFERROR(__xludf.DUMMYFUNCTION("REGEXEXTRACT(B1202, ""\d{4}"")"),"2009")</f>
        <v>2009</v>
      </c>
    </row>
    <row r="1203">
      <c r="A1203" s="11" t="s">
        <v>2428</v>
      </c>
      <c r="B1203" s="11" t="s">
        <v>2427</v>
      </c>
      <c r="C1203" s="1" t="s">
        <v>9755</v>
      </c>
      <c r="D1203" s="1" t="s">
        <v>9756</v>
      </c>
      <c r="E1203" s="1" t="s">
        <v>11</v>
      </c>
      <c r="F1203" s="1" t="s">
        <v>9757</v>
      </c>
      <c r="G1203" s="1" t="s">
        <v>9758</v>
      </c>
      <c r="H1203" s="1" t="s">
        <v>9759</v>
      </c>
      <c r="I1203" s="1" t="s">
        <v>9760</v>
      </c>
      <c r="J1203" s="1">
        <v>1.0</v>
      </c>
      <c r="K1203" s="1" t="s">
        <v>7473</v>
      </c>
      <c r="L1203" s="1">
        <v>0.0</v>
      </c>
      <c r="M1203" s="10" t="str">
        <f>IFERROR(__xludf.DUMMYFUNCTION("REGEXEXTRACT(B1203, ""\d{4}"")"),"2015")</f>
        <v>2015</v>
      </c>
    </row>
    <row r="1204">
      <c r="A1204" s="11" t="s">
        <v>2430</v>
      </c>
      <c r="B1204" s="11" t="s">
        <v>2429</v>
      </c>
      <c r="C1204" s="1" t="s">
        <v>9761</v>
      </c>
      <c r="D1204" s="1" t="s">
        <v>9762</v>
      </c>
      <c r="E1204" s="1" t="s">
        <v>11</v>
      </c>
      <c r="F1204" s="1" t="s">
        <v>9763</v>
      </c>
      <c r="G1204" s="1" t="s">
        <v>9764</v>
      </c>
      <c r="H1204" s="1" t="s">
        <v>1513</v>
      </c>
      <c r="I1204" s="1" t="s">
        <v>9765</v>
      </c>
      <c r="J1204" s="1">
        <v>1.0</v>
      </c>
      <c r="K1204" s="1" t="s">
        <v>7473</v>
      </c>
      <c r="L1204" s="1">
        <v>0.0</v>
      </c>
      <c r="M1204" s="10" t="str">
        <f>IFERROR(__xludf.DUMMYFUNCTION("REGEXEXTRACT(B1204, ""\d{4}"")"),"2011")</f>
        <v>2011</v>
      </c>
    </row>
    <row r="1205">
      <c r="A1205" s="11" t="s">
        <v>2432</v>
      </c>
      <c r="B1205" s="11" t="s">
        <v>2431</v>
      </c>
      <c r="C1205" s="1" t="s">
        <v>9766</v>
      </c>
      <c r="D1205" s="1" t="s">
        <v>9767</v>
      </c>
      <c r="E1205" s="1" t="s">
        <v>11</v>
      </c>
      <c r="F1205" s="1" t="s">
        <v>9768</v>
      </c>
      <c r="G1205" s="1" t="s">
        <v>8071</v>
      </c>
      <c r="H1205" s="1" t="s">
        <v>9769</v>
      </c>
      <c r="I1205" s="1" t="s">
        <v>9770</v>
      </c>
      <c r="J1205" s="1">
        <v>1.0</v>
      </c>
      <c r="K1205" s="1" t="s">
        <v>7473</v>
      </c>
      <c r="L1205" s="1">
        <v>0.0</v>
      </c>
      <c r="M1205" s="10" t="str">
        <f>IFERROR(__xludf.DUMMYFUNCTION("REGEXEXTRACT(B1205, ""\d{4}"")"),"2011")</f>
        <v>2011</v>
      </c>
    </row>
    <row r="1206">
      <c r="A1206" s="11" t="s">
        <v>2434</v>
      </c>
      <c r="B1206" s="11" t="s">
        <v>2433</v>
      </c>
      <c r="C1206" s="1" t="s">
        <v>9771</v>
      </c>
      <c r="D1206" s="1" t="s">
        <v>9772</v>
      </c>
      <c r="E1206" s="1" t="s">
        <v>11</v>
      </c>
      <c r="F1206" s="1" t="s">
        <v>9773</v>
      </c>
      <c r="G1206" s="1" t="s">
        <v>9774</v>
      </c>
      <c r="H1206" s="1" t="s">
        <v>1477</v>
      </c>
      <c r="I1206" s="1" t="s">
        <v>9775</v>
      </c>
      <c r="J1206" s="1">
        <v>1.0</v>
      </c>
      <c r="K1206" s="1" t="s">
        <v>7473</v>
      </c>
      <c r="L1206" s="1">
        <v>0.0</v>
      </c>
      <c r="M1206" s="10" t="str">
        <f>IFERROR(__xludf.DUMMYFUNCTION("REGEXEXTRACT(B1206, ""\d{4}"")"),"2017")</f>
        <v>2017</v>
      </c>
    </row>
    <row r="1207">
      <c r="A1207" s="11" t="s">
        <v>2436</v>
      </c>
      <c r="B1207" s="11" t="s">
        <v>2435</v>
      </c>
      <c r="C1207" s="1" t="s">
        <v>9776</v>
      </c>
      <c r="D1207" s="1" t="s">
        <v>9777</v>
      </c>
      <c r="E1207" s="1" t="s">
        <v>11</v>
      </c>
      <c r="F1207" s="1" t="s">
        <v>9778</v>
      </c>
      <c r="G1207" s="1" t="s">
        <v>9779</v>
      </c>
      <c r="H1207" s="1" t="s">
        <v>1477</v>
      </c>
      <c r="I1207" s="1" t="s">
        <v>9780</v>
      </c>
      <c r="J1207" s="1">
        <v>1.0</v>
      </c>
      <c r="K1207" s="1" t="s">
        <v>7473</v>
      </c>
      <c r="L1207" s="1">
        <v>0.0</v>
      </c>
      <c r="M1207" s="10" t="str">
        <f>IFERROR(__xludf.DUMMYFUNCTION("REGEXEXTRACT(B1207, ""\d{4}"")"),"2017")</f>
        <v>2017</v>
      </c>
    </row>
    <row r="1208">
      <c r="A1208" s="11" t="s">
        <v>2438</v>
      </c>
      <c r="B1208" s="11" t="s">
        <v>2437</v>
      </c>
      <c r="C1208" s="1" t="s">
        <v>9781</v>
      </c>
      <c r="D1208" s="1" t="s">
        <v>9782</v>
      </c>
      <c r="E1208" s="1" t="s">
        <v>11</v>
      </c>
      <c r="F1208" s="1" t="s">
        <v>9783</v>
      </c>
      <c r="G1208" s="1" t="s">
        <v>9784</v>
      </c>
      <c r="H1208" s="1" t="s">
        <v>9785</v>
      </c>
      <c r="I1208" s="1" t="s">
        <v>9786</v>
      </c>
      <c r="J1208" s="1">
        <v>1.0</v>
      </c>
      <c r="K1208" s="1" t="s">
        <v>7473</v>
      </c>
      <c r="L1208" s="1">
        <v>0.0</v>
      </c>
      <c r="M1208" s="10" t="str">
        <f>IFERROR(__xludf.DUMMYFUNCTION("REGEXEXTRACT(B1208, ""\d{4}"")"),"2017")</f>
        <v>2017</v>
      </c>
    </row>
    <row r="1209">
      <c r="A1209" s="11" t="s">
        <v>2440</v>
      </c>
      <c r="B1209" s="11" t="s">
        <v>2439</v>
      </c>
      <c r="C1209" s="1" t="s">
        <v>11</v>
      </c>
      <c r="D1209" s="1" t="s">
        <v>9787</v>
      </c>
      <c r="E1209" s="1" t="s">
        <v>11</v>
      </c>
      <c r="F1209" s="1" t="s">
        <v>9788</v>
      </c>
      <c r="G1209" s="1" t="s">
        <v>9789</v>
      </c>
      <c r="H1209" s="1" t="s">
        <v>11</v>
      </c>
      <c r="I1209" s="1" t="s">
        <v>11</v>
      </c>
      <c r="J1209" s="1">
        <v>1.0</v>
      </c>
      <c r="K1209" s="1" t="s">
        <v>7473</v>
      </c>
      <c r="L1209" s="1">
        <v>0.0</v>
      </c>
      <c r="M1209" s="10" t="str">
        <f>IFERROR(__xludf.DUMMYFUNCTION("REGEXEXTRACT(B1209, ""\d{4}"")"),"2015")</f>
        <v>2015</v>
      </c>
    </row>
    <row r="1210">
      <c r="A1210" s="11" t="s">
        <v>2442</v>
      </c>
      <c r="B1210" s="11" t="s">
        <v>2441</v>
      </c>
      <c r="C1210" s="1" t="s">
        <v>9790</v>
      </c>
      <c r="D1210" s="1" t="s">
        <v>9791</v>
      </c>
      <c r="E1210" s="1" t="s">
        <v>11</v>
      </c>
      <c r="F1210" s="1" t="s">
        <v>9792</v>
      </c>
      <c r="G1210" s="1" t="s">
        <v>9793</v>
      </c>
      <c r="H1210" s="1" t="s">
        <v>378</v>
      </c>
      <c r="I1210" s="1" t="s">
        <v>9794</v>
      </c>
      <c r="J1210" s="1">
        <v>1.0</v>
      </c>
      <c r="K1210" s="1" t="s">
        <v>7473</v>
      </c>
      <c r="L1210" s="1">
        <v>0.0</v>
      </c>
      <c r="M1210" s="10" t="str">
        <f>IFERROR(__xludf.DUMMYFUNCTION("REGEXEXTRACT(B1210, ""\d{4}"")"),"2017")</f>
        <v>2017</v>
      </c>
    </row>
    <row r="1211">
      <c r="A1211" s="11" t="s">
        <v>2444</v>
      </c>
      <c r="B1211" s="11" t="s">
        <v>2443</v>
      </c>
      <c r="C1211" s="1" t="s">
        <v>9795</v>
      </c>
      <c r="D1211" s="1" t="s">
        <v>9796</v>
      </c>
      <c r="E1211" s="1" t="s">
        <v>11</v>
      </c>
      <c r="F1211" s="1" t="s">
        <v>9797</v>
      </c>
      <c r="G1211" s="1" t="s">
        <v>7843</v>
      </c>
      <c r="H1211" s="1" t="s">
        <v>2276</v>
      </c>
      <c r="I1211" s="1" t="s">
        <v>9798</v>
      </c>
      <c r="J1211" s="1">
        <v>1.0</v>
      </c>
      <c r="K1211" s="1" t="s">
        <v>7473</v>
      </c>
      <c r="L1211" s="1">
        <v>0.0</v>
      </c>
      <c r="M1211" s="10" t="str">
        <f>IFERROR(__xludf.DUMMYFUNCTION("REGEXEXTRACT(B1211, ""\d{4}"")"),"2016")</f>
        <v>2016</v>
      </c>
    </row>
    <row r="1212">
      <c r="A1212" s="6" t="s">
        <v>2446</v>
      </c>
      <c r="B1212" s="8" t="s">
        <v>2445</v>
      </c>
      <c r="C1212" s="1" t="s">
        <v>11</v>
      </c>
      <c r="D1212" s="1" t="s">
        <v>9799</v>
      </c>
      <c r="E1212" s="1" t="s">
        <v>11</v>
      </c>
      <c r="F1212" s="1" t="s">
        <v>9800</v>
      </c>
      <c r="G1212" s="3" t="s">
        <v>8354</v>
      </c>
      <c r="H1212" s="1" t="s">
        <v>11</v>
      </c>
      <c r="I1212" s="1" t="s">
        <v>11</v>
      </c>
      <c r="J1212" s="1">
        <v>1.0</v>
      </c>
      <c r="K1212" s="3" t="s">
        <v>7485</v>
      </c>
      <c r="L1212" s="1">
        <v>0.0</v>
      </c>
      <c r="M1212" s="10" t="str">
        <f>IFERROR(__xludf.DUMMYFUNCTION("REGEXEXTRACT(B1212, ""\d{4}"")"),"2017")</f>
        <v>2017</v>
      </c>
    </row>
    <row r="1213">
      <c r="A1213" s="11" t="s">
        <v>2448</v>
      </c>
      <c r="B1213" s="11" t="s">
        <v>2447</v>
      </c>
      <c r="C1213" s="1" t="s">
        <v>9801</v>
      </c>
      <c r="D1213" s="1" t="s">
        <v>9802</v>
      </c>
      <c r="E1213" s="1" t="s">
        <v>11</v>
      </c>
      <c r="F1213" s="1" t="s">
        <v>9803</v>
      </c>
      <c r="G1213" s="1" t="s">
        <v>9804</v>
      </c>
      <c r="H1213" s="1" t="s">
        <v>3063</v>
      </c>
      <c r="I1213" s="1" t="s">
        <v>9805</v>
      </c>
      <c r="J1213" s="1">
        <v>1.0</v>
      </c>
      <c r="K1213" s="1" t="s">
        <v>7473</v>
      </c>
      <c r="L1213" s="1">
        <v>0.0</v>
      </c>
      <c r="M1213" s="10" t="str">
        <f>IFERROR(__xludf.DUMMYFUNCTION("REGEXEXTRACT(B1213, ""\d{4}"")"),"1993")</f>
        <v>1993</v>
      </c>
    </row>
    <row r="1214">
      <c r="A1214" s="11" t="s">
        <v>2450</v>
      </c>
      <c r="B1214" s="11" t="s">
        <v>2449</v>
      </c>
      <c r="C1214" s="1" t="s">
        <v>9806</v>
      </c>
      <c r="D1214" s="1" t="s">
        <v>9807</v>
      </c>
      <c r="E1214" s="1" t="s">
        <v>11</v>
      </c>
      <c r="F1214" s="1" t="s">
        <v>9808</v>
      </c>
      <c r="G1214" s="1" t="s">
        <v>9809</v>
      </c>
      <c r="H1214" s="1" t="s">
        <v>2024</v>
      </c>
      <c r="I1214" s="1" t="s">
        <v>9810</v>
      </c>
      <c r="J1214" s="1">
        <v>1.0</v>
      </c>
      <c r="K1214" s="1" t="s">
        <v>7473</v>
      </c>
      <c r="L1214" s="1">
        <v>0.0</v>
      </c>
      <c r="M1214" s="10" t="str">
        <f>IFERROR(__xludf.DUMMYFUNCTION("REGEXEXTRACT(B1214, ""\d{4}"")"),"1998")</f>
        <v>1998</v>
      </c>
    </row>
    <row r="1215">
      <c r="A1215" s="11" t="s">
        <v>2452</v>
      </c>
      <c r="B1215" s="11" t="s">
        <v>2451</v>
      </c>
      <c r="C1215" s="1" t="s">
        <v>11</v>
      </c>
      <c r="D1215" s="1" t="s">
        <v>9811</v>
      </c>
      <c r="E1215" s="1" t="s">
        <v>11</v>
      </c>
      <c r="F1215" s="1" t="s">
        <v>9812</v>
      </c>
      <c r="G1215" s="1" t="s">
        <v>7504</v>
      </c>
      <c r="H1215" s="1" t="s">
        <v>11</v>
      </c>
      <c r="I1215" s="1" t="s">
        <v>11</v>
      </c>
      <c r="J1215" s="1">
        <v>1.0</v>
      </c>
      <c r="K1215" s="3" t="s">
        <v>7485</v>
      </c>
      <c r="L1215" s="1">
        <v>0.0</v>
      </c>
      <c r="M1215" s="10" t="str">
        <f>IFERROR(__xludf.DUMMYFUNCTION("REGEXEXTRACT(B1215, ""\d{4}"")"),"2009")</f>
        <v>2009</v>
      </c>
    </row>
    <row r="1216">
      <c r="A1216" s="11" t="s">
        <v>2454</v>
      </c>
      <c r="B1216" s="11" t="s">
        <v>2453</v>
      </c>
      <c r="C1216" s="1" t="s">
        <v>9813</v>
      </c>
      <c r="D1216" s="1" t="s">
        <v>9814</v>
      </c>
      <c r="E1216" s="1" t="s">
        <v>11</v>
      </c>
      <c r="F1216" s="1" t="s">
        <v>9815</v>
      </c>
      <c r="G1216" s="1" t="s">
        <v>9816</v>
      </c>
      <c r="H1216" s="1" t="s">
        <v>1357</v>
      </c>
      <c r="I1216" s="1" t="s">
        <v>9817</v>
      </c>
      <c r="J1216" s="1">
        <v>1.0</v>
      </c>
      <c r="K1216" s="1" t="s">
        <v>7473</v>
      </c>
      <c r="L1216" s="1">
        <v>0.0</v>
      </c>
      <c r="M1216" s="10" t="str">
        <f>IFERROR(__xludf.DUMMYFUNCTION("REGEXEXTRACT(B1216, ""\d{4}"")"),"2016")</f>
        <v>2016</v>
      </c>
    </row>
    <row r="1217">
      <c r="A1217" s="11" t="s">
        <v>2456</v>
      </c>
      <c r="B1217" s="11" t="s">
        <v>2455</v>
      </c>
      <c r="C1217" s="1" t="s">
        <v>11</v>
      </c>
      <c r="D1217" s="1" t="s">
        <v>9818</v>
      </c>
      <c r="E1217" s="1" t="s">
        <v>11</v>
      </c>
      <c r="F1217" s="1" t="s">
        <v>9819</v>
      </c>
      <c r="G1217" s="1" t="s">
        <v>9820</v>
      </c>
      <c r="H1217" s="1" t="s">
        <v>11</v>
      </c>
      <c r="I1217" s="1" t="s">
        <v>11</v>
      </c>
      <c r="J1217" s="1">
        <v>1.0</v>
      </c>
      <c r="K1217" s="1" t="s">
        <v>7473</v>
      </c>
      <c r="L1217" s="1">
        <v>0.0</v>
      </c>
      <c r="M1217" s="10" t="str">
        <f>IFERROR(__xludf.DUMMYFUNCTION("REGEXEXTRACT(B1217, ""\d{4}"")"),"2017")</f>
        <v>2017</v>
      </c>
    </row>
    <row r="1218">
      <c r="A1218" s="11" t="s">
        <v>2458</v>
      </c>
      <c r="B1218" s="11" t="s">
        <v>2457</v>
      </c>
      <c r="C1218" s="1" t="s">
        <v>9821</v>
      </c>
      <c r="D1218" s="1" t="s">
        <v>9822</v>
      </c>
      <c r="E1218" s="1" t="s">
        <v>11</v>
      </c>
      <c r="F1218" s="1" t="s">
        <v>9823</v>
      </c>
      <c r="G1218" s="1" t="s">
        <v>9824</v>
      </c>
      <c r="H1218" s="1" t="s">
        <v>1723</v>
      </c>
      <c r="I1218" s="1" t="s">
        <v>9825</v>
      </c>
      <c r="J1218" s="1">
        <v>1.0</v>
      </c>
      <c r="K1218" s="1" t="s">
        <v>7473</v>
      </c>
      <c r="L1218" s="1">
        <v>0.0</v>
      </c>
      <c r="M1218" s="10" t="str">
        <f>IFERROR(__xludf.DUMMYFUNCTION("REGEXEXTRACT(B1218, ""\d{4}"")"),"2016")</f>
        <v>2016</v>
      </c>
    </row>
    <row r="1219">
      <c r="A1219" s="11" t="s">
        <v>2460</v>
      </c>
      <c r="B1219" s="11" t="s">
        <v>2459</v>
      </c>
      <c r="C1219" s="1" t="s">
        <v>9826</v>
      </c>
      <c r="D1219" s="1" t="s">
        <v>9827</v>
      </c>
      <c r="E1219" s="1" t="s">
        <v>11</v>
      </c>
      <c r="F1219" s="1" t="s">
        <v>9828</v>
      </c>
      <c r="G1219" s="1" t="s">
        <v>9829</v>
      </c>
      <c r="H1219" s="1" t="s">
        <v>1723</v>
      </c>
      <c r="I1219" s="1" t="s">
        <v>9830</v>
      </c>
      <c r="J1219" s="1">
        <v>1.0</v>
      </c>
      <c r="K1219" s="1" t="s">
        <v>7473</v>
      </c>
      <c r="L1219" s="1">
        <v>0.0</v>
      </c>
      <c r="M1219" s="10" t="str">
        <f>IFERROR(__xludf.DUMMYFUNCTION("REGEXEXTRACT(B1219, ""\d{4}"")"),"2016")</f>
        <v>2016</v>
      </c>
    </row>
    <row r="1220">
      <c r="A1220" s="11" t="s">
        <v>2462</v>
      </c>
      <c r="B1220" s="11" t="s">
        <v>2461</v>
      </c>
      <c r="C1220" s="1" t="s">
        <v>11</v>
      </c>
      <c r="D1220" s="1" t="s">
        <v>9831</v>
      </c>
      <c r="E1220" s="1" t="s">
        <v>11</v>
      </c>
      <c r="F1220" s="1" t="s">
        <v>9832</v>
      </c>
      <c r="G1220" s="1" t="s">
        <v>9833</v>
      </c>
      <c r="H1220" s="1" t="s">
        <v>11</v>
      </c>
      <c r="I1220" s="1" t="s">
        <v>11</v>
      </c>
      <c r="J1220" s="1">
        <v>1.0</v>
      </c>
      <c r="K1220" s="1" t="s">
        <v>7473</v>
      </c>
      <c r="L1220" s="1">
        <v>0.0</v>
      </c>
      <c r="M1220" s="10" t="str">
        <f>IFERROR(__xludf.DUMMYFUNCTION("REGEXEXTRACT(B1220, ""\d{4}"")"),"2016")</f>
        <v>2016</v>
      </c>
    </row>
    <row r="1221">
      <c r="A1221" s="11" t="s">
        <v>2464</v>
      </c>
      <c r="B1221" s="11" t="s">
        <v>2463</v>
      </c>
      <c r="C1221" s="1" t="s">
        <v>9834</v>
      </c>
      <c r="D1221" s="1" t="s">
        <v>9835</v>
      </c>
      <c r="E1221" s="1" t="s">
        <v>11</v>
      </c>
      <c r="F1221" s="1" t="s">
        <v>9836</v>
      </c>
      <c r="G1221" s="1" t="s">
        <v>9837</v>
      </c>
      <c r="H1221" s="1" t="s">
        <v>7593</v>
      </c>
      <c r="I1221" s="1" t="s">
        <v>9838</v>
      </c>
      <c r="J1221" s="1">
        <v>1.0</v>
      </c>
      <c r="K1221" s="1" t="s">
        <v>7473</v>
      </c>
      <c r="L1221" s="1">
        <v>0.0</v>
      </c>
      <c r="M1221" s="10" t="str">
        <f>IFERROR(__xludf.DUMMYFUNCTION("REGEXEXTRACT(B1221, ""\d{4}"")"),"2017")</f>
        <v>2017</v>
      </c>
    </row>
    <row r="1222">
      <c r="A1222" s="11" t="s">
        <v>2466</v>
      </c>
      <c r="B1222" s="11" t="s">
        <v>2465</v>
      </c>
      <c r="C1222" s="1" t="s">
        <v>9839</v>
      </c>
      <c r="D1222" s="1" t="s">
        <v>9840</v>
      </c>
      <c r="E1222" s="1" t="s">
        <v>11</v>
      </c>
      <c r="F1222" s="1" t="s">
        <v>9841</v>
      </c>
      <c r="G1222" s="1" t="s">
        <v>3355</v>
      </c>
      <c r="H1222" s="1" t="s">
        <v>1357</v>
      </c>
      <c r="I1222" s="1" t="s">
        <v>9842</v>
      </c>
      <c r="J1222" s="1">
        <v>1.0</v>
      </c>
      <c r="K1222" s="1" t="s">
        <v>7473</v>
      </c>
      <c r="L1222" s="1">
        <v>0.0</v>
      </c>
      <c r="M1222" s="10" t="str">
        <f>IFERROR(__xludf.DUMMYFUNCTION("REGEXEXTRACT(B1222, ""\d{4}"")"),"2017")</f>
        <v>2017</v>
      </c>
    </row>
    <row r="1223">
      <c r="A1223" s="11" t="s">
        <v>2468</v>
      </c>
      <c r="B1223" s="11" t="s">
        <v>2467</v>
      </c>
      <c r="C1223" s="1" t="s">
        <v>11</v>
      </c>
      <c r="D1223" s="1" t="s">
        <v>9843</v>
      </c>
      <c r="E1223" s="1" t="s">
        <v>11</v>
      </c>
      <c r="F1223" s="1" t="s">
        <v>9844</v>
      </c>
      <c r="G1223" s="1" t="s">
        <v>9845</v>
      </c>
      <c r="H1223" s="1" t="s">
        <v>11</v>
      </c>
      <c r="I1223" s="1" t="s">
        <v>11</v>
      </c>
      <c r="J1223" s="1">
        <v>1.0</v>
      </c>
      <c r="K1223" s="1" t="s">
        <v>7473</v>
      </c>
      <c r="L1223" s="1">
        <v>0.0</v>
      </c>
      <c r="M1223" s="10" t="str">
        <f>IFERROR(__xludf.DUMMYFUNCTION("REGEXEXTRACT(B1223, ""\d{4}"")"),"2016")</f>
        <v>2016</v>
      </c>
    </row>
    <row r="1224">
      <c r="A1224" s="11" t="s">
        <v>2470</v>
      </c>
      <c r="B1224" s="7" t="s">
        <v>7469</v>
      </c>
      <c r="C1224" s="1" t="s">
        <v>11</v>
      </c>
      <c r="D1224" s="1" t="s">
        <v>9846</v>
      </c>
      <c r="E1224" s="1" t="s">
        <v>11</v>
      </c>
      <c r="F1224" s="1" t="s">
        <v>9847</v>
      </c>
      <c r="G1224" s="1" t="s">
        <v>9848</v>
      </c>
      <c r="H1224" s="1" t="s">
        <v>11</v>
      </c>
      <c r="I1224" s="1" t="s">
        <v>11</v>
      </c>
      <c r="J1224" s="1">
        <v>1.0</v>
      </c>
      <c r="K1224" s="1" t="s">
        <v>7473</v>
      </c>
      <c r="L1224" s="1">
        <v>0.0</v>
      </c>
      <c r="M1224" s="10" t="str">
        <f>IFERROR(__xludf.DUMMYFUNCTION("REGEXEXTRACT(B1224, ""\d{4}"")"),"2015")</f>
        <v>2015</v>
      </c>
    </row>
    <row r="1225">
      <c r="A1225" s="11" t="s">
        <v>2472</v>
      </c>
      <c r="B1225" s="11" t="s">
        <v>2471</v>
      </c>
      <c r="C1225" s="1" t="s">
        <v>9849</v>
      </c>
      <c r="D1225" s="1" t="s">
        <v>9850</v>
      </c>
      <c r="E1225" s="1" t="s">
        <v>11</v>
      </c>
      <c r="F1225" s="1" t="s">
        <v>9851</v>
      </c>
      <c r="G1225" s="1" t="s">
        <v>9852</v>
      </c>
      <c r="H1225" s="1" t="s">
        <v>9853</v>
      </c>
      <c r="I1225" s="1" t="s">
        <v>9854</v>
      </c>
      <c r="J1225" s="1">
        <v>1.0</v>
      </c>
      <c r="K1225" s="1" t="s">
        <v>7473</v>
      </c>
      <c r="L1225" s="1">
        <v>0.0</v>
      </c>
      <c r="M1225" s="10" t="str">
        <f>IFERROR(__xludf.DUMMYFUNCTION("REGEXEXTRACT(B1225, ""\d{4}"")"),"2016")</f>
        <v>2016</v>
      </c>
    </row>
    <row r="1226">
      <c r="A1226" s="11" t="s">
        <v>2474</v>
      </c>
      <c r="B1226" s="11" t="s">
        <v>2473</v>
      </c>
      <c r="C1226" s="1" t="s">
        <v>9855</v>
      </c>
      <c r="D1226" s="1" t="s">
        <v>9856</v>
      </c>
      <c r="E1226" s="1" t="s">
        <v>11</v>
      </c>
      <c r="F1226" s="1" t="s">
        <v>9857</v>
      </c>
      <c r="G1226" s="1" t="s">
        <v>9858</v>
      </c>
      <c r="H1226" s="1" t="s">
        <v>9859</v>
      </c>
      <c r="I1226" s="1" t="s">
        <v>9860</v>
      </c>
      <c r="J1226" s="1">
        <v>1.0</v>
      </c>
      <c r="K1226" s="1" t="s">
        <v>7473</v>
      </c>
      <c r="L1226" s="1">
        <v>0.0</v>
      </c>
      <c r="M1226" s="10" t="str">
        <f>IFERROR(__xludf.DUMMYFUNCTION("REGEXEXTRACT(B1226, ""\d{4}"")"),"2017")</f>
        <v>2017</v>
      </c>
    </row>
    <row r="1227">
      <c r="A1227" s="11" t="s">
        <v>2476</v>
      </c>
      <c r="B1227" s="11" t="s">
        <v>2475</v>
      </c>
      <c r="C1227" s="1" t="s">
        <v>9861</v>
      </c>
      <c r="D1227" s="1" t="s">
        <v>9862</v>
      </c>
      <c r="E1227" s="1" t="s">
        <v>11</v>
      </c>
      <c r="F1227" s="1" t="s">
        <v>9863</v>
      </c>
      <c r="G1227" s="1" t="s">
        <v>9864</v>
      </c>
      <c r="H1227" s="1" t="s">
        <v>1723</v>
      </c>
      <c r="I1227" s="1" t="s">
        <v>9865</v>
      </c>
      <c r="J1227" s="1">
        <v>1.0</v>
      </c>
      <c r="K1227" s="1" t="s">
        <v>7473</v>
      </c>
      <c r="L1227" s="1">
        <v>0.0</v>
      </c>
      <c r="M1227" s="10" t="str">
        <f>IFERROR(__xludf.DUMMYFUNCTION("REGEXEXTRACT(B1227, ""\d{4}"")"),"2016")</f>
        <v>2016</v>
      </c>
    </row>
    <row r="1228">
      <c r="A1228" s="11" t="s">
        <v>2478</v>
      </c>
      <c r="B1228" s="11" t="s">
        <v>2477</v>
      </c>
      <c r="C1228" s="1" t="s">
        <v>9866</v>
      </c>
      <c r="D1228" s="1" t="s">
        <v>9867</v>
      </c>
      <c r="E1228" s="1" t="s">
        <v>11</v>
      </c>
      <c r="F1228" s="1" t="s">
        <v>9868</v>
      </c>
      <c r="G1228" s="1" t="s">
        <v>9864</v>
      </c>
      <c r="H1228" s="1" t="s">
        <v>1723</v>
      </c>
      <c r="I1228" s="1" t="s">
        <v>9869</v>
      </c>
      <c r="J1228" s="1">
        <v>1.0</v>
      </c>
      <c r="K1228" s="1" t="s">
        <v>7473</v>
      </c>
      <c r="L1228" s="1">
        <v>0.0</v>
      </c>
      <c r="M1228" s="10" t="str">
        <f>IFERROR(__xludf.DUMMYFUNCTION("REGEXEXTRACT(B1228, ""\d{4}"")"),"2016")</f>
        <v>2016</v>
      </c>
    </row>
    <row r="1229">
      <c r="A1229" s="11" t="s">
        <v>2480</v>
      </c>
      <c r="B1229" s="11" t="s">
        <v>2479</v>
      </c>
      <c r="C1229" s="1" t="s">
        <v>9870</v>
      </c>
      <c r="D1229" s="1" t="s">
        <v>9871</v>
      </c>
      <c r="E1229" s="1" t="s">
        <v>11</v>
      </c>
      <c r="F1229" s="1" t="s">
        <v>9872</v>
      </c>
      <c r="G1229" s="1" t="s">
        <v>6545</v>
      </c>
      <c r="H1229" s="1" t="s">
        <v>1085</v>
      </c>
      <c r="I1229" s="1" t="s">
        <v>9873</v>
      </c>
      <c r="J1229" s="1">
        <v>1.0</v>
      </c>
      <c r="K1229" s="1" t="s">
        <v>7473</v>
      </c>
      <c r="L1229" s="1">
        <v>0.0</v>
      </c>
      <c r="M1229" s="10" t="str">
        <f>IFERROR(__xludf.DUMMYFUNCTION("REGEXEXTRACT(B1229, ""\d{4}"")"),"2016")</f>
        <v>2016</v>
      </c>
    </row>
    <row r="1230">
      <c r="A1230" s="11" t="s">
        <v>2482</v>
      </c>
      <c r="B1230" s="11" t="s">
        <v>2481</v>
      </c>
      <c r="C1230" s="1" t="s">
        <v>9874</v>
      </c>
      <c r="D1230" s="1" t="s">
        <v>9875</v>
      </c>
      <c r="E1230" s="1" t="s">
        <v>11</v>
      </c>
      <c r="F1230" s="1" t="s">
        <v>9876</v>
      </c>
      <c r="G1230" s="1" t="s">
        <v>9877</v>
      </c>
      <c r="H1230" s="1" t="s">
        <v>1723</v>
      </c>
      <c r="I1230" s="1" t="s">
        <v>9878</v>
      </c>
      <c r="J1230" s="1">
        <v>1.0</v>
      </c>
      <c r="K1230" s="1" t="s">
        <v>7473</v>
      </c>
      <c r="L1230" s="1">
        <v>0.0</v>
      </c>
      <c r="M1230" s="10" t="str">
        <f>IFERROR(__xludf.DUMMYFUNCTION("REGEXEXTRACT(B1230, ""\d{4}"")"),"2017")</f>
        <v>2017</v>
      </c>
    </row>
    <row r="1231">
      <c r="A1231" s="11" t="s">
        <v>2484</v>
      </c>
      <c r="B1231" s="11" t="s">
        <v>2483</v>
      </c>
      <c r="C1231" s="1" t="s">
        <v>9879</v>
      </c>
      <c r="D1231" s="1" t="s">
        <v>9880</v>
      </c>
      <c r="E1231" s="1" t="s">
        <v>11</v>
      </c>
      <c r="F1231" s="1" t="s">
        <v>9881</v>
      </c>
      <c r="G1231" s="1" t="s">
        <v>9816</v>
      </c>
      <c r="H1231" s="1" t="s">
        <v>1357</v>
      </c>
      <c r="I1231" s="1" t="s">
        <v>9882</v>
      </c>
      <c r="J1231" s="1">
        <v>1.0</v>
      </c>
      <c r="K1231" s="1" t="s">
        <v>7473</v>
      </c>
      <c r="L1231" s="1">
        <v>0.0</v>
      </c>
      <c r="M1231" s="10" t="str">
        <f>IFERROR(__xludf.DUMMYFUNCTION("REGEXEXTRACT(B1231, ""\d{4}"")"),"2017")</f>
        <v>2017</v>
      </c>
    </row>
    <row r="1232">
      <c r="A1232" s="11" t="s">
        <v>2486</v>
      </c>
      <c r="B1232" s="11" t="s">
        <v>2485</v>
      </c>
      <c r="C1232" s="1" t="s">
        <v>11</v>
      </c>
      <c r="D1232" s="1" t="s">
        <v>9883</v>
      </c>
      <c r="E1232" s="1" t="s">
        <v>11</v>
      </c>
      <c r="F1232" s="1" t="s">
        <v>9884</v>
      </c>
      <c r="G1232" s="1" t="s">
        <v>9885</v>
      </c>
      <c r="H1232" s="1" t="s">
        <v>11</v>
      </c>
      <c r="I1232" s="1" t="s">
        <v>11</v>
      </c>
      <c r="J1232" s="1">
        <v>1.0</v>
      </c>
      <c r="K1232" s="1" t="s">
        <v>7473</v>
      </c>
      <c r="L1232" s="1">
        <v>0.0</v>
      </c>
      <c r="M1232" s="10" t="str">
        <f>IFERROR(__xludf.DUMMYFUNCTION("REGEXEXTRACT(B1232, ""\d{4}"")"),"2017")</f>
        <v>2017</v>
      </c>
    </row>
    <row r="1233">
      <c r="A1233" s="11" t="s">
        <v>2488</v>
      </c>
      <c r="B1233" s="11" t="s">
        <v>2487</v>
      </c>
      <c r="C1233" s="1" t="s">
        <v>9886</v>
      </c>
      <c r="D1233" s="1" t="s">
        <v>9887</v>
      </c>
      <c r="E1233" s="1" t="s">
        <v>11</v>
      </c>
      <c r="F1233" s="1" t="s">
        <v>9888</v>
      </c>
      <c r="G1233" s="1" t="s">
        <v>9889</v>
      </c>
      <c r="H1233" s="1" t="s">
        <v>9890</v>
      </c>
      <c r="I1233" s="1" t="s">
        <v>9891</v>
      </c>
      <c r="J1233" s="1">
        <v>1.0</v>
      </c>
      <c r="K1233" s="1" t="s">
        <v>7473</v>
      </c>
      <c r="L1233" s="1">
        <v>0.0</v>
      </c>
      <c r="M1233" s="10" t="str">
        <f>IFERROR(__xludf.DUMMYFUNCTION("REGEXEXTRACT(B1233, ""\d{4}"")"),"2016")</f>
        <v>2016</v>
      </c>
    </row>
    <row r="1234">
      <c r="A1234" s="11" t="s">
        <v>2492</v>
      </c>
      <c r="B1234" s="11" t="s">
        <v>2491</v>
      </c>
      <c r="C1234" s="1" t="s">
        <v>9892</v>
      </c>
      <c r="D1234" s="1" t="s">
        <v>9893</v>
      </c>
      <c r="E1234" s="1" t="s">
        <v>11</v>
      </c>
      <c r="F1234" s="1" t="s">
        <v>9894</v>
      </c>
      <c r="G1234" s="1" t="s">
        <v>3134</v>
      </c>
      <c r="H1234" s="1" t="s">
        <v>291</v>
      </c>
      <c r="I1234" s="1" t="s">
        <v>9895</v>
      </c>
      <c r="J1234" s="1">
        <v>1.0</v>
      </c>
      <c r="K1234" s="1" t="s">
        <v>7473</v>
      </c>
      <c r="L1234" s="1">
        <v>0.0</v>
      </c>
      <c r="M1234" s="10" t="str">
        <f>IFERROR(__xludf.DUMMYFUNCTION("REGEXEXTRACT(B1234, ""\d{4}"")"),"2013")</f>
        <v>2013</v>
      </c>
    </row>
    <row r="1235">
      <c r="A1235" s="11" t="s">
        <v>2502</v>
      </c>
      <c r="B1235" s="11" t="s">
        <v>2501</v>
      </c>
      <c r="C1235" s="1" t="s">
        <v>11</v>
      </c>
      <c r="D1235" s="1" t="s">
        <v>9896</v>
      </c>
      <c r="E1235" s="1" t="s">
        <v>11</v>
      </c>
      <c r="F1235" s="1" t="s">
        <v>9897</v>
      </c>
      <c r="G1235" s="1" t="s">
        <v>9898</v>
      </c>
      <c r="H1235" s="1" t="s">
        <v>11</v>
      </c>
      <c r="I1235" s="1" t="s">
        <v>11</v>
      </c>
      <c r="J1235" s="1">
        <v>1.0</v>
      </c>
      <c r="K1235" s="1" t="s">
        <v>7473</v>
      </c>
      <c r="L1235" s="1">
        <v>0.0</v>
      </c>
      <c r="M1235" s="10" t="str">
        <f>IFERROR(__xludf.DUMMYFUNCTION("REGEXEXTRACT(B1235, ""\d{4}"")"),"2002")</f>
        <v>2002</v>
      </c>
    </row>
    <row r="1236">
      <c r="A1236" s="11" t="s">
        <v>2504</v>
      </c>
      <c r="B1236" s="11" t="s">
        <v>2503</v>
      </c>
      <c r="C1236" s="1" t="s">
        <v>9899</v>
      </c>
      <c r="D1236" s="1" t="s">
        <v>9900</v>
      </c>
      <c r="E1236" s="1" t="s">
        <v>11</v>
      </c>
      <c r="F1236" s="1" t="s">
        <v>9901</v>
      </c>
      <c r="G1236" s="1" t="s">
        <v>9902</v>
      </c>
      <c r="H1236" s="1" t="s">
        <v>1048</v>
      </c>
      <c r="I1236" s="1" t="s">
        <v>9903</v>
      </c>
      <c r="J1236" s="1">
        <v>1.0</v>
      </c>
      <c r="K1236" s="1" t="s">
        <v>7473</v>
      </c>
      <c r="L1236" s="1">
        <v>0.0</v>
      </c>
      <c r="M1236" s="10" t="str">
        <f>IFERROR(__xludf.DUMMYFUNCTION("REGEXEXTRACT(B1236, ""\d{4}"")"),"2015")</f>
        <v>2015</v>
      </c>
    </row>
    <row r="1237">
      <c r="A1237" s="11" t="s">
        <v>2506</v>
      </c>
      <c r="B1237" s="11" t="s">
        <v>2505</v>
      </c>
      <c r="C1237" s="1" t="s">
        <v>11</v>
      </c>
      <c r="D1237" s="1" t="s">
        <v>9904</v>
      </c>
      <c r="E1237" s="1" t="s">
        <v>11</v>
      </c>
      <c r="F1237" s="1" t="s">
        <v>9905</v>
      </c>
      <c r="G1237" s="1" t="s">
        <v>9906</v>
      </c>
      <c r="H1237" s="1" t="s">
        <v>11</v>
      </c>
      <c r="I1237" s="1" t="s">
        <v>11</v>
      </c>
      <c r="J1237" s="1">
        <v>1.0</v>
      </c>
      <c r="K1237" s="9" t="s">
        <v>7473</v>
      </c>
      <c r="L1237" s="1">
        <v>0.0</v>
      </c>
      <c r="M1237" s="10" t="str">
        <f>IFERROR(__xludf.DUMMYFUNCTION("REGEXEXTRACT(B1237, ""\d{4}"")"),"2018")</f>
        <v>2018</v>
      </c>
    </row>
    <row r="1238">
      <c r="A1238" s="11" t="s">
        <v>2508</v>
      </c>
      <c r="B1238" s="11" t="s">
        <v>2507</v>
      </c>
      <c r="C1238" s="1" t="s">
        <v>9907</v>
      </c>
      <c r="D1238" s="1" t="s">
        <v>9908</v>
      </c>
      <c r="E1238" s="1" t="s">
        <v>11</v>
      </c>
      <c r="F1238" s="1" t="s">
        <v>9909</v>
      </c>
      <c r="G1238" s="1" t="s">
        <v>2046</v>
      </c>
      <c r="H1238" s="1" t="s">
        <v>378</v>
      </c>
      <c r="I1238" s="1" t="s">
        <v>9910</v>
      </c>
      <c r="J1238" s="1">
        <v>1.0</v>
      </c>
      <c r="K1238" s="1" t="s">
        <v>7473</v>
      </c>
      <c r="L1238" s="1">
        <v>0.0</v>
      </c>
      <c r="M1238" s="10" t="str">
        <f>IFERROR(__xludf.DUMMYFUNCTION("REGEXEXTRACT(B1238, ""\d{4}"")"),"2012")</f>
        <v>2012</v>
      </c>
    </row>
    <row r="1239">
      <c r="A1239" s="11" t="s">
        <v>2515</v>
      </c>
      <c r="B1239" s="11" t="s">
        <v>2514</v>
      </c>
      <c r="C1239" s="1" t="s">
        <v>11</v>
      </c>
      <c r="D1239" s="2" t="s">
        <v>9911</v>
      </c>
      <c r="E1239" s="1" t="s">
        <v>11</v>
      </c>
      <c r="F1239" s="1" t="s">
        <v>9912</v>
      </c>
      <c r="G1239" s="1" t="s">
        <v>9913</v>
      </c>
      <c r="H1239" s="1" t="s">
        <v>11</v>
      </c>
      <c r="I1239" s="1" t="s">
        <v>11</v>
      </c>
      <c r="J1239" s="1">
        <v>1.0</v>
      </c>
      <c r="K1239" s="9" t="s">
        <v>8185</v>
      </c>
      <c r="L1239" s="1">
        <v>0.0</v>
      </c>
      <c r="M1239" s="10" t="str">
        <f>IFERROR(__xludf.DUMMYFUNCTION("REGEXEXTRACT(B1239, ""\d{4}"")"),"2013")</f>
        <v>2013</v>
      </c>
    </row>
    <row r="1240">
      <c r="A1240" s="11" t="s">
        <v>2522</v>
      </c>
      <c r="B1240" s="11" t="s">
        <v>2521</v>
      </c>
      <c r="C1240" s="1" t="s">
        <v>11</v>
      </c>
      <c r="D1240" s="1" t="s">
        <v>9914</v>
      </c>
      <c r="E1240" s="1" t="s">
        <v>11</v>
      </c>
      <c r="F1240" s="1" t="s">
        <v>9915</v>
      </c>
      <c r="G1240" s="1" t="s">
        <v>9916</v>
      </c>
      <c r="H1240" s="1" t="s">
        <v>11</v>
      </c>
      <c r="I1240" s="1" t="s">
        <v>11</v>
      </c>
      <c r="J1240" s="1">
        <v>1.0</v>
      </c>
      <c r="K1240" s="1" t="s">
        <v>7473</v>
      </c>
      <c r="L1240" s="1">
        <v>0.0</v>
      </c>
      <c r="M1240" s="10" t="str">
        <f>IFERROR(__xludf.DUMMYFUNCTION("REGEXEXTRACT(B1240, ""\d{4}"")"),"2015")</f>
        <v>2015</v>
      </c>
    </row>
    <row r="1241">
      <c r="A1241" s="11" t="s">
        <v>2524</v>
      </c>
      <c r="B1241" s="11" t="s">
        <v>2523</v>
      </c>
      <c r="C1241" s="1" t="s">
        <v>11</v>
      </c>
      <c r="D1241" s="1" t="s">
        <v>9917</v>
      </c>
      <c r="E1241" s="1" t="s">
        <v>11</v>
      </c>
      <c r="F1241" s="1" t="s">
        <v>9918</v>
      </c>
      <c r="G1241" s="1" t="s">
        <v>9919</v>
      </c>
      <c r="H1241" s="1" t="s">
        <v>11</v>
      </c>
      <c r="I1241" s="1" t="s">
        <v>11</v>
      </c>
      <c r="J1241" s="1">
        <v>1.0</v>
      </c>
      <c r="K1241" s="1" t="s">
        <v>7473</v>
      </c>
      <c r="L1241" s="1">
        <v>0.0</v>
      </c>
      <c r="M1241" s="10" t="str">
        <f>IFERROR(__xludf.DUMMYFUNCTION("REGEXEXTRACT(B1241, ""\d{4}"")"),"2014")</f>
        <v>2014</v>
      </c>
    </row>
    <row r="1242">
      <c r="A1242" s="11" t="s">
        <v>2526</v>
      </c>
      <c r="B1242" s="11" t="s">
        <v>2525</v>
      </c>
      <c r="C1242" s="1" t="s">
        <v>9920</v>
      </c>
      <c r="D1242" s="1" t="s">
        <v>9921</v>
      </c>
      <c r="E1242" s="1" t="s">
        <v>11</v>
      </c>
      <c r="F1242" s="1" t="s">
        <v>9922</v>
      </c>
      <c r="G1242" s="1" t="s">
        <v>9923</v>
      </c>
      <c r="H1242" s="1" t="s">
        <v>1807</v>
      </c>
      <c r="I1242" s="1" t="s">
        <v>9924</v>
      </c>
      <c r="J1242" s="1">
        <v>1.0</v>
      </c>
      <c r="K1242" s="1" t="s">
        <v>7473</v>
      </c>
      <c r="L1242" s="1">
        <v>0.0</v>
      </c>
      <c r="M1242" s="10" t="str">
        <f>IFERROR(__xludf.DUMMYFUNCTION("REGEXEXTRACT(B1242, ""\d{4}"")"),"2015")</f>
        <v>2015</v>
      </c>
    </row>
    <row r="1243">
      <c r="A1243" s="11" t="s">
        <v>2528</v>
      </c>
      <c r="B1243" s="11" t="s">
        <v>2527</v>
      </c>
      <c r="C1243" s="1" t="s">
        <v>9925</v>
      </c>
      <c r="D1243" s="1" t="s">
        <v>9926</v>
      </c>
      <c r="E1243" s="1" t="s">
        <v>11</v>
      </c>
      <c r="F1243" s="1" t="s">
        <v>9927</v>
      </c>
      <c r="G1243" s="1" t="s">
        <v>2325</v>
      </c>
      <c r="H1243" s="1" t="s">
        <v>5881</v>
      </c>
      <c r="I1243" s="1" t="s">
        <v>9928</v>
      </c>
      <c r="J1243" s="1">
        <v>1.0</v>
      </c>
      <c r="K1243" s="1" t="s">
        <v>7473</v>
      </c>
      <c r="L1243" s="1">
        <v>0.0</v>
      </c>
      <c r="M1243" s="10" t="str">
        <f>IFERROR(__xludf.DUMMYFUNCTION("REGEXEXTRACT(B1243, ""\d{4}"")"),"2014")</f>
        <v>2014</v>
      </c>
    </row>
    <row r="1244">
      <c r="A1244" s="11" t="s">
        <v>2530</v>
      </c>
      <c r="B1244" s="11" t="s">
        <v>2529</v>
      </c>
      <c r="C1244" s="1" t="s">
        <v>11</v>
      </c>
      <c r="D1244" s="1" t="s">
        <v>9929</v>
      </c>
      <c r="E1244" s="1" t="s">
        <v>11</v>
      </c>
      <c r="F1244" s="1" t="s">
        <v>9930</v>
      </c>
      <c r="G1244" s="1" t="s">
        <v>9931</v>
      </c>
      <c r="H1244" s="1" t="s">
        <v>11</v>
      </c>
      <c r="I1244" s="1" t="s">
        <v>11</v>
      </c>
      <c r="J1244" s="1">
        <v>1.0</v>
      </c>
      <c r="K1244" s="1" t="s">
        <v>7473</v>
      </c>
      <c r="L1244" s="1">
        <v>0.0</v>
      </c>
      <c r="M1244" s="10" t="str">
        <f>IFERROR(__xludf.DUMMYFUNCTION("REGEXEXTRACT(B1244, ""\d{4}"")"),"2014")</f>
        <v>2014</v>
      </c>
    </row>
    <row r="1245">
      <c r="A1245" s="11" t="s">
        <v>2539</v>
      </c>
      <c r="B1245" s="11" t="s">
        <v>2538</v>
      </c>
      <c r="C1245" s="1" t="s">
        <v>9932</v>
      </c>
      <c r="D1245" s="1" t="s">
        <v>9933</v>
      </c>
      <c r="E1245" s="1" t="s">
        <v>11</v>
      </c>
      <c r="F1245" s="1" t="s">
        <v>9934</v>
      </c>
      <c r="G1245" s="1" t="s">
        <v>9935</v>
      </c>
      <c r="H1245" s="1" t="s">
        <v>1855</v>
      </c>
      <c r="I1245" s="1" t="s">
        <v>9936</v>
      </c>
      <c r="J1245" s="1">
        <v>1.0</v>
      </c>
      <c r="K1245" s="1" t="s">
        <v>7473</v>
      </c>
      <c r="L1245" s="1">
        <v>0.0</v>
      </c>
      <c r="M1245" s="10" t="str">
        <f>IFERROR(__xludf.DUMMYFUNCTION("REGEXEXTRACT(B1245, ""\d{4}"")"),"2014")</f>
        <v>2014</v>
      </c>
    </row>
    <row r="1246">
      <c r="A1246" s="11" t="s">
        <v>2541</v>
      </c>
      <c r="B1246" s="11" t="s">
        <v>2540</v>
      </c>
      <c r="C1246" s="1" t="s">
        <v>9937</v>
      </c>
      <c r="D1246" s="1" t="s">
        <v>9938</v>
      </c>
      <c r="E1246" s="1" t="s">
        <v>11</v>
      </c>
      <c r="F1246" s="25" t="s">
        <v>9939</v>
      </c>
      <c r="G1246" s="1" t="s">
        <v>2046</v>
      </c>
      <c r="H1246" s="1" t="s">
        <v>1541</v>
      </c>
      <c r="I1246" s="1" t="s">
        <v>9940</v>
      </c>
      <c r="J1246" s="1">
        <v>1.0</v>
      </c>
      <c r="K1246" s="1" t="s">
        <v>7473</v>
      </c>
      <c r="L1246" s="1">
        <v>0.0</v>
      </c>
      <c r="M1246" s="10" t="str">
        <f>IFERROR(__xludf.DUMMYFUNCTION("REGEXEXTRACT(B1246, ""\d{4}"")"),"2013")</f>
        <v>2013</v>
      </c>
    </row>
    <row r="1247">
      <c r="A1247" s="11" t="s">
        <v>2543</v>
      </c>
      <c r="B1247" s="11" t="s">
        <v>2542</v>
      </c>
      <c r="C1247" s="1" t="s">
        <v>9941</v>
      </c>
      <c r="D1247" s="1" t="s">
        <v>9942</v>
      </c>
      <c r="E1247" s="1" t="s">
        <v>11</v>
      </c>
      <c r="F1247" s="1" t="s">
        <v>9943</v>
      </c>
      <c r="G1247" s="1" t="s">
        <v>1540</v>
      </c>
      <c r="H1247" s="1" t="s">
        <v>378</v>
      </c>
      <c r="I1247" s="1" t="s">
        <v>9944</v>
      </c>
      <c r="J1247" s="1">
        <v>1.0</v>
      </c>
      <c r="K1247" s="1" t="s">
        <v>7473</v>
      </c>
      <c r="L1247" s="1">
        <v>0.0</v>
      </c>
      <c r="M1247" s="10" t="str">
        <f>IFERROR(__xludf.DUMMYFUNCTION("REGEXEXTRACT(B1247, ""\d{4}"")"),"2014")</f>
        <v>2014</v>
      </c>
    </row>
    <row r="1248">
      <c r="A1248" s="11" t="s">
        <v>2549</v>
      </c>
      <c r="B1248" s="11" t="s">
        <v>2548</v>
      </c>
      <c r="C1248" s="1" t="s">
        <v>11</v>
      </c>
      <c r="D1248" s="1" t="s">
        <v>9945</v>
      </c>
      <c r="E1248" s="1" t="s">
        <v>11</v>
      </c>
      <c r="F1248" s="1" t="s">
        <v>9946</v>
      </c>
      <c r="G1248" s="1" t="s">
        <v>9947</v>
      </c>
      <c r="H1248" s="1" t="s">
        <v>11</v>
      </c>
      <c r="I1248" s="1" t="s">
        <v>11</v>
      </c>
      <c r="J1248" s="1">
        <v>1.0</v>
      </c>
      <c r="K1248" s="3" t="s">
        <v>8614</v>
      </c>
      <c r="L1248" s="1">
        <v>0.0</v>
      </c>
      <c r="M1248" s="10" t="str">
        <f>IFERROR(__xludf.DUMMYFUNCTION("REGEXEXTRACT(B1248, ""\d{4}"")"),"2015")</f>
        <v>2015</v>
      </c>
    </row>
    <row r="1249">
      <c r="A1249" s="11" t="s">
        <v>2551</v>
      </c>
      <c r="B1249" s="11" t="s">
        <v>2550</v>
      </c>
      <c r="C1249" s="1" t="s">
        <v>9948</v>
      </c>
      <c r="D1249" s="1" t="s">
        <v>9949</v>
      </c>
      <c r="E1249" s="1" t="s">
        <v>11</v>
      </c>
      <c r="F1249" s="1" t="s">
        <v>9950</v>
      </c>
      <c r="G1249" s="1" t="s">
        <v>9951</v>
      </c>
      <c r="H1249" s="1" t="s">
        <v>9952</v>
      </c>
      <c r="I1249" s="1" t="s">
        <v>9953</v>
      </c>
      <c r="J1249" s="1">
        <v>1.0</v>
      </c>
      <c r="K1249" s="1" t="s">
        <v>7473</v>
      </c>
      <c r="L1249" s="1">
        <v>0.0</v>
      </c>
      <c r="M1249" s="10" t="str">
        <f>IFERROR(__xludf.DUMMYFUNCTION("REGEXEXTRACT(B1249, ""\d{4}"")"),"2016")</f>
        <v>2016</v>
      </c>
    </row>
    <row r="1250">
      <c r="A1250" s="11" t="s">
        <v>2553</v>
      </c>
      <c r="B1250" s="11" t="s">
        <v>2552</v>
      </c>
      <c r="C1250" s="1" t="s">
        <v>11</v>
      </c>
      <c r="D1250" s="1" t="s">
        <v>9954</v>
      </c>
      <c r="E1250" s="1" t="s">
        <v>11</v>
      </c>
      <c r="F1250" s="1" t="s">
        <v>9955</v>
      </c>
      <c r="G1250" s="1" t="s">
        <v>9956</v>
      </c>
      <c r="H1250" s="1" t="s">
        <v>11</v>
      </c>
      <c r="I1250" s="1" t="s">
        <v>11</v>
      </c>
      <c r="J1250" s="1">
        <v>1.0</v>
      </c>
      <c r="K1250" s="9" t="s">
        <v>8614</v>
      </c>
      <c r="L1250" s="1">
        <v>0.0</v>
      </c>
      <c r="M1250" s="10" t="str">
        <f>IFERROR(__xludf.DUMMYFUNCTION("REGEXEXTRACT(B1250, ""\d{4}"")"),"2015")</f>
        <v>2015</v>
      </c>
    </row>
    <row r="1251">
      <c r="A1251" s="11" t="s">
        <v>2555</v>
      </c>
      <c r="B1251" s="11" t="s">
        <v>2554</v>
      </c>
      <c r="C1251" s="1" t="s">
        <v>9957</v>
      </c>
      <c r="D1251" s="1" t="s">
        <v>9958</v>
      </c>
      <c r="E1251" s="1" t="s">
        <v>11</v>
      </c>
      <c r="F1251" s="1" t="s">
        <v>9959</v>
      </c>
      <c r="G1251" s="1" t="s">
        <v>2883</v>
      </c>
      <c r="H1251" s="1" t="s">
        <v>1513</v>
      </c>
      <c r="I1251" s="1" t="s">
        <v>9960</v>
      </c>
      <c r="J1251" s="1">
        <v>1.0</v>
      </c>
      <c r="K1251" s="1" t="s">
        <v>7473</v>
      </c>
      <c r="L1251" s="1">
        <v>0.0</v>
      </c>
      <c r="M1251" s="10" t="str">
        <f>IFERROR(__xludf.DUMMYFUNCTION("REGEXEXTRACT(B1251, ""\d{4}"")"),"2014")</f>
        <v>2014</v>
      </c>
    </row>
    <row r="1252">
      <c r="A1252" s="11" t="s">
        <v>2557</v>
      </c>
      <c r="B1252" s="11" t="s">
        <v>2556</v>
      </c>
      <c r="C1252" s="1" t="s">
        <v>11</v>
      </c>
      <c r="D1252" s="1" t="s">
        <v>9961</v>
      </c>
      <c r="E1252" s="1" t="s">
        <v>11</v>
      </c>
      <c r="F1252" s="1" t="s">
        <v>9962</v>
      </c>
      <c r="G1252" s="1" t="s">
        <v>9963</v>
      </c>
      <c r="H1252" s="1" t="s">
        <v>11</v>
      </c>
      <c r="I1252" s="1" t="s">
        <v>11</v>
      </c>
      <c r="J1252" s="1">
        <v>1.0</v>
      </c>
      <c r="K1252" s="9" t="s">
        <v>8614</v>
      </c>
      <c r="L1252" s="1">
        <v>0.0</v>
      </c>
      <c r="M1252" s="10" t="str">
        <f>IFERROR(__xludf.DUMMYFUNCTION("REGEXEXTRACT(B1252, ""\d{4}"")"),"2015")</f>
        <v>2015</v>
      </c>
    </row>
    <row r="1253">
      <c r="A1253" s="11" t="s">
        <v>2563</v>
      </c>
      <c r="B1253" s="11" t="s">
        <v>2562</v>
      </c>
      <c r="C1253" s="1" t="s">
        <v>9964</v>
      </c>
      <c r="D1253" s="1" t="s">
        <v>9965</v>
      </c>
      <c r="E1253" s="1" t="s">
        <v>11</v>
      </c>
      <c r="F1253" s="1" t="s">
        <v>9966</v>
      </c>
      <c r="G1253" s="1" t="s">
        <v>9967</v>
      </c>
      <c r="H1253" s="1" t="s">
        <v>8056</v>
      </c>
      <c r="I1253" s="1" t="s">
        <v>9968</v>
      </c>
      <c r="J1253" s="1">
        <v>1.0</v>
      </c>
      <c r="K1253" s="1" t="s">
        <v>7473</v>
      </c>
      <c r="L1253" s="1">
        <v>0.0</v>
      </c>
      <c r="M1253" s="10" t="str">
        <f>IFERROR(__xludf.DUMMYFUNCTION("REGEXEXTRACT(B1253, ""\d{4}"")"),"2016")</f>
        <v>2016</v>
      </c>
    </row>
    <row r="1254">
      <c r="A1254" s="11" t="s">
        <v>2571</v>
      </c>
      <c r="B1254" s="11" t="s">
        <v>2570</v>
      </c>
      <c r="C1254" s="1" t="s">
        <v>9969</v>
      </c>
      <c r="D1254" s="1" t="s">
        <v>9970</v>
      </c>
      <c r="E1254" s="1" t="s">
        <v>11</v>
      </c>
      <c r="F1254" s="1" t="s">
        <v>9971</v>
      </c>
      <c r="G1254" s="1" t="s">
        <v>9972</v>
      </c>
      <c r="H1254" s="1" t="s">
        <v>9973</v>
      </c>
      <c r="I1254" s="1" t="s">
        <v>9974</v>
      </c>
      <c r="J1254" s="1">
        <v>1.0</v>
      </c>
      <c r="K1254" s="1" t="s">
        <v>7473</v>
      </c>
      <c r="L1254" s="1">
        <v>0.0</v>
      </c>
      <c r="M1254" s="10" t="str">
        <f>IFERROR(__xludf.DUMMYFUNCTION("REGEXEXTRACT(B1254, ""\d{4}"")"),"2017")</f>
        <v>2017</v>
      </c>
    </row>
    <row r="1255">
      <c r="A1255" s="11" t="s">
        <v>2573</v>
      </c>
      <c r="B1255" s="11" t="s">
        <v>2572</v>
      </c>
      <c r="C1255" s="1" t="s">
        <v>11</v>
      </c>
      <c r="D1255" s="1" t="s">
        <v>9975</v>
      </c>
      <c r="E1255" s="1" t="s">
        <v>11</v>
      </c>
      <c r="F1255" s="1" t="s">
        <v>9976</v>
      </c>
      <c r="G1255" s="1" t="s">
        <v>9977</v>
      </c>
      <c r="H1255" s="1" t="s">
        <v>11</v>
      </c>
      <c r="I1255" s="1" t="s">
        <v>11</v>
      </c>
      <c r="J1255" s="1">
        <v>1.0</v>
      </c>
      <c r="K1255" s="1" t="s">
        <v>7473</v>
      </c>
      <c r="L1255" s="1">
        <v>0.0</v>
      </c>
      <c r="M1255" s="10" t="str">
        <f>IFERROR(__xludf.DUMMYFUNCTION("REGEXEXTRACT(B1255, ""\d{4}"")"),"2016")</f>
        <v>2016</v>
      </c>
    </row>
    <row r="1256">
      <c r="A1256" s="11" t="s">
        <v>2575</v>
      </c>
      <c r="B1256" s="11" t="s">
        <v>2574</v>
      </c>
      <c r="C1256" s="1" t="s">
        <v>9978</v>
      </c>
      <c r="D1256" s="1" t="s">
        <v>9979</v>
      </c>
      <c r="E1256" s="1" t="s">
        <v>11</v>
      </c>
      <c r="F1256" s="1" t="s">
        <v>9980</v>
      </c>
      <c r="G1256" s="1" t="s">
        <v>9981</v>
      </c>
      <c r="H1256" s="1" t="s">
        <v>5559</v>
      </c>
      <c r="I1256" s="1" t="s">
        <v>9982</v>
      </c>
      <c r="J1256" s="1">
        <v>1.0</v>
      </c>
      <c r="K1256" s="1" t="s">
        <v>7473</v>
      </c>
      <c r="L1256" s="1">
        <v>0.0</v>
      </c>
      <c r="M1256" s="10" t="str">
        <f>IFERROR(__xludf.DUMMYFUNCTION("REGEXEXTRACT(B1256, ""\d{4}"")"),"2016")</f>
        <v>2016</v>
      </c>
    </row>
    <row r="1257">
      <c r="A1257" s="11" t="s">
        <v>2577</v>
      </c>
      <c r="B1257" s="11" t="s">
        <v>2576</v>
      </c>
      <c r="C1257" s="1" t="s">
        <v>9983</v>
      </c>
      <c r="D1257" s="1" t="s">
        <v>9984</v>
      </c>
      <c r="E1257" s="1" t="s">
        <v>11</v>
      </c>
      <c r="F1257" s="1" t="s">
        <v>9985</v>
      </c>
      <c r="G1257" s="1" t="s">
        <v>9986</v>
      </c>
      <c r="H1257" s="1" t="s">
        <v>9987</v>
      </c>
      <c r="I1257" s="1" t="s">
        <v>9988</v>
      </c>
      <c r="J1257" s="1">
        <v>1.0</v>
      </c>
      <c r="K1257" s="1" t="s">
        <v>7473</v>
      </c>
      <c r="L1257" s="1">
        <v>0.0</v>
      </c>
      <c r="M1257" s="10" t="str">
        <f>IFERROR(__xludf.DUMMYFUNCTION("REGEXEXTRACT(B1257, ""\d{4}"")"),"2017")</f>
        <v>2017</v>
      </c>
    </row>
    <row r="1258">
      <c r="A1258" s="11" t="s">
        <v>2579</v>
      </c>
      <c r="B1258" s="11" t="s">
        <v>2578</v>
      </c>
      <c r="C1258" s="1" t="s">
        <v>9989</v>
      </c>
      <c r="D1258" s="1" t="s">
        <v>9990</v>
      </c>
      <c r="E1258" s="1" t="s">
        <v>11</v>
      </c>
      <c r="F1258" s="1" t="s">
        <v>9991</v>
      </c>
      <c r="G1258" s="1" t="s">
        <v>9992</v>
      </c>
      <c r="H1258" s="1" t="s">
        <v>7852</v>
      </c>
      <c r="I1258" s="1" t="s">
        <v>9993</v>
      </c>
      <c r="J1258" s="1">
        <v>1.0</v>
      </c>
      <c r="K1258" s="1" t="s">
        <v>7473</v>
      </c>
      <c r="L1258" s="1">
        <v>0.0</v>
      </c>
      <c r="M1258" s="10" t="str">
        <f>IFERROR(__xludf.DUMMYFUNCTION("REGEXEXTRACT(B1258, ""\d{4}"")"),"2017")</f>
        <v>2017</v>
      </c>
    </row>
    <row r="1259">
      <c r="A1259" s="11" t="s">
        <v>2581</v>
      </c>
      <c r="B1259" s="11" t="s">
        <v>2580</v>
      </c>
      <c r="C1259" s="1" t="s">
        <v>9994</v>
      </c>
      <c r="D1259" s="1" t="s">
        <v>9995</v>
      </c>
      <c r="E1259" s="1" t="s">
        <v>11</v>
      </c>
      <c r="F1259" s="1" t="s">
        <v>9996</v>
      </c>
      <c r="G1259" s="1" t="s">
        <v>9997</v>
      </c>
      <c r="H1259" s="1" t="s">
        <v>9998</v>
      </c>
      <c r="I1259" s="1" t="s">
        <v>9999</v>
      </c>
      <c r="J1259" s="1">
        <v>1.0</v>
      </c>
      <c r="K1259" s="1" t="s">
        <v>7473</v>
      </c>
      <c r="L1259" s="1">
        <v>0.0</v>
      </c>
      <c r="M1259" s="10" t="str">
        <f>IFERROR(__xludf.DUMMYFUNCTION("REGEXEXTRACT(B1259, ""\d{4}"")"),"2016")</f>
        <v>2016</v>
      </c>
    </row>
    <row r="1260">
      <c r="A1260" s="11" t="s">
        <v>2585</v>
      </c>
      <c r="B1260" s="11" t="s">
        <v>2584</v>
      </c>
      <c r="C1260" s="1" t="s">
        <v>11</v>
      </c>
      <c r="D1260" s="1" t="s">
        <v>10000</v>
      </c>
      <c r="E1260" s="1" t="s">
        <v>11</v>
      </c>
      <c r="F1260" s="1" t="s">
        <v>10001</v>
      </c>
      <c r="G1260" s="1" t="s">
        <v>10002</v>
      </c>
      <c r="H1260" s="1" t="s">
        <v>11</v>
      </c>
      <c r="I1260" s="1" t="s">
        <v>11</v>
      </c>
      <c r="J1260" s="1">
        <v>1.0</v>
      </c>
      <c r="K1260" s="1" t="s">
        <v>7473</v>
      </c>
      <c r="L1260" s="1">
        <v>0.0</v>
      </c>
      <c r="M1260" s="10" t="str">
        <f>IFERROR(__xludf.DUMMYFUNCTION("REGEXEXTRACT(B1260, ""\d{4}"")"),"2017")</f>
        <v>2017</v>
      </c>
    </row>
    <row r="1261">
      <c r="A1261" s="11" t="s">
        <v>2587</v>
      </c>
      <c r="B1261" s="11" t="s">
        <v>2586</v>
      </c>
      <c r="C1261" s="1" t="s">
        <v>10003</v>
      </c>
      <c r="D1261" s="1" t="s">
        <v>10004</v>
      </c>
      <c r="E1261" s="1" t="s">
        <v>11</v>
      </c>
      <c r="F1261" s="1" t="s">
        <v>10005</v>
      </c>
      <c r="G1261" s="1" t="s">
        <v>10006</v>
      </c>
      <c r="H1261" s="1" t="s">
        <v>2311</v>
      </c>
      <c r="I1261" s="1" t="s">
        <v>10007</v>
      </c>
      <c r="J1261" s="1">
        <v>1.0</v>
      </c>
      <c r="K1261" s="1" t="s">
        <v>7473</v>
      </c>
      <c r="L1261" s="1">
        <v>0.0</v>
      </c>
      <c r="M1261" s="10" t="str">
        <f>IFERROR(__xludf.DUMMYFUNCTION("REGEXEXTRACT(B1261, ""\d{4}"")"),"2016")</f>
        <v>2016</v>
      </c>
    </row>
    <row r="1262">
      <c r="A1262" s="11" t="s">
        <v>2589</v>
      </c>
      <c r="B1262" s="11" t="s">
        <v>2588</v>
      </c>
      <c r="C1262" s="1" t="s">
        <v>10008</v>
      </c>
      <c r="D1262" s="1" t="s">
        <v>10009</v>
      </c>
      <c r="E1262" s="1" t="s">
        <v>11</v>
      </c>
      <c r="F1262" s="1" t="s">
        <v>10010</v>
      </c>
      <c r="G1262" s="1" t="s">
        <v>10011</v>
      </c>
      <c r="H1262" s="1" t="s">
        <v>10012</v>
      </c>
      <c r="I1262" s="1" t="s">
        <v>10013</v>
      </c>
      <c r="J1262" s="1">
        <v>1.0</v>
      </c>
      <c r="K1262" s="1" t="s">
        <v>7473</v>
      </c>
      <c r="L1262" s="1">
        <v>0.0</v>
      </c>
      <c r="M1262" s="10" t="str">
        <f>IFERROR(__xludf.DUMMYFUNCTION("REGEXEXTRACT(B1262, ""\d{4}"")"),"2016")</f>
        <v>2016</v>
      </c>
    </row>
    <row r="1263">
      <c r="A1263" s="11" t="s">
        <v>2591</v>
      </c>
      <c r="B1263" s="11" t="s">
        <v>2590</v>
      </c>
      <c r="C1263" s="1" t="s">
        <v>10014</v>
      </c>
      <c r="D1263" s="1" t="s">
        <v>10015</v>
      </c>
      <c r="E1263" s="1" t="s">
        <v>11</v>
      </c>
      <c r="F1263" s="1" t="s">
        <v>10016</v>
      </c>
      <c r="G1263" s="1" t="s">
        <v>10017</v>
      </c>
      <c r="H1263" s="1" t="s">
        <v>9631</v>
      </c>
      <c r="I1263" s="1" t="s">
        <v>10018</v>
      </c>
      <c r="J1263" s="1">
        <v>1.0</v>
      </c>
      <c r="K1263" s="1" t="s">
        <v>7473</v>
      </c>
      <c r="L1263" s="1">
        <v>0.0</v>
      </c>
      <c r="M1263" s="10" t="str">
        <f>IFERROR(__xludf.DUMMYFUNCTION("REGEXEXTRACT(B1263, ""\d{4}"")"),"2016")</f>
        <v>2016</v>
      </c>
    </row>
    <row r="1264">
      <c r="A1264" s="11" t="s">
        <v>2593</v>
      </c>
      <c r="B1264" s="11" t="s">
        <v>2592</v>
      </c>
      <c r="C1264" s="1" t="s">
        <v>10019</v>
      </c>
      <c r="D1264" s="1" t="s">
        <v>10020</v>
      </c>
      <c r="E1264" s="1" t="s">
        <v>11</v>
      </c>
      <c r="F1264" s="1" t="s">
        <v>10021</v>
      </c>
      <c r="G1264" s="1" t="s">
        <v>10022</v>
      </c>
      <c r="H1264" s="1" t="s">
        <v>3422</v>
      </c>
      <c r="I1264" s="1" t="s">
        <v>10023</v>
      </c>
      <c r="J1264" s="1">
        <v>1.0</v>
      </c>
      <c r="K1264" s="1" t="s">
        <v>7473</v>
      </c>
      <c r="L1264" s="1">
        <v>0.0</v>
      </c>
      <c r="M1264" s="10" t="str">
        <f>IFERROR(__xludf.DUMMYFUNCTION("REGEXEXTRACT(B1264, ""\d{4}"")"),"2017")</f>
        <v>2017</v>
      </c>
    </row>
    <row r="1265">
      <c r="A1265" s="11" t="s">
        <v>2602</v>
      </c>
      <c r="B1265" s="11" t="s">
        <v>2601</v>
      </c>
      <c r="C1265" s="1" t="s">
        <v>11</v>
      </c>
      <c r="D1265" s="1" t="s">
        <v>10024</v>
      </c>
      <c r="E1265" s="1" t="s">
        <v>11</v>
      </c>
      <c r="F1265" s="1" t="s">
        <v>10025</v>
      </c>
      <c r="G1265" s="1" t="s">
        <v>10026</v>
      </c>
      <c r="H1265" s="1" t="s">
        <v>11</v>
      </c>
      <c r="I1265" s="1" t="s">
        <v>11</v>
      </c>
      <c r="J1265" s="1">
        <v>1.0</v>
      </c>
      <c r="K1265" s="1" t="s">
        <v>7473</v>
      </c>
      <c r="L1265" s="1">
        <v>0.0</v>
      </c>
      <c r="M1265" s="10" t="str">
        <f>IFERROR(__xludf.DUMMYFUNCTION("REGEXEXTRACT(B1265, ""\d{4}"")"),"2016")</f>
        <v>2016</v>
      </c>
    </row>
    <row r="1266">
      <c r="A1266" s="11" t="s">
        <v>2604</v>
      </c>
      <c r="B1266" s="11" t="s">
        <v>2603</v>
      </c>
      <c r="C1266" s="1" t="s">
        <v>10027</v>
      </c>
      <c r="D1266" s="1" t="s">
        <v>10028</v>
      </c>
      <c r="E1266" s="1" t="s">
        <v>11</v>
      </c>
      <c r="F1266" s="1" t="s">
        <v>10029</v>
      </c>
      <c r="G1266" s="1" t="s">
        <v>10030</v>
      </c>
      <c r="H1266" s="1" t="s">
        <v>10031</v>
      </c>
      <c r="I1266" s="1" t="s">
        <v>10032</v>
      </c>
      <c r="J1266" s="1">
        <v>1.0</v>
      </c>
      <c r="K1266" s="1" t="s">
        <v>7473</v>
      </c>
      <c r="L1266" s="1">
        <v>0.0</v>
      </c>
      <c r="M1266" s="10" t="str">
        <f>IFERROR(__xludf.DUMMYFUNCTION("REGEXEXTRACT(B1266, ""\d{4}"")"),"2016")</f>
        <v>2016</v>
      </c>
    </row>
    <row r="1267">
      <c r="A1267" s="11" t="s">
        <v>2608</v>
      </c>
      <c r="B1267" s="11" t="s">
        <v>2607</v>
      </c>
      <c r="C1267" s="1" t="s">
        <v>11</v>
      </c>
      <c r="D1267" s="1" t="s">
        <v>10033</v>
      </c>
      <c r="E1267" s="1" t="s">
        <v>11</v>
      </c>
      <c r="F1267" s="1" t="s">
        <v>10034</v>
      </c>
      <c r="G1267" s="1" t="s">
        <v>10035</v>
      </c>
      <c r="H1267" s="1" t="s">
        <v>11</v>
      </c>
      <c r="I1267" s="1" t="s">
        <v>11</v>
      </c>
      <c r="J1267" s="1">
        <v>1.0</v>
      </c>
      <c r="K1267" s="1" t="s">
        <v>7473</v>
      </c>
      <c r="L1267" s="1">
        <v>0.0</v>
      </c>
      <c r="M1267" s="10" t="str">
        <f>IFERROR(__xludf.DUMMYFUNCTION("REGEXEXTRACT(B1267, ""\d{4}"")"),"2016")</f>
        <v>2016</v>
      </c>
    </row>
    <row r="1268">
      <c r="A1268" s="11" t="s">
        <v>2610</v>
      </c>
      <c r="B1268" s="11" t="s">
        <v>2609</v>
      </c>
      <c r="C1268" s="1" t="s">
        <v>10036</v>
      </c>
      <c r="D1268" s="1" t="s">
        <v>10037</v>
      </c>
      <c r="E1268" s="1" t="s">
        <v>11</v>
      </c>
      <c r="F1268" s="1" t="s">
        <v>10038</v>
      </c>
      <c r="G1268" s="1" t="s">
        <v>10039</v>
      </c>
      <c r="H1268" s="1" t="s">
        <v>3422</v>
      </c>
      <c r="I1268" s="1" t="s">
        <v>10040</v>
      </c>
      <c r="J1268" s="1">
        <v>1.0</v>
      </c>
      <c r="K1268" s="1" t="s">
        <v>7473</v>
      </c>
      <c r="L1268" s="1">
        <v>0.0</v>
      </c>
      <c r="M1268" s="10" t="str">
        <f>IFERROR(__xludf.DUMMYFUNCTION("REGEXEXTRACT(B1268, ""\d{4}"")"),"2017")</f>
        <v>2017</v>
      </c>
    </row>
    <row r="1269">
      <c r="A1269" s="11" t="s">
        <v>2612</v>
      </c>
      <c r="B1269" s="11" t="s">
        <v>2611</v>
      </c>
      <c r="C1269" s="1" t="s">
        <v>11</v>
      </c>
      <c r="D1269" s="1" t="s">
        <v>10041</v>
      </c>
      <c r="E1269" s="1" t="s">
        <v>11</v>
      </c>
      <c r="F1269" s="1" t="s">
        <v>10042</v>
      </c>
      <c r="G1269" s="1" t="s">
        <v>10043</v>
      </c>
      <c r="H1269" s="1" t="s">
        <v>11</v>
      </c>
      <c r="I1269" s="1" t="s">
        <v>11</v>
      </c>
      <c r="J1269" s="1">
        <v>1.0</v>
      </c>
      <c r="K1269" s="3" t="s">
        <v>7485</v>
      </c>
      <c r="L1269" s="1">
        <v>0.0</v>
      </c>
      <c r="M1269" s="10" t="str">
        <f>IFERROR(__xludf.DUMMYFUNCTION("REGEXEXTRACT(B1269, ""\d{4}"")"),"2014")</f>
        <v>2014</v>
      </c>
    </row>
    <row r="1270">
      <c r="A1270" s="11" t="s">
        <v>2621</v>
      </c>
      <c r="B1270" s="11" t="s">
        <v>2620</v>
      </c>
      <c r="C1270" s="1" t="s">
        <v>11</v>
      </c>
      <c r="D1270" s="1" t="s">
        <v>10044</v>
      </c>
      <c r="E1270" s="1" t="s">
        <v>11</v>
      </c>
      <c r="F1270" s="1" t="s">
        <v>10045</v>
      </c>
      <c r="G1270" s="1" t="s">
        <v>8229</v>
      </c>
      <c r="H1270" s="1" t="s">
        <v>11</v>
      </c>
      <c r="I1270" s="1" t="s">
        <v>11</v>
      </c>
      <c r="J1270" s="1">
        <v>1.0</v>
      </c>
      <c r="K1270" s="3" t="s">
        <v>7485</v>
      </c>
      <c r="L1270" s="1">
        <v>0.0</v>
      </c>
      <c r="M1270" s="10" t="str">
        <f>IFERROR(__xludf.DUMMYFUNCTION("REGEXEXTRACT(B1270, ""\d{4}"")"),"2014")</f>
        <v>2014</v>
      </c>
    </row>
    <row r="1271">
      <c r="A1271" s="6" t="s">
        <v>1944</v>
      </c>
      <c r="B1271" s="6" t="s">
        <v>10046</v>
      </c>
      <c r="C1271" s="1" t="s">
        <v>11</v>
      </c>
      <c r="D1271" s="1" t="s">
        <v>10047</v>
      </c>
      <c r="E1271" s="1" t="s">
        <v>11</v>
      </c>
      <c r="F1271" s="1" t="s">
        <v>10048</v>
      </c>
      <c r="G1271" s="3" t="s">
        <v>8354</v>
      </c>
      <c r="H1271" s="1" t="s">
        <v>11</v>
      </c>
      <c r="I1271" s="1" t="s">
        <v>11</v>
      </c>
      <c r="J1271" s="1">
        <v>1.0</v>
      </c>
      <c r="K1271" s="3" t="s">
        <v>7485</v>
      </c>
      <c r="L1271" s="1">
        <v>0.0</v>
      </c>
      <c r="M1271" s="10" t="str">
        <f>IFERROR(__xludf.DUMMYFUNCTION("REGEXEXTRACT(B1271, ""\d{4}"")"),"2016")</f>
        <v>2016</v>
      </c>
    </row>
    <row r="1272">
      <c r="A1272" s="11" t="s">
        <v>2625</v>
      </c>
      <c r="B1272" s="11" t="s">
        <v>2624</v>
      </c>
      <c r="C1272" s="1" t="s">
        <v>11</v>
      </c>
      <c r="D1272" s="1" t="s">
        <v>10049</v>
      </c>
      <c r="E1272" s="1" t="s">
        <v>11</v>
      </c>
      <c r="F1272" s="1" t="s">
        <v>10050</v>
      </c>
      <c r="G1272" s="1" t="s">
        <v>10051</v>
      </c>
      <c r="H1272" s="1" t="s">
        <v>11</v>
      </c>
      <c r="I1272" s="1" t="s">
        <v>11</v>
      </c>
      <c r="J1272" s="1">
        <v>1.0</v>
      </c>
      <c r="K1272" s="9" t="s">
        <v>7485</v>
      </c>
      <c r="L1272" s="1">
        <v>0.0</v>
      </c>
      <c r="M1272" s="10" t="str">
        <f>IFERROR(__xludf.DUMMYFUNCTION("REGEXEXTRACT(B1272, ""\d{4}"")"),"2018")</f>
        <v>2018</v>
      </c>
    </row>
    <row r="1273">
      <c r="A1273" s="11" t="s">
        <v>2632</v>
      </c>
      <c r="B1273" s="11" t="s">
        <v>2631</v>
      </c>
      <c r="C1273" s="1" t="s">
        <v>11</v>
      </c>
      <c r="D1273" s="1" t="s">
        <v>10052</v>
      </c>
      <c r="E1273" s="1" t="s">
        <v>11</v>
      </c>
      <c r="F1273" s="1" t="s">
        <v>10053</v>
      </c>
      <c r="G1273" s="1" t="s">
        <v>10054</v>
      </c>
      <c r="H1273" s="1" t="s">
        <v>11</v>
      </c>
      <c r="I1273" s="1" t="s">
        <v>11</v>
      </c>
      <c r="J1273" s="1">
        <v>1.0</v>
      </c>
      <c r="K1273" s="3" t="s">
        <v>7485</v>
      </c>
      <c r="L1273" s="1">
        <v>0.0</v>
      </c>
      <c r="M1273" s="10" t="str">
        <f>IFERROR(__xludf.DUMMYFUNCTION("REGEXEXTRACT(B1273, ""\d{4}"")"),"2018")</f>
        <v>2018</v>
      </c>
    </row>
    <row r="1274">
      <c r="A1274" s="11" t="s">
        <v>2634</v>
      </c>
      <c r="B1274" s="11" t="s">
        <v>2633</v>
      </c>
      <c r="C1274" s="1" t="s">
        <v>11</v>
      </c>
      <c r="D1274" s="1" t="s">
        <v>10055</v>
      </c>
      <c r="E1274" s="1" t="s">
        <v>11</v>
      </c>
      <c r="F1274" s="1" t="s">
        <v>10056</v>
      </c>
      <c r="G1274" s="1" t="s">
        <v>10057</v>
      </c>
      <c r="H1274" s="1" t="s">
        <v>11</v>
      </c>
      <c r="I1274" s="1" t="s">
        <v>11</v>
      </c>
      <c r="J1274" s="1">
        <v>1.0</v>
      </c>
      <c r="K1274" s="3" t="s">
        <v>7485</v>
      </c>
      <c r="L1274" s="1">
        <v>0.0</v>
      </c>
      <c r="M1274" s="10" t="str">
        <f>IFERROR(__xludf.DUMMYFUNCTION("REGEXEXTRACT(B1274, ""\d{4}"")"),"2018")</f>
        <v>2018</v>
      </c>
    </row>
    <row r="1275">
      <c r="A1275" s="6" t="s">
        <v>10058</v>
      </c>
      <c r="B1275" s="11" t="s">
        <v>2640</v>
      </c>
      <c r="C1275" s="1" t="s">
        <v>11</v>
      </c>
      <c r="D1275" s="1" t="s">
        <v>10055</v>
      </c>
      <c r="E1275" s="1" t="s">
        <v>11</v>
      </c>
      <c r="F1275" s="3" t="s">
        <v>10059</v>
      </c>
      <c r="G1275" s="1" t="s">
        <v>10054</v>
      </c>
      <c r="H1275" s="1" t="s">
        <v>11</v>
      </c>
      <c r="I1275" s="1" t="s">
        <v>11</v>
      </c>
      <c r="J1275" s="1">
        <v>1.0</v>
      </c>
      <c r="K1275" s="3" t="s">
        <v>7485</v>
      </c>
      <c r="L1275" s="1">
        <v>0.0</v>
      </c>
      <c r="M1275" s="10" t="str">
        <f>IFERROR(__xludf.DUMMYFUNCTION("REGEXEXTRACT(B1275, ""\d{4}"")"),"2018")</f>
        <v>2018</v>
      </c>
    </row>
    <row r="1276">
      <c r="A1276" s="11" t="s">
        <v>2643</v>
      </c>
      <c r="B1276" s="11" t="s">
        <v>2642</v>
      </c>
      <c r="C1276" s="1" t="s">
        <v>11</v>
      </c>
      <c r="D1276" s="1" t="s">
        <v>10060</v>
      </c>
      <c r="E1276" s="1" t="s">
        <v>11</v>
      </c>
      <c r="F1276" s="1" t="s">
        <v>10061</v>
      </c>
      <c r="G1276" s="1" t="s">
        <v>8265</v>
      </c>
      <c r="H1276" s="1" t="s">
        <v>11</v>
      </c>
      <c r="I1276" s="1" t="s">
        <v>11</v>
      </c>
      <c r="J1276" s="1">
        <v>1.0</v>
      </c>
      <c r="K1276" s="9" t="s">
        <v>7485</v>
      </c>
      <c r="L1276" s="1">
        <v>0.0</v>
      </c>
      <c r="M1276" s="10" t="str">
        <f>IFERROR(__xludf.DUMMYFUNCTION("REGEXEXTRACT(B1276, ""\d{4}"")"),"2017")</f>
        <v>2017</v>
      </c>
    </row>
    <row r="1277">
      <c r="A1277" s="11" t="s">
        <v>2645</v>
      </c>
      <c r="B1277" s="11" t="s">
        <v>2644</v>
      </c>
      <c r="C1277" s="1" t="s">
        <v>11</v>
      </c>
      <c r="D1277" s="1" t="s">
        <v>10062</v>
      </c>
      <c r="E1277" s="1" t="s">
        <v>11</v>
      </c>
      <c r="F1277" s="1" t="s">
        <v>10063</v>
      </c>
      <c r="G1277" s="1" t="s">
        <v>7488</v>
      </c>
      <c r="H1277" s="1" t="s">
        <v>11</v>
      </c>
      <c r="I1277" s="1" t="s">
        <v>11</v>
      </c>
      <c r="J1277" s="1">
        <v>1.0</v>
      </c>
      <c r="K1277" s="9" t="s">
        <v>7485</v>
      </c>
      <c r="L1277" s="1">
        <v>0.0</v>
      </c>
      <c r="M1277" s="10" t="str">
        <f>IFERROR(__xludf.DUMMYFUNCTION("REGEXEXTRACT(B1277, ""\d{4}"")"),"2018")</f>
        <v>2018</v>
      </c>
    </row>
    <row r="1278">
      <c r="A1278" s="11" t="s">
        <v>2647</v>
      </c>
      <c r="B1278" s="11" t="s">
        <v>2646</v>
      </c>
      <c r="C1278" s="1" t="s">
        <v>11</v>
      </c>
      <c r="D1278" s="1" t="s">
        <v>10064</v>
      </c>
      <c r="E1278" s="1" t="s">
        <v>11</v>
      </c>
      <c r="F1278" s="1" t="s">
        <v>10065</v>
      </c>
      <c r="G1278" s="1" t="s">
        <v>8445</v>
      </c>
      <c r="H1278" s="1" t="s">
        <v>11</v>
      </c>
      <c r="I1278" s="1" t="s">
        <v>11</v>
      </c>
      <c r="J1278" s="1">
        <v>1.0</v>
      </c>
      <c r="K1278" s="9" t="s">
        <v>7485</v>
      </c>
      <c r="L1278" s="1">
        <v>0.0</v>
      </c>
      <c r="M1278" s="10" t="str">
        <f>IFERROR(__xludf.DUMMYFUNCTION("REGEXEXTRACT(B1278, ""\d{4}"")"),"2010")</f>
        <v>2010</v>
      </c>
    </row>
    <row r="1279">
      <c r="A1279" s="11" t="s">
        <v>2649</v>
      </c>
      <c r="B1279" s="11" t="s">
        <v>2648</v>
      </c>
      <c r="C1279" s="1" t="s">
        <v>11</v>
      </c>
      <c r="D1279" s="1" t="s">
        <v>10066</v>
      </c>
      <c r="E1279" s="1" t="s">
        <v>11</v>
      </c>
      <c r="F1279" s="1" t="s">
        <v>10067</v>
      </c>
      <c r="G1279" s="1" t="s">
        <v>10068</v>
      </c>
      <c r="H1279" s="1" t="s">
        <v>11</v>
      </c>
      <c r="I1279" s="1" t="s">
        <v>11</v>
      </c>
      <c r="J1279" s="1">
        <v>1.0</v>
      </c>
      <c r="K1279" s="9" t="s">
        <v>7485</v>
      </c>
      <c r="L1279" s="1">
        <v>0.0</v>
      </c>
      <c r="M1279" s="10" t="str">
        <f>IFERROR(__xludf.DUMMYFUNCTION("REGEXEXTRACT(B1279, ""\d{4}"")"),"2018")</f>
        <v>2018</v>
      </c>
    </row>
    <row r="1280">
      <c r="A1280" s="11" t="s">
        <v>2651</v>
      </c>
      <c r="B1280" s="11" t="s">
        <v>2650</v>
      </c>
      <c r="C1280" s="1" t="s">
        <v>11</v>
      </c>
      <c r="D1280" s="1" t="s">
        <v>10069</v>
      </c>
      <c r="E1280" s="1" t="s">
        <v>11</v>
      </c>
      <c r="F1280" s="1" t="s">
        <v>10070</v>
      </c>
      <c r="G1280" s="1" t="s">
        <v>10068</v>
      </c>
      <c r="H1280" s="1" t="s">
        <v>11</v>
      </c>
      <c r="I1280" s="1" t="s">
        <v>11</v>
      </c>
      <c r="J1280" s="1">
        <v>1.0</v>
      </c>
      <c r="K1280" s="9" t="s">
        <v>7485</v>
      </c>
      <c r="L1280" s="1">
        <v>0.0</v>
      </c>
      <c r="M1280" s="10" t="str">
        <f>IFERROR(__xludf.DUMMYFUNCTION("REGEXEXTRACT(B1280, ""\d{4}"")"),"2018")</f>
        <v>2018</v>
      </c>
    </row>
    <row r="1281">
      <c r="A1281" s="11" t="s">
        <v>2653</v>
      </c>
      <c r="B1281" s="11" t="s">
        <v>2652</v>
      </c>
      <c r="C1281" s="1" t="s">
        <v>11</v>
      </c>
      <c r="D1281" s="1" t="s">
        <v>10071</v>
      </c>
      <c r="E1281" s="1" t="s">
        <v>11</v>
      </c>
      <c r="F1281" s="1" t="s">
        <v>10072</v>
      </c>
      <c r="G1281" s="1" t="s">
        <v>8469</v>
      </c>
      <c r="H1281" s="1" t="s">
        <v>11</v>
      </c>
      <c r="I1281" s="1" t="s">
        <v>11</v>
      </c>
      <c r="J1281" s="1">
        <v>1.0</v>
      </c>
      <c r="K1281" s="3" t="s">
        <v>7578</v>
      </c>
      <c r="L1281" s="1">
        <v>0.0</v>
      </c>
      <c r="M1281" s="10" t="str">
        <f>IFERROR(__xludf.DUMMYFUNCTION("REGEXEXTRACT(B1281, ""\d{4}"")"),"2019")</f>
        <v>2019</v>
      </c>
    </row>
    <row r="1282">
      <c r="A1282" s="11" t="s">
        <v>2660</v>
      </c>
      <c r="B1282" s="11" t="s">
        <v>2659</v>
      </c>
      <c r="C1282" s="1" t="s">
        <v>11</v>
      </c>
      <c r="D1282" s="1" t="s">
        <v>10073</v>
      </c>
      <c r="E1282" s="1" t="s">
        <v>11</v>
      </c>
      <c r="F1282" s="1" t="s">
        <v>10074</v>
      </c>
      <c r="G1282" s="1" t="s">
        <v>10075</v>
      </c>
      <c r="H1282" s="1" t="s">
        <v>11</v>
      </c>
      <c r="I1282" s="1" t="s">
        <v>11</v>
      </c>
      <c r="J1282" s="1">
        <v>1.0</v>
      </c>
      <c r="K1282" s="3" t="s">
        <v>7485</v>
      </c>
      <c r="L1282" s="1">
        <v>0.0</v>
      </c>
      <c r="M1282" s="10" t="str">
        <f>IFERROR(__xludf.DUMMYFUNCTION("REGEXEXTRACT(B1282, ""\d{4}"")"),"2018")</f>
        <v>2018</v>
      </c>
    </row>
    <row r="1283">
      <c r="A1283" s="11" t="s">
        <v>2662</v>
      </c>
      <c r="B1283" s="11" t="s">
        <v>2661</v>
      </c>
      <c r="C1283" s="1" t="s">
        <v>11</v>
      </c>
      <c r="D1283" s="1" t="s">
        <v>10076</v>
      </c>
      <c r="E1283" s="1" t="s">
        <v>11</v>
      </c>
      <c r="F1283" s="1" t="s">
        <v>10077</v>
      </c>
      <c r="G1283" s="1" t="s">
        <v>10078</v>
      </c>
      <c r="H1283" s="1" t="s">
        <v>11</v>
      </c>
      <c r="I1283" s="1" t="s">
        <v>11</v>
      </c>
      <c r="J1283" s="1">
        <v>1.0</v>
      </c>
      <c r="K1283" s="3" t="s">
        <v>7485</v>
      </c>
      <c r="L1283" s="1">
        <v>0.0</v>
      </c>
      <c r="M1283" s="10" t="str">
        <f>IFERROR(__xludf.DUMMYFUNCTION("REGEXEXTRACT(B1283, ""\d{4}"")"),"2018")</f>
        <v>2018</v>
      </c>
    </row>
    <row r="1284">
      <c r="A1284" s="11" t="s">
        <v>2664</v>
      </c>
      <c r="B1284" s="11" t="s">
        <v>2663</v>
      </c>
      <c r="C1284" s="1" t="s">
        <v>11</v>
      </c>
      <c r="D1284" s="1" t="s">
        <v>10079</v>
      </c>
      <c r="E1284" s="1" t="s">
        <v>11</v>
      </c>
      <c r="F1284" s="1" t="s">
        <v>10080</v>
      </c>
      <c r="G1284" s="1" t="s">
        <v>10081</v>
      </c>
      <c r="H1284" s="1" t="s">
        <v>11</v>
      </c>
      <c r="I1284" s="1" t="s">
        <v>11</v>
      </c>
      <c r="J1284" s="1">
        <v>1.0</v>
      </c>
      <c r="K1284" s="3" t="s">
        <v>7485</v>
      </c>
      <c r="L1284" s="1">
        <v>0.0</v>
      </c>
      <c r="M1284" s="10" t="str">
        <f>IFERROR(__xludf.DUMMYFUNCTION("REGEXEXTRACT(B1284, ""\d{4}"")"),"1997")</f>
        <v>1997</v>
      </c>
    </row>
    <row r="1285">
      <c r="A1285" s="6" t="s">
        <v>10082</v>
      </c>
      <c r="B1285" s="11" t="s">
        <v>2665</v>
      </c>
      <c r="C1285" s="1" t="s">
        <v>11</v>
      </c>
      <c r="D1285" s="1" t="s">
        <v>10083</v>
      </c>
      <c r="E1285" s="1" t="s">
        <v>11</v>
      </c>
      <c r="F1285" s="3" t="s">
        <v>10084</v>
      </c>
      <c r="G1285" s="1" t="s">
        <v>10085</v>
      </c>
      <c r="H1285" s="1" t="s">
        <v>11</v>
      </c>
      <c r="I1285" s="1" t="s">
        <v>11</v>
      </c>
      <c r="J1285" s="1">
        <v>1.0</v>
      </c>
      <c r="K1285" s="3" t="s">
        <v>7485</v>
      </c>
      <c r="L1285" s="1">
        <v>0.0</v>
      </c>
      <c r="M1285" s="10" t="str">
        <f>IFERROR(__xludf.DUMMYFUNCTION("REGEXEXTRACT(B1285, ""\d{4}"")"),"2016")</f>
        <v>2016</v>
      </c>
    </row>
    <row r="1286">
      <c r="A1286" s="11" t="s">
        <v>2668</v>
      </c>
      <c r="B1286" s="11" t="s">
        <v>2667</v>
      </c>
      <c r="C1286" s="1" t="s">
        <v>11</v>
      </c>
      <c r="D1286" s="1" t="s">
        <v>10086</v>
      </c>
      <c r="E1286" s="1" t="s">
        <v>11</v>
      </c>
      <c r="F1286" s="1" t="s">
        <v>10087</v>
      </c>
      <c r="G1286" s="1" t="s">
        <v>10088</v>
      </c>
      <c r="H1286" s="1" t="s">
        <v>11</v>
      </c>
      <c r="I1286" s="1" t="s">
        <v>11</v>
      </c>
      <c r="J1286" s="1">
        <v>1.0</v>
      </c>
      <c r="K1286" s="3" t="s">
        <v>7485</v>
      </c>
      <c r="L1286" s="1">
        <v>0.0</v>
      </c>
      <c r="M1286" s="10" t="str">
        <f>IFERROR(__xludf.DUMMYFUNCTION("REGEXEXTRACT(B1286, ""\d{4}"")"),"2018")</f>
        <v>2018</v>
      </c>
    </row>
    <row r="1287">
      <c r="A1287" s="11" t="s">
        <v>2670</v>
      </c>
      <c r="B1287" s="11" t="s">
        <v>2669</v>
      </c>
      <c r="C1287" s="1" t="s">
        <v>11</v>
      </c>
      <c r="D1287" s="1" t="s">
        <v>10089</v>
      </c>
      <c r="E1287" s="1" t="s">
        <v>11</v>
      </c>
      <c r="F1287" s="1" t="s">
        <v>10090</v>
      </c>
      <c r="G1287" s="1" t="s">
        <v>8738</v>
      </c>
      <c r="H1287" s="1" t="s">
        <v>11</v>
      </c>
      <c r="I1287" s="1" t="s">
        <v>11</v>
      </c>
      <c r="J1287" s="1">
        <v>1.0</v>
      </c>
      <c r="K1287" s="3" t="s">
        <v>7485</v>
      </c>
      <c r="L1287" s="1">
        <v>0.0</v>
      </c>
      <c r="M1287" s="10" t="str">
        <f>IFERROR(__xludf.DUMMYFUNCTION("REGEXEXTRACT(B1287, ""\d{4}"")"),"2018")</f>
        <v>2018</v>
      </c>
    </row>
    <row r="1288">
      <c r="A1288" s="11" t="s">
        <v>2672</v>
      </c>
      <c r="B1288" s="11" t="s">
        <v>2671</v>
      </c>
      <c r="C1288" s="1" t="s">
        <v>11</v>
      </c>
      <c r="D1288" s="1" t="s">
        <v>10091</v>
      </c>
      <c r="E1288" s="1" t="s">
        <v>11</v>
      </c>
      <c r="F1288" s="1" t="s">
        <v>10092</v>
      </c>
      <c r="G1288" s="1" t="s">
        <v>8738</v>
      </c>
      <c r="H1288" s="1" t="s">
        <v>11</v>
      </c>
      <c r="I1288" s="1" t="s">
        <v>11</v>
      </c>
      <c r="J1288" s="1">
        <v>1.0</v>
      </c>
      <c r="K1288" s="3" t="s">
        <v>7485</v>
      </c>
      <c r="L1288" s="1">
        <v>0.0</v>
      </c>
      <c r="M1288" s="10" t="str">
        <f>IFERROR(__xludf.DUMMYFUNCTION("REGEXEXTRACT(B1288, ""\d{4}"")"),"2018")</f>
        <v>2018</v>
      </c>
    </row>
    <row r="1289">
      <c r="A1289" s="11" t="s">
        <v>2674</v>
      </c>
      <c r="B1289" s="11" t="s">
        <v>2673</v>
      </c>
      <c r="C1289" s="1" t="s">
        <v>11</v>
      </c>
      <c r="D1289" s="1" t="s">
        <v>10093</v>
      </c>
      <c r="E1289" s="1" t="s">
        <v>11</v>
      </c>
      <c r="F1289" s="1" t="s">
        <v>10094</v>
      </c>
      <c r="G1289" s="1" t="s">
        <v>8208</v>
      </c>
      <c r="H1289" s="1" t="s">
        <v>11</v>
      </c>
      <c r="I1289" s="1" t="s">
        <v>11</v>
      </c>
      <c r="J1289" s="1">
        <v>1.0</v>
      </c>
      <c r="K1289" s="9" t="s">
        <v>8185</v>
      </c>
      <c r="L1289" s="1">
        <v>0.0</v>
      </c>
      <c r="M1289" s="10" t="str">
        <f>IFERROR(__xludf.DUMMYFUNCTION("REGEXEXTRACT(B1289, ""\d{4}"")"),"2018")</f>
        <v>2018</v>
      </c>
    </row>
    <row r="1290">
      <c r="A1290" s="11" t="s">
        <v>2682</v>
      </c>
      <c r="B1290" s="11" t="s">
        <v>2681</v>
      </c>
      <c r="C1290" s="1" t="s">
        <v>1556</v>
      </c>
      <c r="D1290" s="1" t="s">
        <v>10095</v>
      </c>
      <c r="E1290" s="1" t="s">
        <v>11</v>
      </c>
      <c r="F1290" s="1" t="s">
        <v>1554</v>
      </c>
      <c r="G1290" s="1" t="s">
        <v>1555</v>
      </c>
      <c r="H1290" s="1" t="s">
        <v>291</v>
      </c>
      <c r="I1290" s="1" t="s">
        <v>1557</v>
      </c>
      <c r="J1290" s="1">
        <v>1.0</v>
      </c>
      <c r="K1290" s="9" t="s">
        <v>7473</v>
      </c>
      <c r="L1290" s="1">
        <v>0.0</v>
      </c>
      <c r="M1290" s="10" t="str">
        <f>IFERROR(__xludf.DUMMYFUNCTION("REGEXEXTRACT(B1290, ""\d{4}"")"),"2018")</f>
        <v>2018</v>
      </c>
    </row>
    <row r="1291">
      <c r="A1291" s="11" t="s">
        <v>2686</v>
      </c>
      <c r="B1291" s="11" t="s">
        <v>2685</v>
      </c>
      <c r="C1291" s="1" t="s">
        <v>10096</v>
      </c>
      <c r="D1291" s="1" t="s">
        <v>10097</v>
      </c>
      <c r="E1291" s="1" t="s">
        <v>11</v>
      </c>
      <c r="F1291" s="1" t="s">
        <v>10098</v>
      </c>
      <c r="G1291" s="1" t="s">
        <v>7480</v>
      </c>
      <c r="H1291" s="1" t="s">
        <v>2276</v>
      </c>
      <c r="I1291" s="1" t="s">
        <v>10099</v>
      </c>
      <c r="J1291" s="1">
        <v>1.0</v>
      </c>
      <c r="K1291" s="1" t="s">
        <v>7473</v>
      </c>
      <c r="L1291" s="1">
        <v>0.0</v>
      </c>
      <c r="M1291" s="10" t="str">
        <f>IFERROR(__xludf.DUMMYFUNCTION("REGEXEXTRACT(B1291, ""\d{4}"")"),"2017")</f>
        <v>2017</v>
      </c>
    </row>
    <row r="1292">
      <c r="A1292" s="11" t="s">
        <v>2688</v>
      </c>
      <c r="B1292" s="11" t="s">
        <v>2687</v>
      </c>
      <c r="C1292" s="1" t="s">
        <v>11</v>
      </c>
      <c r="D1292" s="1" t="s">
        <v>10100</v>
      </c>
      <c r="E1292" s="1" t="s">
        <v>11</v>
      </c>
      <c r="F1292" s="1" t="s">
        <v>10101</v>
      </c>
      <c r="G1292" s="1" t="s">
        <v>10102</v>
      </c>
      <c r="H1292" s="1" t="s">
        <v>11</v>
      </c>
      <c r="I1292" s="1" t="s">
        <v>11</v>
      </c>
      <c r="J1292" s="1">
        <v>1.0</v>
      </c>
      <c r="K1292" s="1" t="s">
        <v>7473</v>
      </c>
      <c r="L1292" s="1">
        <v>0.0</v>
      </c>
      <c r="M1292" s="10" t="str">
        <f>IFERROR(__xludf.DUMMYFUNCTION("REGEXEXTRACT(B1292, ""\d{4}"")"),"2018")</f>
        <v>2018</v>
      </c>
    </row>
    <row r="1293">
      <c r="A1293" s="11" t="s">
        <v>2690</v>
      </c>
      <c r="B1293" s="11" t="s">
        <v>2689</v>
      </c>
      <c r="C1293" s="1" t="s">
        <v>10103</v>
      </c>
      <c r="D1293" s="1" t="s">
        <v>10104</v>
      </c>
      <c r="E1293" s="1" t="s">
        <v>11</v>
      </c>
      <c r="F1293" s="1" t="s">
        <v>10105</v>
      </c>
      <c r="G1293" s="1" t="s">
        <v>10106</v>
      </c>
      <c r="H1293" s="1" t="s">
        <v>1855</v>
      </c>
      <c r="I1293" s="1" t="s">
        <v>10107</v>
      </c>
      <c r="J1293" s="1">
        <v>1.0</v>
      </c>
      <c r="K1293" s="1" t="s">
        <v>7473</v>
      </c>
      <c r="L1293" s="1">
        <v>0.0</v>
      </c>
      <c r="M1293" s="10" t="str">
        <f>IFERROR(__xludf.DUMMYFUNCTION("REGEXEXTRACT(B1293, ""\d{4}"")"),"2018")</f>
        <v>2018</v>
      </c>
    </row>
    <row r="1294">
      <c r="A1294" s="11" t="s">
        <v>2692</v>
      </c>
      <c r="B1294" s="11" t="s">
        <v>2691</v>
      </c>
      <c r="C1294" s="1" t="s">
        <v>11</v>
      </c>
      <c r="D1294" s="1" t="s">
        <v>10108</v>
      </c>
      <c r="E1294" s="1" t="s">
        <v>11</v>
      </c>
      <c r="F1294" s="1" t="s">
        <v>10109</v>
      </c>
      <c r="G1294" s="1" t="s">
        <v>10110</v>
      </c>
      <c r="H1294" s="1" t="s">
        <v>11</v>
      </c>
      <c r="I1294" s="1" t="s">
        <v>11</v>
      </c>
      <c r="J1294" s="1">
        <v>1.0</v>
      </c>
      <c r="K1294" s="1" t="s">
        <v>7473</v>
      </c>
      <c r="L1294" s="1">
        <v>0.0</v>
      </c>
      <c r="M1294" s="10" t="str">
        <f>IFERROR(__xludf.DUMMYFUNCTION("REGEXEXTRACT(B1294, ""\d{4}"")"),"2018")</f>
        <v>2018</v>
      </c>
    </row>
    <row r="1295">
      <c r="A1295" s="11" t="s">
        <v>2694</v>
      </c>
      <c r="B1295" s="11" t="s">
        <v>2693</v>
      </c>
      <c r="C1295" s="1" t="s">
        <v>10111</v>
      </c>
      <c r="D1295" s="1" t="s">
        <v>10112</v>
      </c>
      <c r="E1295" s="1" t="s">
        <v>11</v>
      </c>
      <c r="F1295" s="1" t="s">
        <v>10113</v>
      </c>
      <c r="G1295" s="1" t="s">
        <v>10114</v>
      </c>
      <c r="H1295" s="1" t="s">
        <v>1513</v>
      </c>
      <c r="I1295" s="1" t="s">
        <v>10115</v>
      </c>
      <c r="J1295" s="1">
        <v>1.0</v>
      </c>
      <c r="K1295" s="1" t="s">
        <v>7473</v>
      </c>
      <c r="L1295" s="1">
        <v>0.0</v>
      </c>
      <c r="M1295" s="10" t="str">
        <f>IFERROR(__xludf.DUMMYFUNCTION("REGEXEXTRACT(B1295, ""\d{4}"")"),"2017")</f>
        <v>2017</v>
      </c>
    </row>
    <row r="1296">
      <c r="A1296" s="11" t="s">
        <v>2696</v>
      </c>
      <c r="B1296" s="11" t="s">
        <v>2695</v>
      </c>
      <c r="C1296" s="1" t="s">
        <v>10116</v>
      </c>
      <c r="D1296" s="1" t="s">
        <v>10117</v>
      </c>
      <c r="E1296" s="1" t="s">
        <v>11</v>
      </c>
      <c r="F1296" s="1" t="s">
        <v>10118</v>
      </c>
      <c r="G1296" s="1" t="s">
        <v>5508</v>
      </c>
      <c r="H1296" s="1" t="s">
        <v>378</v>
      </c>
      <c r="I1296" s="1" t="s">
        <v>10119</v>
      </c>
      <c r="J1296" s="1">
        <v>1.0</v>
      </c>
      <c r="K1296" s="1" t="s">
        <v>7473</v>
      </c>
      <c r="L1296" s="1">
        <v>0.0</v>
      </c>
      <c r="M1296" s="10" t="str">
        <f>IFERROR(__xludf.DUMMYFUNCTION("REGEXEXTRACT(B1296, ""\d{4}"")"),"2017")</f>
        <v>2017</v>
      </c>
    </row>
    <row r="1297">
      <c r="A1297" s="11" t="s">
        <v>2698</v>
      </c>
      <c r="B1297" s="11" t="s">
        <v>2697</v>
      </c>
      <c r="C1297" s="1" t="s">
        <v>10120</v>
      </c>
      <c r="D1297" s="1" t="s">
        <v>10121</v>
      </c>
      <c r="E1297" s="1" t="s">
        <v>11</v>
      </c>
      <c r="F1297" s="1" t="s">
        <v>10122</v>
      </c>
      <c r="G1297" s="1" t="s">
        <v>10123</v>
      </c>
      <c r="H1297" s="1" t="s">
        <v>2276</v>
      </c>
      <c r="I1297" s="1" t="s">
        <v>10124</v>
      </c>
      <c r="J1297" s="1">
        <v>1.0</v>
      </c>
      <c r="K1297" s="1" t="s">
        <v>7473</v>
      </c>
      <c r="L1297" s="1">
        <v>0.0</v>
      </c>
      <c r="M1297" s="10" t="str">
        <f>IFERROR(__xludf.DUMMYFUNCTION("REGEXEXTRACT(B1297, ""\d{4}"")"),"2017")</f>
        <v>2017</v>
      </c>
    </row>
    <row r="1298">
      <c r="A1298" s="11" t="s">
        <v>2700</v>
      </c>
      <c r="B1298" s="11" t="s">
        <v>2699</v>
      </c>
      <c r="C1298" s="1" t="s">
        <v>10125</v>
      </c>
      <c r="D1298" s="1" t="s">
        <v>10126</v>
      </c>
      <c r="E1298" s="1" t="s">
        <v>11</v>
      </c>
      <c r="F1298" s="1" t="s">
        <v>10127</v>
      </c>
      <c r="G1298" s="1" t="s">
        <v>10128</v>
      </c>
      <c r="H1298" s="1" t="s">
        <v>378</v>
      </c>
      <c r="I1298" s="1" t="s">
        <v>10129</v>
      </c>
      <c r="J1298" s="1">
        <v>1.0</v>
      </c>
      <c r="K1298" s="1" t="s">
        <v>7473</v>
      </c>
      <c r="L1298" s="1">
        <v>0.0</v>
      </c>
      <c r="M1298" s="10" t="str">
        <f>IFERROR(__xludf.DUMMYFUNCTION("REGEXEXTRACT(B1298, ""\d{4}"")"),"2017")</f>
        <v>2017</v>
      </c>
    </row>
    <row r="1299">
      <c r="A1299" s="11" t="s">
        <v>2702</v>
      </c>
      <c r="B1299" s="11" t="s">
        <v>2701</v>
      </c>
      <c r="C1299" s="1" t="s">
        <v>10130</v>
      </c>
      <c r="D1299" s="1" t="s">
        <v>10131</v>
      </c>
      <c r="E1299" s="1" t="s">
        <v>11</v>
      </c>
      <c r="F1299" s="1" t="s">
        <v>10132</v>
      </c>
      <c r="G1299" s="1" t="s">
        <v>4888</v>
      </c>
      <c r="H1299" s="1" t="s">
        <v>1907</v>
      </c>
      <c r="I1299" s="1" t="s">
        <v>10133</v>
      </c>
      <c r="J1299" s="1">
        <v>1.0</v>
      </c>
      <c r="K1299" s="1" t="s">
        <v>7473</v>
      </c>
      <c r="L1299" s="1">
        <v>0.0</v>
      </c>
      <c r="M1299" s="10" t="str">
        <f>IFERROR(__xludf.DUMMYFUNCTION("REGEXEXTRACT(B1299, ""\d{4}"")"),"2017")</f>
        <v>2017</v>
      </c>
    </row>
    <row r="1300">
      <c r="A1300" s="11" t="s">
        <v>2704</v>
      </c>
      <c r="B1300" s="11" t="s">
        <v>2703</v>
      </c>
      <c r="C1300" s="1" t="s">
        <v>11</v>
      </c>
      <c r="D1300" s="1" t="s">
        <v>10134</v>
      </c>
      <c r="E1300" s="1" t="s">
        <v>11</v>
      </c>
      <c r="F1300" s="1" t="s">
        <v>10135</v>
      </c>
      <c r="G1300" s="1" t="s">
        <v>8208</v>
      </c>
      <c r="H1300" s="1" t="s">
        <v>11</v>
      </c>
      <c r="I1300" s="1" t="s">
        <v>11</v>
      </c>
      <c r="J1300" s="1">
        <v>1.0</v>
      </c>
      <c r="K1300" s="9" t="s">
        <v>7523</v>
      </c>
      <c r="L1300" s="1">
        <v>0.0</v>
      </c>
      <c r="M1300" s="10" t="str">
        <f>IFERROR(__xludf.DUMMYFUNCTION("REGEXEXTRACT(B1300, ""\d{4}"")"),"2018")</f>
        <v>2018</v>
      </c>
    </row>
    <row r="1301">
      <c r="A1301" s="11" t="s">
        <v>2706</v>
      </c>
      <c r="B1301" s="11" t="s">
        <v>2705</v>
      </c>
      <c r="C1301" s="1" t="s">
        <v>10136</v>
      </c>
      <c r="D1301" s="1" t="s">
        <v>10137</v>
      </c>
      <c r="E1301" s="1" t="s">
        <v>11</v>
      </c>
      <c r="F1301" s="1" t="s">
        <v>10138</v>
      </c>
      <c r="G1301" s="1" t="s">
        <v>10139</v>
      </c>
      <c r="H1301" s="1" t="s">
        <v>1494</v>
      </c>
      <c r="I1301" s="1" t="s">
        <v>10140</v>
      </c>
      <c r="J1301" s="1">
        <v>1.0</v>
      </c>
      <c r="K1301" s="1" t="s">
        <v>7473</v>
      </c>
      <c r="L1301" s="1">
        <v>0.0</v>
      </c>
      <c r="M1301" s="10" t="str">
        <f>IFERROR(__xludf.DUMMYFUNCTION("REGEXEXTRACT(B1301, ""\d{4}"")"),"2018")</f>
        <v>2018</v>
      </c>
    </row>
    <row r="1302">
      <c r="A1302" s="11" t="s">
        <v>2708</v>
      </c>
      <c r="B1302" s="11" t="s">
        <v>2707</v>
      </c>
      <c r="C1302" s="1" t="s">
        <v>11</v>
      </c>
      <c r="D1302" s="1" t="s">
        <v>10141</v>
      </c>
      <c r="E1302" s="1" t="s">
        <v>11</v>
      </c>
      <c r="F1302" s="1" t="s">
        <v>10142</v>
      </c>
      <c r="G1302" s="1" t="s">
        <v>7666</v>
      </c>
      <c r="H1302" s="1" t="s">
        <v>11</v>
      </c>
      <c r="I1302" s="1" t="s">
        <v>11</v>
      </c>
      <c r="J1302" s="1">
        <v>1.0</v>
      </c>
      <c r="K1302" s="9" t="s">
        <v>7578</v>
      </c>
      <c r="L1302" s="1">
        <v>0.0</v>
      </c>
      <c r="M1302" s="10" t="str">
        <f>IFERROR(__xludf.DUMMYFUNCTION("REGEXEXTRACT(B1302, ""\d{4}"")"),"2018")</f>
        <v>2018</v>
      </c>
    </row>
    <row r="1303">
      <c r="A1303" s="11" t="s">
        <v>2710</v>
      </c>
      <c r="B1303" s="11" t="s">
        <v>2709</v>
      </c>
      <c r="C1303" s="1" t="s">
        <v>11</v>
      </c>
      <c r="D1303" s="1" t="s">
        <v>10143</v>
      </c>
      <c r="E1303" s="1" t="s">
        <v>11</v>
      </c>
      <c r="F1303" s="1" t="s">
        <v>10144</v>
      </c>
      <c r="G1303" s="1" t="s">
        <v>10145</v>
      </c>
      <c r="H1303" s="1" t="s">
        <v>11</v>
      </c>
      <c r="I1303" s="1" t="s">
        <v>11</v>
      </c>
      <c r="J1303" s="1">
        <v>1.0</v>
      </c>
      <c r="K1303" s="9" t="s">
        <v>7523</v>
      </c>
      <c r="L1303" s="1">
        <v>0.0</v>
      </c>
      <c r="M1303" s="10" t="str">
        <f>IFERROR(__xludf.DUMMYFUNCTION("REGEXEXTRACT(B1303, ""\d{4}"")"),"2010")</f>
        <v>2010</v>
      </c>
    </row>
    <row r="1304">
      <c r="A1304" s="11" t="s">
        <v>2717</v>
      </c>
      <c r="B1304" s="11" t="s">
        <v>2716</v>
      </c>
      <c r="C1304" s="1" t="s">
        <v>11</v>
      </c>
      <c r="D1304" s="1" t="s">
        <v>10146</v>
      </c>
      <c r="E1304" s="1" t="s">
        <v>11</v>
      </c>
      <c r="F1304" s="1" t="s">
        <v>10147</v>
      </c>
      <c r="G1304" s="1" t="s">
        <v>10148</v>
      </c>
      <c r="H1304" s="1" t="s">
        <v>11</v>
      </c>
      <c r="I1304" s="1" t="s">
        <v>11</v>
      </c>
      <c r="J1304" s="1">
        <v>1.0</v>
      </c>
      <c r="K1304" s="9" t="s">
        <v>7523</v>
      </c>
      <c r="L1304" s="1">
        <v>0.0</v>
      </c>
      <c r="M1304" s="10" t="str">
        <f>IFERROR(__xludf.DUMMYFUNCTION("REGEXEXTRACT(B1304, ""\d{4}"")"),"2016")</f>
        <v>2016</v>
      </c>
    </row>
    <row r="1305">
      <c r="A1305" s="11" t="s">
        <v>2719</v>
      </c>
      <c r="B1305" s="11" t="s">
        <v>2718</v>
      </c>
      <c r="C1305" s="1" t="s">
        <v>10149</v>
      </c>
      <c r="D1305" s="1" t="s">
        <v>10150</v>
      </c>
      <c r="E1305" s="1" t="s">
        <v>11</v>
      </c>
      <c r="F1305" s="1" t="s">
        <v>10151</v>
      </c>
      <c r="G1305" s="1" t="s">
        <v>10152</v>
      </c>
      <c r="H1305" s="1" t="s">
        <v>1541</v>
      </c>
      <c r="I1305" s="1" t="s">
        <v>10153</v>
      </c>
      <c r="J1305" s="1">
        <v>1.0</v>
      </c>
      <c r="K1305" s="1" t="s">
        <v>7473</v>
      </c>
      <c r="L1305" s="1">
        <v>0.0</v>
      </c>
      <c r="M1305" s="10" t="str">
        <f>IFERROR(__xludf.DUMMYFUNCTION("REGEXEXTRACT(B1305, ""\d{4}"")"),"2018")</f>
        <v>2018</v>
      </c>
    </row>
    <row r="1306">
      <c r="A1306" s="11" t="s">
        <v>2721</v>
      </c>
      <c r="B1306" s="11" t="s">
        <v>2720</v>
      </c>
      <c r="C1306" s="1" t="s">
        <v>11</v>
      </c>
      <c r="D1306" s="1" t="s">
        <v>10154</v>
      </c>
      <c r="E1306" s="1" t="s">
        <v>11</v>
      </c>
      <c r="F1306" s="1" t="s">
        <v>10155</v>
      </c>
      <c r="G1306" s="1" t="s">
        <v>10156</v>
      </c>
      <c r="H1306" s="1" t="s">
        <v>11</v>
      </c>
      <c r="I1306" s="1" t="s">
        <v>11</v>
      </c>
      <c r="J1306" s="1">
        <v>1.0</v>
      </c>
      <c r="K1306" s="3" t="s">
        <v>7485</v>
      </c>
      <c r="L1306" s="1">
        <v>0.0</v>
      </c>
      <c r="M1306" s="10" t="str">
        <f>IFERROR(__xludf.DUMMYFUNCTION("REGEXEXTRACT(B1306, ""\d{4}"")"),"2018")</f>
        <v>2018</v>
      </c>
    </row>
    <row r="1307">
      <c r="A1307" s="11" t="s">
        <v>2736</v>
      </c>
      <c r="B1307" s="11" t="s">
        <v>2735</v>
      </c>
      <c r="C1307" s="1" t="s">
        <v>10157</v>
      </c>
      <c r="D1307" s="1" t="s">
        <v>10158</v>
      </c>
      <c r="E1307" s="1" t="s">
        <v>11</v>
      </c>
      <c r="F1307" s="1" t="s">
        <v>10159</v>
      </c>
      <c r="G1307" s="1" t="s">
        <v>10160</v>
      </c>
      <c r="H1307" s="1" t="s">
        <v>1855</v>
      </c>
      <c r="I1307" s="1" t="s">
        <v>10161</v>
      </c>
      <c r="J1307" s="1">
        <v>1.0</v>
      </c>
      <c r="K1307" s="1" t="s">
        <v>7473</v>
      </c>
      <c r="L1307" s="1">
        <v>0.0</v>
      </c>
      <c r="M1307" s="10" t="str">
        <f>IFERROR(__xludf.DUMMYFUNCTION("REGEXEXTRACT(B1307, ""\d{4}"")"),"2017")</f>
        <v>2017</v>
      </c>
    </row>
    <row r="1308">
      <c r="A1308" s="11" t="s">
        <v>2738</v>
      </c>
      <c r="B1308" s="11" t="s">
        <v>2737</v>
      </c>
      <c r="C1308" s="1" t="s">
        <v>10162</v>
      </c>
      <c r="D1308" s="1" t="s">
        <v>10163</v>
      </c>
      <c r="E1308" s="1" t="s">
        <v>11</v>
      </c>
      <c r="F1308" s="1" t="s">
        <v>10164</v>
      </c>
      <c r="G1308" s="1" t="s">
        <v>10165</v>
      </c>
      <c r="H1308" s="1" t="s">
        <v>390</v>
      </c>
      <c r="I1308" s="1" t="s">
        <v>10166</v>
      </c>
      <c r="J1308" s="1">
        <v>1.0</v>
      </c>
      <c r="K1308" s="3" t="s">
        <v>8185</v>
      </c>
      <c r="L1308" s="1">
        <v>0.0</v>
      </c>
      <c r="M1308" s="10" t="str">
        <f>IFERROR(__xludf.DUMMYFUNCTION("REGEXEXTRACT(B1308, ""\d{4}"")"),"2017")</f>
        <v>2017</v>
      </c>
    </row>
    <row r="1309">
      <c r="A1309" s="11" t="s">
        <v>2740</v>
      </c>
      <c r="B1309" s="11" t="s">
        <v>2739</v>
      </c>
      <c r="C1309" s="1" t="s">
        <v>10167</v>
      </c>
      <c r="D1309" s="1" t="s">
        <v>10168</v>
      </c>
      <c r="E1309" s="1" t="s">
        <v>11</v>
      </c>
      <c r="F1309" s="1" t="s">
        <v>10169</v>
      </c>
      <c r="G1309" s="1" t="s">
        <v>10170</v>
      </c>
      <c r="H1309" s="1" t="s">
        <v>1357</v>
      </c>
      <c r="I1309" s="1" t="s">
        <v>10171</v>
      </c>
      <c r="J1309" s="1">
        <v>1.0</v>
      </c>
      <c r="K1309" s="1" t="s">
        <v>7473</v>
      </c>
      <c r="L1309" s="1">
        <v>0.0</v>
      </c>
      <c r="M1309" s="10" t="str">
        <f>IFERROR(__xludf.DUMMYFUNCTION("REGEXEXTRACT(B1309, ""\d{4}"")"),"2018")</f>
        <v>2018</v>
      </c>
    </row>
    <row r="1310">
      <c r="A1310" s="11" t="s">
        <v>2742</v>
      </c>
      <c r="B1310" s="11" t="s">
        <v>2741</v>
      </c>
      <c r="C1310" s="1" t="s">
        <v>10172</v>
      </c>
      <c r="D1310" s="1" t="s">
        <v>10173</v>
      </c>
      <c r="E1310" s="1" t="s">
        <v>11</v>
      </c>
      <c r="F1310" s="1" t="s">
        <v>10174</v>
      </c>
      <c r="G1310" s="1" t="s">
        <v>10175</v>
      </c>
      <c r="H1310" s="1" t="s">
        <v>1477</v>
      </c>
      <c r="I1310" s="1" t="s">
        <v>10176</v>
      </c>
      <c r="J1310" s="1">
        <v>1.0</v>
      </c>
      <c r="K1310" s="1" t="s">
        <v>7473</v>
      </c>
      <c r="L1310" s="1">
        <v>0.0</v>
      </c>
      <c r="M1310" s="10" t="str">
        <f>IFERROR(__xludf.DUMMYFUNCTION("REGEXEXTRACT(B1310, ""\d{4}"")"),"2017")</f>
        <v>2017</v>
      </c>
    </row>
    <row r="1311">
      <c r="A1311" s="11" t="s">
        <v>2749</v>
      </c>
      <c r="B1311" s="11" t="s">
        <v>2748</v>
      </c>
      <c r="C1311" s="1" t="s">
        <v>10177</v>
      </c>
      <c r="D1311" s="1" t="s">
        <v>10178</v>
      </c>
      <c r="E1311" s="1" t="s">
        <v>11</v>
      </c>
      <c r="F1311" s="1" t="s">
        <v>10179</v>
      </c>
      <c r="G1311" s="1" t="s">
        <v>10180</v>
      </c>
      <c r="H1311" s="1" t="s">
        <v>5559</v>
      </c>
      <c r="I1311" s="1" t="s">
        <v>10181</v>
      </c>
      <c r="J1311" s="1">
        <v>1.0</v>
      </c>
      <c r="K1311" s="1" t="s">
        <v>7473</v>
      </c>
      <c r="L1311" s="1">
        <v>0.0</v>
      </c>
      <c r="M1311" s="10" t="str">
        <f>IFERROR(__xludf.DUMMYFUNCTION("REGEXEXTRACT(B1311, ""\d{4}"")"),"2018")</f>
        <v>2018</v>
      </c>
    </row>
    <row r="1312">
      <c r="A1312" s="11" t="s">
        <v>2751</v>
      </c>
      <c r="B1312" s="11" t="s">
        <v>2750</v>
      </c>
      <c r="C1312" s="1" t="s">
        <v>10182</v>
      </c>
      <c r="D1312" s="1" t="s">
        <v>10183</v>
      </c>
      <c r="E1312" s="1" t="s">
        <v>11</v>
      </c>
      <c r="F1312" s="1" t="s">
        <v>10184</v>
      </c>
      <c r="G1312" s="1" t="s">
        <v>1397</v>
      </c>
      <c r="H1312" s="1" t="s">
        <v>1807</v>
      </c>
      <c r="I1312" s="1" t="s">
        <v>10185</v>
      </c>
      <c r="J1312" s="1">
        <v>1.0</v>
      </c>
      <c r="K1312" s="1" t="s">
        <v>7473</v>
      </c>
      <c r="L1312" s="1">
        <v>0.0</v>
      </c>
      <c r="M1312" s="10" t="str">
        <f>IFERROR(__xludf.DUMMYFUNCTION("REGEXEXTRACT(B1312, ""\d{4}"")"),"2017")</f>
        <v>2017</v>
      </c>
    </row>
    <row r="1313">
      <c r="A1313" s="11" t="s">
        <v>2753</v>
      </c>
      <c r="B1313" s="11" t="s">
        <v>2752</v>
      </c>
      <c r="C1313" s="1" t="s">
        <v>10186</v>
      </c>
      <c r="D1313" s="1" t="s">
        <v>10187</v>
      </c>
      <c r="E1313" s="1" t="s">
        <v>11</v>
      </c>
      <c r="F1313" s="1" t="s">
        <v>10188</v>
      </c>
      <c r="G1313" s="1" t="s">
        <v>10189</v>
      </c>
      <c r="H1313" s="1" t="s">
        <v>1357</v>
      </c>
      <c r="I1313" s="1" t="s">
        <v>10190</v>
      </c>
      <c r="J1313" s="1">
        <v>1.0</v>
      </c>
      <c r="K1313" s="1" t="s">
        <v>7473</v>
      </c>
      <c r="L1313" s="1">
        <v>0.0</v>
      </c>
      <c r="M1313" s="10" t="str">
        <f>IFERROR(__xludf.DUMMYFUNCTION("REGEXEXTRACT(B1313, ""\d{4}"")"),"2018")</f>
        <v>2018</v>
      </c>
    </row>
    <row r="1314">
      <c r="A1314" s="11" t="s">
        <v>2755</v>
      </c>
      <c r="B1314" s="11" t="s">
        <v>2754</v>
      </c>
      <c r="C1314" s="1" t="s">
        <v>11</v>
      </c>
      <c r="D1314" s="1" t="s">
        <v>10191</v>
      </c>
      <c r="E1314" s="1" t="s">
        <v>11</v>
      </c>
      <c r="F1314" s="1" t="s">
        <v>10192</v>
      </c>
      <c r="G1314" s="1" t="s">
        <v>10193</v>
      </c>
      <c r="H1314" s="1" t="s">
        <v>11</v>
      </c>
      <c r="I1314" s="1" t="s">
        <v>11</v>
      </c>
      <c r="J1314" s="1">
        <v>1.0</v>
      </c>
      <c r="K1314" s="1" t="s">
        <v>7473</v>
      </c>
      <c r="L1314" s="1">
        <v>0.0</v>
      </c>
      <c r="M1314" s="10" t="str">
        <f>IFERROR(__xludf.DUMMYFUNCTION("REGEXEXTRACT(B1314, ""\d{4}"")"),"2018")</f>
        <v>2018</v>
      </c>
    </row>
    <row r="1315">
      <c r="A1315" s="11" t="s">
        <v>2763</v>
      </c>
      <c r="B1315" s="11" t="s">
        <v>2762</v>
      </c>
      <c r="C1315" s="1" t="s">
        <v>10194</v>
      </c>
      <c r="D1315" s="1" t="s">
        <v>10195</v>
      </c>
      <c r="E1315" s="1" t="s">
        <v>11</v>
      </c>
      <c r="F1315" s="1" t="s">
        <v>10196</v>
      </c>
      <c r="G1315" s="1" t="s">
        <v>10197</v>
      </c>
      <c r="H1315" s="1" t="s">
        <v>10198</v>
      </c>
      <c r="I1315" s="1" t="s">
        <v>10199</v>
      </c>
      <c r="J1315" s="1">
        <v>1.0</v>
      </c>
      <c r="K1315" s="1" t="s">
        <v>7473</v>
      </c>
      <c r="L1315" s="1">
        <v>0.0</v>
      </c>
      <c r="M1315" s="10" t="str">
        <f>IFERROR(__xludf.DUMMYFUNCTION("REGEXEXTRACT(B1315, ""\d{4}"")"),"2017")</f>
        <v>2017</v>
      </c>
    </row>
    <row r="1316">
      <c r="A1316" s="11" t="s">
        <v>2765</v>
      </c>
      <c r="B1316" s="11" t="s">
        <v>2764</v>
      </c>
      <c r="C1316" s="1" t="s">
        <v>10200</v>
      </c>
      <c r="D1316" s="1" t="s">
        <v>10201</v>
      </c>
      <c r="E1316" s="1" t="s">
        <v>11</v>
      </c>
      <c r="F1316" s="1" t="s">
        <v>10202</v>
      </c>
      <c r="G1316" s="1" t="s">
        <v>6720</v>
      </c>
      <c r="H1316" s="1" t="s">
        <v>9440</v>
      </c>
      <c r="I1316" s="1" t="s">
        <v>10203</v>
      </c>
      <c r="J1316" s="1">
        <v>1.0</v>
      </c>
      <c r="K1316" s="1" t="s">
        <v>7473</v>
      </c>
      <c r="L1316" s="1">
        <v>0.0</v>
      </c>
      <c r="M1316" s="10" t="str">
        <f>IFERROR(__xludf.DUMMYFUNCTION("REGEXEXTRACT(B1316, ""\d{4}"")"),"2018")</f>
        <v>2018</v>
      </c>
    </row>
    <row r="1317">
      <c r="A1317" s="11" t="s">
        <v>2767</v>
      </c>
      <c r="B1317" s="11" t="s">
        <v>2766</v>
      </c>
      <c r="C1317" s="1" t="s">
        <v>11</v>
      </c>
      <c r="D1317" s="1" t="s">
        <v>10204</v>
      </c>
      <c r="E1317" s="1" t="s">
        <v>11</v>
      </c>
      <c r="F1317" s="1" t="s">
        <v>10205</v>
      </c>
      <c r="G1317" s="1" t="s">
        <v>10206</v>
      </c>
      <c r="H1317" s="1" t="s">
        <v>11</v>
      </c>
      <c r="I1317" s="1" t="s">
        <v>11</v>
      </c>
      <c r="J1317" s="1">
        <v>1.0</v>
      </c>
      <c r="K1317" s="19" t="s">
        <v>7473</v>
      </c>
      <c r="L1317" s="1">
        <v>0.0</v>
      </c>
      <c r="M1317" s="10" t="str">
        <f>IFERROR(__xludf.DUMMYFUNCTION("REGEXEXTRACT(B1317, ""\d{4}"")"),"2017")</f>
        <v>2017</v>
      </c>
    </row>
    <row r="1318">
      <c r="A1318" s="11" t="s">
        <v>2769</v>
      </c>
      <c r="B1318" s="11" t="s">
        <v>2768</v>
      </c>
      <c r="C1318" s="1" t="s">
        <v>11</v>
      </c>
      <c r="D1318" s="1" t="s">
        <v>7488</v>
      </c>
      <c r="E1318" s="1" t="s">
        <v>11</v>
      </c>
      <c r="F1318" s="1" t="s">
        <v>10207</v>
      </c>
      <c r="G1318" s="1" t="s">
        <v>10208</v>
      </c>
      <c r="H1318" s="1" t="s">
        <v>11</v>
      </c>
      <c r="I1318" s="1" t="s">
        <v>11</v>
      </c>
      <c r="J1318" s="1">
        <v>1.0</v>
      </c>
      <c r="K1318" s="9" t="s">
        <v>7578</v>
      </c>
      <c r="L1318" s="1">
        <v>0.0</v>
      </c>
      <c r="M1318" s="10" t="str">
        <f>IFERROR(__xludf.DUMMYFUNCTION("REGEXEXTRACT(B1318, ""\d{4}"")"),"2018")</f>
        <v>2018</v>
      </c>
    </row>
    <row r="1319">
      <c r="A1319" s="11" t="s">
        <v>2771</v>
      </c>
      <c r="B1319" s="11" t="s">
        <v>2770</v>
      </c>
      <c r="C1319" s="1" t="s">
        <v>11</v>
      </c>
      <c r="D1319" s="2" t="s">
        <v>10209</v>
      </c>
      <c r="E1319" s="1" t="s">
        <v>11</v>
      </c>
      <c r="F1319" s="1" t="s">
        <v>10210</v>
      </c>
      <c r="G1319" s="1" t="s">
        <v>10211</v>
      </c>
      <c r="H1319" s="1" t="s">
        <v>11</v>
      </c>
      <c r="I1319" s="1" t="s">
        <v>11</v>
      </c>
      <c r="J1319" s="1">
        <v>1.0</v>
      </c>
      <c r="K1319" s="9" t="s">
        <v>8185</v>
      </c>
      <c r="L1319" s="1">
        <v>0.0</v>
      </c>
      <c r="M1319" s="10" t="str">
        <f>IFERROR(__xludf.DUMMYFUNCTION("REGEXEXTRACT(B1319, ""\d{4}"")"),"2018")</f>
        <v>2018</v>
      </c>
    </row>
    <row r="1320">
      <c r="A1320" s="11" t="s">
        <v>2780</v>
      </c>
      <c r="B1320" s="11" t="s">
        <v>2779</v>
      </c>
      <c r="C1320" s="1" t="s">
        <v>11</v>
      </c>
      <c r="D1320" s="1" t="s">
        <v>10212</v>
      </c>
      <c r="E1320" s="1" t="s">
        <v>11</v>
      </c>
      <c r="F1320" s="1" t="s">
        <v>10213</v>
      </c>
      <c r="G1320" s="1" t="s">
        <v>8831</v>
      </c>
      <c r="H1320" s="1" t="s">
        <v>11</v>
      </c>
      <c r="I1320" s="1" t="s">
        <v>11</v>
      </c>
      <c r="J1320" s="1">
        <v>1.0</v>
      </c>
      <c r="K1320" s="3" t="s">
        <v>7485</v>
      </c>
      <c r="L1320" s="1">
        <v>0.0</v>
      </c>
      <c r="M1320" s="10" t="str">
        <f>IFERROR(__xludf.DUMMYFUNCTION("REGEXEXTRACT(B1320, ""\d{4}"")"),"2010")</f>
        <v>2010</v>
      </c>
    </row>
    <row r="1321">
      <c r="A1321" s="11" t="s">
        <v>2782</v>
      </c>
      <c r="B1321" s="11" t="s">
        <v>2781</v>
      </c>
      <c r="C1321" s="1" t="s">
        <v>11</v>
      </c>
      <c r="D1321" s="1" t="s">
        <v>10214</v>
      </c>
      <c r="E1321" s="1" t="s">
        <v>11</v>
      </c>
      <c r="F1321" s="1" t="s">
        <v>10215</v>
      </c>
      <c r="G1321" s="1" t="s">
        <v>8831</v>
      </c>
      <c r="H1321" s="1" t="s">
        <v>11</v>
      </c>
      <c r="I1321" s="1" t="s">
        <v>11</v>
      </c>
      <c r="J1321" s="1">
        <v>1.0</v>
      </c>
      <c r="K1321" s="3" t="s">
        <v>7485</v>
      </c>
      <c r="L1321" s="1">
        <v>0.0</v>
      </c>
      <c r="M1321" s="10" t="str">
        <f>IFERROR(__xludf.DUMMYFUNCTION("REGEXEXTRACT(B1321, ""\d{4}"")"),"1992")</f>
        <v>1992</v>
      </c>
    </row>
    <row r="1322">
      <c r="A1322" s="11" t="s">
        <v>2790</v>
      </c>
      <c r="B1322" s="11" t="s">
        <v>2789</v>
      </c>
      <c r="C1322" s="1" t="s">
        <v>10216</v>
      </c>
      <c r="D1322" s="1" t="s">
        <v>10217</v>
      </c>
      <c r="E1322" s="1" t="s">
        <v>11</v>
      </c>
      <c r="F1322" s="1" t="s">
        <v>10218</v>
      </c>
      <c r="G1322" s="1" t="s">
        <v>10219</v>
      </c>
      <c r="H1322" s="1" t="s">
        <v>221</v>
      </c>
      <c r="I1322" s="1" t="s">
        <v>10220</v>
      </c>
      <c r="J1322" s="1">
        <v>1.0</v>
      </c>
      <c r="K1322" s="1" t="s">
        <v>7473</v>
      </c>
      <c r="L1322" s="1">
        <v>0.0</v>
      </c>
      <c r="M1322" s="10" t="str">
        <f>IFERROR(__xludf.DUMMYFUNCTION("REGEXEXTRACT(B1322, ""\d{4}"")"),"2013")</f>
        <v>2013</v>
      </c>
    </row>
    <row r="1323">
      <c r="A1323" s="11" t="s">
        <v>2797</v>
      </c>
      <c r="B1323" s="11" t="s">
        <v>2796</v>
      </c>
      <c r="C1323" s="1" t="s">
        <v>10221</v>
      </c>
      <c r="D1323" s="1" t="s">
        <v>10222</v>
      </c>
      <c r="E1323" s="1" t="s">
        <v>11</v>
      </c>
      <c r="F1323" s="1" t="s">
        <v>10223</v>
      </c>
      <c r="G1323" s="1" t="s">
        <v>10224</v>
      </c>
      <c r="H1323" s="1" t="s">
        <v>10225</v>
      </c>
      <c r="I1323" s="1" t="s">
        <v>10226</v>
      </c>
      <c r="J1323" s="1">
        <v>1.0</v>
      </c>
      <c r="K1323" s="1" t="s">
        <v>7473</v>
      </c>
      <c r="L1323" s="1">
        <v>0.0</v>
      </c>
      <c r="M1323" s="10" t="str">
        <f>IFERROR(__xludf.DUMMYFUNCTION("REGEXEXTRACT(B1323, ""\d{4}"")"),"2006")</f>
        <v>2006</v>
      </c>
    </row>
    <row r="1324">
      <c r="A1324" s="11" t="s">
        <v>2799</v>
      </c>
      <c r="B1324" s="11" t="s">
        <v>2798</v>
      </c>
      <c r="C1324" s="1" t="s">
        <v>10227</v>
      </c>
      <c r="D1324" s="1" t="s">
        <v>10228</v>
      </c>
      <c r="E1324" s="1" t="s">
        <v>11</v>
      </c>
      <c r="F1324" s="1" t="s">
        <v>10229</v>
      </c>
      <c r="G1324" s="1" t="s">
        <v>10230</v>
      </c>
      <c r="H1324" s="1" t="s">
        <v>303</v>
      </c>
      <c r="I1324" s="1" t="s">
        <v>10231</v>
      </c>
      <c r="J1324" s="1">
        <v>1.0</v>
      </c>
      <c r="K1324" s="1" t="s">
        <v>7473</v>
      </c>
      <c r="L1324" s="1">
        <v>0.0</v>
      </c>
      <c r="M1324" s="10" t="str">
        <f>IFERROR(__xludf.DUMMYFUNCTION("REGEXEXTRACT(B1324, ""\d{4}"")"),"2014")</f>
        <v>2014</v>
      </c>
    </row>
    <row r="1325">
      <c r="A1325" s="11" t="s">
        <v>2801</v>
      </c>
      <c r="B1325" s="11" t="s">
        <v>2800</v>
      </c>
      <c r="C1325" s="3" t="s">
        <v>11</v>
      </c>
      <c r="D1325" s="15" t="s">
        <v>10232</v>
      </c>
      <c r="E1325" s="1" t="s">
        <v>11</v>
      </c>
      <c r="F1325" s="3" t="s">
        <v>11</v>
      </c>
      <c r="G1325" s="3" t="s">
        <v>11</v>
      </c>
      <c r="H1325" s="3" t="s">
        <v>11</v>
      </c>
      <c r="I1325" s="3" t="s">
        <v>11</v>
      </c>
      <c r="J1325" s="1">
        <v>1.0</v>
      </c>
      <c r="K1325" s="3" t="s">
        <v>7485</v>
      </c>
      <c r="L1325" s="1">
        <v>0.0</v>
      </c>
      <c r="M1325" s="10" t="str">
        <f>IFERROR(__xludf.DUMMYFUNCTION("REGEXEXTRACT(B1325, ""\d{4}"")"),"2008")</f>
        <v>2008</v>
      </c>
    </row>
    <row r="1326">
      <c r="A1326" s="11" t="s">
        <v>2803</v>
      </c>
      <c r="B1326" s="11" t="s">
        <v>2802</v>
      </c>
      <c r="C1326" s="1" t="s">
        <v>11</v>
      </c>
      <c r="D1326" s="1" t="s">
        <v>10233</v>
      </c>
      <c r="E1326" s="1" t="s">
        <v>11</v>
      </c>
      <c r="F1326" s="1" t="s">
        <v>10234</v>
      </c>
      <c r="G1326" s="1" t="s">
        <v>7666</v>
      </c>
      <c r="H1326" s="1" t="s">
        <v>11</v>
      </c>
      <c r="I1326" s="1" t="s">
        <v>11</v>
      </c>
      <c r="J1326" s="1">
        <v>1.0</v>
      </c>
      <c r="K1326" s="3" t="s">
        <v>7578</v>
      </c>
      <c r="L1326" s="1">
        <v>0.0</v>
      </c>
      <c r="M1326" s="10" t="str">
        <f>IFERROR(__xludf.DUMMYFUNCTION("REGEXEXTRACT(B1326, ""\d{4}"")"),"2015")</f>
        <v>2015</v>
      </c>
    </row>
    <row r="1327">
      <c r="A1327" s="11" t="s">
        <v>2805</v>
      </c>
      <c r="B1327" s="11" t="s">
        <v>2804</v>
      </c>
      <c r="C1327" s="1" t="s">
        <v>11</v>
      </c>
      <c r="D1327" s="1" t="s">
        <v>10235</v>
      </c>
      <c r="E1327" s="1" t="s">
        <v>11</v>
      </c>
      <c r="F1327" s="1" t="s">
        <v>10236</v>
      </c>
      <c r="G1327" s="1" t="s">
        <v>10237</v>
      </c>
      <c r="H1327" s="1" t="s">
        <v>11</v>
      </c>
      <c r="I1327" s="1" t="s">
        <v>11</v>
      </c>
      <c r="J1327" s="1">
        <v>1.0</v>
      </c>
      <c r="K1327" s="1" t="s">
        <v>7473</v>
      </c>
      <c r="L1327" s="1">
        <v>0.0</v>
      </c>
      <c r="M1327" s="10" t="str">
        <f>IFERROR(__xludf.DUMMYFUNCTION("REGEXEXTRACT(B1327, ""\d{4}"")"),"2015")</f>
        <v>2015</v>
      </c>
    </row>
    <row r="1328">
      <c r="A1328" s="11" t="s">
        <v>2807</v>
      </c>
      <c r="B1328" s="11" t="s">
        <v>2806</v>
      </c>
      <c r="C1328" s="1" t="s">
        <v>11</v>
      </c>
      <c r="D1328" s="1" t="s">
        <v>10238</v>
      </c>
      <c r="E1328" s="1" t="s">
        <v>11</v>
      </c>
      <c r="F1328" s="1" t="s">
        <v>10239</v>
      </c>
      <c r="G1328" s="1" t="s">
        <v>8208</v>
      </c>
      <c r="H1328" s="1" t="s">
        <v>11</v>
      </c>
      <c r="I1328" s="1" t="s">
        <v>11</v>
      </c>
      <c r="J1328" s="1">
        <v>1.0</v>
      </c>
      <c r="K1328" s="9" t="s">
        <v>7523</v>
      </c>
      <c r="L1328" s="1">
        <v>0.0</v>
      </c>
      <c r="M1328" s="10" t="str">
        <f>IFERROR(__xludf.DUMMYFUNCTION("REGEXEXTRACT(B1328, ""\d{4}"")"),"2015")</f>
        <v>2015</v>
      </c>
    </row>
    <row r="1329">
      <c r="A1329" s="11" t="s">
        <v>2809</v>
      </c>
      <c r="B1329" s="11" t="s">
        <v>2808</v>
      </c>
      <c r="C1329" s="1" t="s">
        <v>11</v>
      </c>
      <c r="D1329" s="1" t="s">
        <v>10240</v>
      </c>
      <c r="E1329" s="1" t="s">
        <v>11</v>
      </c>
      <c r="F1329" s="1" t="s">
        <v>10241</v>
      </c>
      <c r="G1329" s="1" t="s">
        <v>7952</v>
      </c>
      <c r="H1329" s="1" t="s">
        <v>11</v>
      </c>
      <c r="I1329" s="1" t="s">
        <v>11</v>
      </c>
      <c r="J1329" s="1">
        <v>1.0</v>
      </c>
      <c r="K1329" s="9" t="s">
        <v>7523</v>
      </c>
      <c r="L1329" s="1">
        <v>0.0</v>
      </c>
      <c r="M1329" s="10" t="str">
        <f>IFERROR(__xludf.DUMMYFUNCTION("REGEXEXTRACT(B1329, ""\d{4}"")"),"2015")</f>
        <v>2015</v>
      </c>
    </row>
    <row r="1330">
      <c r="A1330" s="11" t="s">
        <v>2811</v>
      </c>
      <c r="B1330" s="11" t="s">
        <v>2810</v>
      </c>
      <c r="C1330" s="1" t="s">
        <v>11</v>
      </c>
      <c r="D1330" s="1" t="s">
        <v>10242</v>
      </c>
      <c r="E1330" s="1" t="s">
        <v>11</v>
      </c>
      <c r="F1330" s="1" t="s">
        <v>10243</v>
      </c>
      <c r="G1330" s="1" t="s">
        <v>8208</v>
      </c>
      <c r="H1330" s="1" t="s">
        <v>11</v>
      </c>
      <c r="I1330" s="1" t="s">
        <v>11</v>
      </c>
      <c r="J1330" s="1">
        <v>1.0</v>
      </c>
      <c r="K1330" s="9" t="s">
        <v>7485</v>
      </c>
      <c r="L1330" s="1">
        <v>0.0</v>
      </c>
      <c r="M1330" s="10" t="str">
        <f>IFERROR(__xludf.DUMMYFUNCTION("REGEXEXTRACT(B1330, ""\d{4}"")"),"2015")</f>
        <v>2015</v>
      </c>
    </row>
    <row r="1331">
      <c r="A1331" s="11" t="s">
        <v>2813</v>
      </c>
      <c r="B1331" s="11" t="s">
        <v>2812</v>
      </c>
      <c r="C1331" s="1" t="s">
        <v>11</v>
      </c>
      <c r="D1331" s="1" t="s">
        <v>10244</v>
      </c>
      <c r="E1331" s="1" t="s">
        <v>11</v>
      </c>
      <c r="F1331" s="1" t="s">
        <v>10245</v>
      </c>
      <c r="G1331" s="1" t="s">
        <v>7731</v>
      </c>
      <c r="H1331" s="1" t="s">
        <v>11</v>
      </c>
      <c r="I1331" s="1" t="s">
        <v>11</v>
      </c>
      <c r="J1331" s="1">
        <v>1.0</v>
      </c>
      <c r="K1331" s="3" t="s">
        <v>7485</v>
      </c>
      <c r="L1331" s="1">
        <v>0.0</v>
      </c>
      <c r="M1331" s="10" t="str">
        <f>IFERROR(__xludf.DUMMYFUNCTION("REGEXEXTRACT(B1331, ""\d{4}"")"),"2013")</f>
        <v>2013</v>
      </c>
    </row>
    <row r="1332">
      <c r="A1332" s="11" t="s">
        <v>2815</v>
      </c>
      <c r="B1332" s="11" t="s">
        <v>2814</v>
      </c>
      <c r="C1332" s="1" t="s">
        <v>11</v>
      </c>
      <c r="D1332" s="1" t="s">
        <v>10246</v>
      </c>
      <c r="E1332" s="1" t="s">
        <v>11</v>
      </c>
      <c r="F1332" s="1" t="s">
        <v>10247</v>
      </c>
      <c r="G1332" s="1" t="s">
        <v>10248</v>
      </c>
      <c r="H1332" s="1" t="s">
        <v>11</v>
      </c>
      <c r="I1332" s="1" t="s">
        <v>11</v>
      </c>
      <c r="J1332" s="1">
        <v>1.0</v>
      </c>
      <c r="K1332" s="9" t="s">
        <v>7523</v>
      </c>
      <c r="L1332" s="1">
        <v>0.0</v>
      </c>
      <c r="M1332" s="10" t="str">
        <f>IFERROR(__xludf.DUMMYFUNCTION("REGEXEXTRACT(B1332, ""\d{4}"")"),"2014")</f>
        <v>2014</v>
      </c>
    </row>
    <row r="1333">
      <c r="A1333" s="11" t="s">
        <v>2817</v>
      </c>
      <c r="B1333" s="11" t="s">
        <v>2816</v>
      </c>
      <c r="C1333" s="1" t="s">
        <v>11</v>
      </c>
      <c r="D1333" s="1" t="s">
        <v>10249</v>
      </c>
      <c r="E1333" s="1" t="s">
        <v>11</v>
      </c>
      <c r="F1333" s="1" t="s">
        <v>10250</v>
      </c>
      <c r="G1333" s="1" t="s">
        <v>7504</v>
      </c>
      <c r="H1333" s="1" t="s">
        <v>11</v>
      </c>
      <c r="I1333" s="1" t="s">
        <v>11</v>
      </c>
      <c r="J1333" s="1">
        <v>1.0</v>
      </c>
      <c r="K1333" s="3" t="s">
        <v>7485</v>
      </c>
      <c r="L1333" s="1">
        <v>0.0</v>
      </c>
      <c r="M1333" s="10" t="str">
        <f>IFERROR(__xludf.DUMMYFUNCTION("REGEXEXTRACT(B1333, ""\d{4}"")"),"2015")</f>
        <v>2015</v>
      </c>
    </row>
    <row r="1334">
      <c r="A1334" s="11" t="s">
        <v>2819</v>
      </c>
      <c r="B1334" s="11" t="s">
        <v>2818</v>
      </c>
      <c r="C1334" s="1" t="s">
        <v>11</v>
      </c>
      <c r="D1334" s="1" t="s">
        <v>10251</v>
      </c>
      <c r="E1334" s="1" t="s">
        <v>11</v>
      </c>
      <c r="F1334" s="1" t="s">
        <v>10252</v>
      </c>
      <c r="G1334" s="1" t="s">
        <v>8831</v>
      </c>
      <c r="H1334" s="1" t="s">
        <v>11</v>
      </c>
      <c r="I1334" s="1" t="s">
        <v>11</v>
      </c>
      <c r="J1334" s="1">
        <v>1.0</v>
      </c>
      <c r="K1334" s="3" t="s">
        <v>7485</v>
      </c>
      <c r="L1334" s="1">
        <v>0.0</v>
      </c>
      <c r="M1334" s="10" t="str">
        <f>IFERROR(__xludf.DUMMYFUNCTION("REGEXEXTRACT(B1334, ""\d{4}"")"),"2013")</f>
        <v>2013</v>
      </c>
    </row>
    <row r="1335">
      <c r="A1335" s="11" t="s">
        <v>2821</v>
      </c>
      <c r="B1335" s="11" t="s">
        <v>2820</v>
      </c>
      <c r="C1335" s="1" t="s">
        <v>11</v>
      </c>
      <c r="D1335" s="1" t="s">
        <v>10253</v>
      </c>
      <c r="E1335" s="1" t="s">
        <v>11</v>
      </c>
      <c r="F1335" s="1" t="s">
        <v>10254</v>
      </c>
      <c r="G1335" s="1" t="s">
        <v>7490</v>
      </c>
      <c r="H1335" s="1" t="s">
        <v>11</v>
      </c>
      <c r="I1335" s="1" t="s">
        <v>11</v>
      </c>
      <c r="J1335" s="1">
        <v>1.0</v>
      </c>
      <c r="K1335" s="3" t="s">
        <v>7485</v>
      </c>
      <c r="L1335" s="1">
        <v>0.0</v>
      </c>
      <c r="M1335" s="10" t="str">
        <f>IFERROR(__xludf.DUMMYFUNCTION("REGEXEXTRACT(B1335, ""\d{4}"")"),"2011")</f>
        <v>2011</v>
      </c>
    </row>
    <row r="1336">
      <c r="A1336" s="11" t="s">
        <v>2825</v>
      </c>
      <c r="B1336" s="11" t="s">
        <v>2824</v>
      </c>
      <c r="C1336" s="1" t="s">
        <v>11</v>
      </c>
      <c r="D1336" s="1" t="s">
        <v>10255</v>
      </c>
      <c r="E1336" s="1" t="s">
        <v>11</v>
      </c>
      <c r="F1336" s="1" t="s">
        <v>10256</v>
      </c>
      <c r="G1336" s="1" t="s">
        <v>10257</v>
      </c>
      <c r="H1336" s="1" t="s">
        <v>11</v>
      </c>
      <c r="I1336" s="1" t="s">
        <v>11</v>
      </c>
      <c r="J1336" s="1">
        <v>1.0</v>
      </c>
      <c r="K1336" s="9" t="s">
        <v>7578</v>
      </c>
      <c r="L1336" s="1">
        <v>0.0</v>
      </c>
      <c r="M1336" s="10" t="str">
        <f>IFERROR(__xludf.DUMMYFUNCTION("REGEXEXTRACT(B1336, ""\d{4}"")"),"2012")</f>
        <v>2012</v>
      </c>
    </row>
    <row r="1337">
      <c r="A1337" s="11" t="s">
        <v>2827</v>
      </c>
      <c r="B1337" s="11" t="s">
        <v>2826</v>
      </c>
      <c r="C1337" s="1" t="s">
        <v>10258</v>
      </c>
      <c r="D1337" s="1" t="s">
        <v>10259</v>
      </c>
      <c r="E1337" s="1" t="s">
        <v>11</v>
      </c>
      <c r="F1337" s="1" t="s">
        <v>10260</v>
      </c>
      <c r="G1337" s="1" t="s">
        <v>10261</v>
      </c>
      <c r="H1337" s="1" t="s">
        <v>9317</v>
      </c>
      <c r="I1337" s="1" t="s">
        <v>10262</v>
      </c>
      <c r="J1337" s="1">
        <v>1.0</v>
      </c>
      <c r="K1337" s="1" t="s">
        <v>7473</v>
      </c>
      <c r="L1337" s="1">
        <v>0.0</v>
      </c>
      <c r="M1337" s="10" t="str">
        <f>IFERROR(__xludf.DUMMYFUNCTION("REGEXEXTRACT(B1337, ""\d{4}"")"),"2005")</f>
        <v>2005</v>
      </c>
    </row>
    <row r="1338">
      <c r="A1338" s="11" t="s">
        <v>2833</v>
      </c>
      <c r="B1338" s="11" t="s">
        <v>2832</v>
      </c>
      <c r="C1338" s="1" t="s">
        <v>11</v>
      </c>
      <c r="D1338" s="1" t="s">
        <v>10263</v>
      </c>
      <c r="E1338" s="1" t="s">
        <v>11</v>
      </c>
      <c r="F1338" s="1" t="s">
        <v>10264</v>
      </c>
      <c r="G1338" s="1" t="s">
        <v>8208</v>
      </c>
      <c r="H1338" s="1" t="s">
        <v>11</v>
      </c>
      <c r="I1338" s="1" t="s">
        <v>11</v>
      </c>
      <c r="J1338" s="1">
        <v>1.0</v>
      </c>
      <c r="K1338" s="9" t="s">
        <v>7523</v>
      </c>
      <c r="L1338" s="1">
        <v>0.0</v>
      </c>
      <c r="M1338" s="10" t="str">
        <f>IFERROR(__xludf.DUMMYFUNCTION("REGEXEXTRACT(B1338, ""\d{4}"")"),"2013")</f>
        <v>2013</v>
      </c>
    </row>
    <row r="1339">
      <c r="A1339" s="11" t="s">
        <v>2835</v>
      </c>
      <c r="B1339" s="11" t="s">
        <v>2834</v>
      </c>
      <c r="C1339" s="1" t="s">
        <v>10265</v>
      </c>
      <c r="D1339" s="1" t="s">
        <v>10266</v>
      </c>
      <c r="E1339" s="1" t="s">
        <v>11</v>
      </c>
      <c r="F1339" s="1" t="s">
        <v>10267</v>
      </c>
      <c r="G1339" s="1" t="s">
        <v>10268</v>
      </c>
      <c r="H1339" s="1" t="s">
        <v>3063</v>
      </c>
      <c r="I1339" s="1" t="s">
        <v>10269</v>
      </c>
      <c r="J1339" s="1">
        <v>1.0</v>
      </c>
      <c r="K1339" s="1" t="s">
        <v>7473</v>
      </c>
      <c r="L1339" s="1">
        <v>0.0</v>
      </c>
      <c r="M1339" s="10" t="str">
        <f>IFERROR(__xludf.DUMMYFUNCTION("REGEXEXTRACT(B1339, ""\d{4}"")"),"2014")</f>
        <v>2014</v>
      </c>
    </row>
    <row r="1340">
      <c r="A1340" s="11" t="s">
        <v>2837</v>
      </c>
      <c r="B1340" s="11" t="s">
        <v>2836</v>
      </c>
      <c r="C1340" s="1" t="s">
        <v>11</v>
      </c>
      <c r="D1340" s="1" t="s">
        <v>10270</v>
      </c>
      <c r="E1340" s="1" t="s">
        <v>11</v>
      </c>
      <c r="F1340" s="1" t="s">
        <v>10271</v>
      </c>
      <c r="G1340" s="1" t="s">
        <v>10272</v>
      </c>
      <c r="H1340" s="1" t="s">
        <v>11</v>
      </c>
      <c r="I1340" s="1" t="s">
        <v>11</v>
      </c>
      <c r="J1340" s="1">
        <v>1.0</v>
      </c>
      <c r="K1340" s="1" t="s">
        <v>7473</v>
      </c>
      <c r="L1340" s="1">
        <v>0.0</v>
      </c>
      <c r="M1340" s="10" t="str">
        <f>IFERROR(__xludf.DUMMYFUNCTION("REGEXEXTRACT(B1340, ""\d{4}"")"),"1976")</f>
        <v>1976</v>
      </c>
    </row>
    <row r="1341">
      <c r="A1341" s="11" t="s">
        <v>2839</v>
      </c>
      <c r="B1341" s="11" t="s">
        <v>2838</v>
      </c>
      <c r="C1341" s="1" t="s">
        <v>11</v>
      </c>
      <c r="D1341" s="1" t="s">
        <v>10273</v>
      </c>
      <c r="E1341" s="1" t="s">
        <v>11</v>
      </c>
      <c r="F1341" s="1" t="s">
        <v>10274</v>
      </c>
      <c r="G1341" s="1" t="s">
        <v>10275</v>
      </c>
      <c r="H1341" s="1" t="s">
        <v>11</v>
      </c>
      <c r="I1341" s="1" t="s">
        <v>11</v>
      </c>
      <c r="J1341" s="1">
        <v>1.0</v>
      </c>
      <c r="K1341" s="9" t="s">
        <v>7485</v>
      </c>
      <c r="L1341" s="1">
        <v>0.0</v>
      </c>
      <c r="M1341" s="10" t="str">
        <f>IFERROR(__xludf.DUMMYFUNCTION("REGEXEXTRACT(B1341, ""\d{4}"")"),"2008")</f>
        <v>2008</v>
      </c>
    </row>
    <row r="1342">
      <c r="A1342" s="11" t="s">
        <v>2841</v>
      </c>
      <c r="B1342" s="11" t="s">
        <v>2840</v>
      </c>
      <c r="C1342" s="1" t="s">
        <v>10276</v>
      </c>
      <c r="D1342" s="1" t="s">
        <v>10277</v>
      </c>
      <c r="E1342" s="1" t="s">
        <v>11</v>
      </c>
      <c r="F1342" s="1" t="s">
        <v>10278</v>
      </c>
      <c r="G1342" s="1" t="s">
        <v>10279</v>
      </c>
      <c r="H1342" s="1" t="s">
        <v>56</v>
      </c>
      <c r="I1342" s="1" t="s">
        <v>10280</v>
      </c>
      <c r="J1342" s="1">
        <v>1.0</v>
      </c>
      <c r="K1342" s="1" t="s">
        <v>7473</v>
      </c>
      <c r="L1342" s="1">
        <v>0.0</v>
      </c>
      <c r="M1342" s="10" t="str">
        <f>IFERROR(__xludf.DUMMYFUNCTION("REGEXEXTRACT(B1342, ""\d{4}"")"),"2014")</f>
        <v>2014</v>
      </c>
    </row>
    <row r="1343">
      <c r="A1343" s="11" t="s">
        <v>2843</v>
      </c>
      <c r="B1343" s="11" t="s">
        <v>2842</v>
      </c>
      <c r="C1343" s="1" t="s">
        <v>10281</v>
      </c>
      <c r="D1343" s="1" t="s">
        <v>10282</v>
      </c>
      <c r="E1343" s="1" t="s">
        <v>11</v>
      </c>
      <c r="F1343" s="1" t="s">
        <v>10283</v>
      </c>
      <c r="G1343" s="1" t="s">
        <v>10284</v>
      </c>
      <c r="H1343" s="1" t="s">
        <v>7652</v>
      </c>
      <c r="I1343" s="1" t="s">
        <v>10285</v>
      </c>
      <c r="J1343" s="1">
        <v>1.0</v>
      </c>
      <c r="K1343" s="1" t="s">
        <v>7473</v>
      </c>
      <c r="L1343" s="1">
        <v>0.0</v>
      </c>
      <c r="M1343" s="10" t="str">
        <f>IFERROR(__xludf.DUMMYFUNCTION("REGEXEXTRACT(B1343, ""\d{4}"")"),"2014")</f>
        <v>2014</v>
      </c>
    </row>
    <row r="1344">
      <c r="A1344" s="11" t="s">
        <v>2845</v>
      </c>
      <c r="B1344" s="11" t="s">
        <v>2844</v>
      </c>
      <c r="C1344" s="1" t="s">
        <v>11</v>
      </c>
      <c r="D1344" s="1" t="s">
        <v>10286</v>
      </c>
      <c r="E1344" s="1" t="s">
        <v>11</v>
      </c>
      <c r="F1344" s="1" t="s">
        <v>10287</v>
      </c>
      <c r="G1344" s="1" t="s">
        <v>8831</v>
      </c>
      <c r="H1344" s="1" t="s">
        <v>11</v>
      </c>
      <c r="I1344" s="1" t="s">
        <v>11</v>
      </c>
      <c r="J1344" s="1">
        <v>1.0</v>
      </c>
      <c r="K1344" s="3" t="s">
        <v>7485</v>
      </c>
      <c r="L1344" s="1">
        <v>0.0</v>
      </c>
      <c r="M1344" s="10" t="str">
        <f>IFERROR(__xludf.DUMMYFUNCTION("REGEXEXTRACT(B1344, ""\d{4}"")"),"1962")</f>
        <v>1962</v>
      </c>
    </row>
    <row r="1345">
      <c r="A1345" s="11" t="s">
        <v>2847</v>
      </c>
      <c r="B1345" s="11" t="s">
        <v>2846</v>
      </c>
      <c r="C1345" s="1" t="s">
        <v>11</v>
      </c>
      <c r="D1345" s="1" t="s">
        <v>10288</v>
      </c>
      <c r="E1345" s="1" t="s">
        <v>11</v>
      </c>
      <c r="F1345" s="1" t="s">
        <v>10289</v>
      </c>
      <c r="G1345" s="1" t="s">
        <v>7504</v>
      </c>
      <c r="H1345" s="1" t="s">
        <v>11</v>
      </c>
      <c r="I1345" s="1" t="s">
        <v>11</v>
      </c>
      <c r="J1345" s="1">
        <v>1.0</v>
      </c>
      <c r="K1345" s="3" t="s">
        <v>7485</v>
      </c>
      <c r="L1345" s="1">
        <v>0.0</v>
      </c>
      <c r="M1345" s="10" t="str">
        <f>IFERROR(__xludf.DUMMYFUNCTION("REGEXEXTRACT(B1345, ""\d{4}"")"),"2013")</f>
        <v>2013</v>
      </c>
    </row>
    <row r="1346">
      <c r="A1346" s="11" t="s">
        <v>2855</v>
      </c>
      <c r="B1346" s="11" t="s">
        <v>2854</v>
      </c>
      <c r="C1346" s="1" t="s">
        <v>11</v>
      </c>
      <c r="D1346" s="1" t="s">
        <v>10290</v>
      </c>
      <c r="E1346" s="1" t="s">
        <v>11</v>
      </c>
      <c r="F1346" s="1" t="s">
        <v>10291</v>
      </c>
      <c r="G1346" s="1" t="s">
        <v>10292</v>
      </c>
      <c r="H1346" s="1" t="s">
        <v>11</v>
      </c>
      <c r="I1346" s="1" t="s">
        <v>11</v>
      </c>
      <c r="J1346" s="1">
        <v>1.0</v>
      </c>
      <c r="K1346" s="9" t="s">
        <v>8185</v>
      </c>
      <c r="L1346" s="1">
        <v>0.0</v>
      </c>
      <c r="M1346" s="10" t="str">
        <f>IFERROR(__xludf.DUMMYFUNCTION("REGEXEXTRACT(B1346, ""\d{4}"")"),"2013")</f>
        <v>2013</v>
      </c>
    </row>
    <row r="1347">
      <c r="A1347" s="11" t="s">
        <v>2857</v>
      </c>
      <c r="B1347" s="11" t="s">
        <v>2856</v>
      </c>
      <c r="C1347" s="1" t="s">
        <v>11</v>
      </c>
      <c r="D1347" s="2" t="s">
        <v>10293</v>
      </c>
      <c r="E1347" s="1" t="s">
        <v>11</v>
      </c>
      <c r="F1347" s="1" t="s">
        <v>10294</v>
      </c>
      <c r="G1347" s="1" t="s">
        <v>8871</v>
      </c>
      <c r="H1347" s="1" t="s">
        <v>11</v>
      </c>
      <c r="I1347" s="1" t="s">
        <v>11</v>
      </c>
      <c r="J1347" s="1">
        <v>1.0</v>
      </c>
      <c r="K1347" s="3" t="s">
        <v>7485</v>
      </c>
      <c r="L1347" s="1">
        <v>0.0</v>
      </c>
      <c r="M1347" s="10" t="str">
        <f>IFERROR(__xludf.DUMMYFUNCTION("REGEXEXTRACT(B1347, ""\d{4}"")"),"2012")</f>
        <v>2012</v>
      </c>
    </row>
    <row r="1348">
      <c r="A1348" s="11" t="s">
        <v>2859</v>
      </c>
      <c r="B1348" s="11" t="s">
        <v>2858</v>
      </c>
      <c r="C1348" s="1" t="s">
        <v>11</v>
      </c>
      <c r="D1348" s="1" t="s">
        <v>10295</v>
      </c>
      <c r="E1348" s="1" t="s">
        <v>11</v>
      </c>
      <c r="F1348" s="1" t="s">
        <v>10296</v>
      </c>
      <c r="G1348" s="1" t="s">
        <v>10297</v>
      </c>
      <c r="H1348" s="1" t="s">
        <v>11</v>
      </c>
      <c r="I1348" s="1" t="s">
        <v>11</v>
      </c>
      <c r="J1348" s="1">
        <v>1.0</v>
      </c>
      <c r="K1348" s="1" t="s">
        <v>7473</v>
      </c>
      <c r="L1348" s="1">
        <v>0.0</v>
      </c>
      <c r="M1348" s="10" t="str">
        <f>IFERROR(__xludf.DUMMYFUNCTION("REGEXEXTRACT(B1348, ""\d{4}"")"),"2012")</f>
        <v>2012</v>
      </c>
    </row>
    <row r="1349">
      <c r="A1349" s="11" t="s">
        <v>2861</v>
      </c>
      <c r="B1349" s="11" t="s">
        <v>2860</v>
      </c>
      <c r="C1349" s="1" t="s">
        <v>11</v>
      </c>
      <c r="D1349" s="1" t="s">
        <v>10298</v>
      </c>
      <c r="E1349" s="1" t="s">
        <v>11</v>
      </c>
      <c r="F1349" s="1" t="s">
        <v>10299</v>
      </c>
      <c r="G1349" s="1" t="s">
        <v>10300</v>
      </c>
      <c r="H1349" s="1" t="s">
        <v>11</v>
      </c>
      <c r="I1349" s="1" t="s">
        <v>11</v>
      </c>
      <c r="J1349" s="1">
        <v>1.0</v>
      </c>
      <c r="K1349" s="3" t="s">
        <v>7485</v>
      </c>
      <c r="L1349" s="1">
        <v>0.0</v>
      </c>
      <c r="M1349" s="10" t="str">
        <f>IFERROR(__xludf.DUMMYFUNCTION("REGEXEXTRACT(B1349, ""\d{4}"")"),"1992")</f>
        <v>1992</v>
      </c>
    </row>
    <row r="1350">
      <c r="A1350" s="11" t="s">
        <v>2863</v>
      </c>
      <c r="B1350" s="11" t="s">
        <v>2862</v>
      </c>
      <c r="C1350" s="1" t="s">
        <v>11</v>
      </c>
      <c r="D1350" s="1" t="s">
        <v>10301</v>
      </c>
      <c r="E1350" s="1" t="s">
        <v>11</v>
      </c>
      <c r="F1350" s="1" t="s">
        <v>10302</v>
      </c>
      <c r="G1350" s="1" t="s">
        <v>7952</v>
      </c>
      <c r="H1350" s="1" t="s">
        <v>11</v>
      </c>
      <c r="I1350" s="1" t="s">
        <v>11</v>
      </c>
      <c r="J1350" s="1">
        <v>1.0</v>
      </c>
      <c r="K1350" s="9" t="s">
        <v>8185</v>
      </c>
      <c r="L1350" s="1">
        <v>0.0</v>
      </c>
      <c r="M1350" s="10" t="str">
        <f>IFERROR(__xludf.DUMMYFUNCTION("REGEXEXTRACT(B1350, ""\d{4}"")"),"2015")</f>
        <v>2015</v>
      </c>
    </row>
    <row r="1351">
      <c r="A1351" s="11" t="s">
        <v>2865</v>
      </c>
      <c r="B1351" s="11" t="s">
        <v>2864</v>
      </c>
      <c r="C1351" s="1" t="s">
        <v>11</v>
      </c>
      <c r="D1351" s="2" t="s">
        <v>10303</v>
      </c>
      <c r="E1351" s="1" t="s">
        <v>11</v>
      </c>
      <c r="F1351" s="1" t="s">
        <v>10304</v>
      </c>
      <c r="G1351" s="1" t="s">
        <v>10305</v>
      </c>
      <c r="H1351" s="1" t="s">
        <v>11</v>
      </c>
      <c r="I1351" s="1" t="s">
        <v>11</v>
      </c>
      <c r="J1351" s="1">
        <v>1.0</v>
      </c>
      <c r="K1351" s="9" t="s">
        <v>7523</v>
      </c>
      <c r="L1351" s="1">
        <v>0.0</v>
      </c>
      <c r="M1351" s="10" t="str">
        <f>IFERROR(__xludf.DUMMYFUNCTION("REGEXEXTRACT(B1351, ""\d{4}"")"),"2014")</f>
        <v>2014</v>
      </c>
    </row>
    <row r="1352">
      <c r="A1352" s="11" t="s">
        <v>2873</v>
      </c>
      <c r="B1352" s="11" t="s">
        <v>2872</v>
      </c>
      <c r="C1352" s="1" t="s">
        <v>11</v>
      </c>
      <c r="D1352" s="1" t="s">
        <v>10306</v>
      </c>
      <c r="E1352" s="1" t="s">
        <v>11</v>
      </c>
      <c r="F1352" s="1" t="s">
        <v>10307</v>
      </c>
      <c r="G1352" s="1" t="s">
        <v>7666</v>
      </c>
      <c r="H1352" s="1" t="s">
        <v>11</v>
      </c>
      <c r="I1352" s="1" t="s">
        <v>11</v>
      </c>
      <c r="J1352" s="1">
        <v>1.0</v>
      </c>
      <c r="K1352" s="9" t="s">
        <v>7578</v>
      </c>
      <c r="L1352" s="1">
        <v>0.0</v>
      </c>
      <c r="M1352" s="10" t="str">
        <f>IFERROR(__xludf.DUMMYFUNCTION("REGEXEXTRACT(B1352, ""\d{4}"")"),"2008")</f>
        <v>2008</v>
      </c>
    </row>
    <row r="1353">
      <c r="A1353" s="11" t="s">
        <v>2875</v>
      </c>
      <c r="B1353" s="11" t="s">
        <v>2874</v>
      </c>
      <c r="C1353" s="1" t="s">
        <v>11</v>
      </c>
      <c r="D1353" s="1" t="s">
        <v>10308</v>
      </c>
      <c r="E1353" s="1" t="s">
        <v>11</v>
      </c>
      <c r="F1353" s="1" t="s">
        <v>10309</v>
      </c>
      <c r="G1353" s="1" t="s">
        <v>10310</v>
      </c>
      <c r="H1353" s="1" t="s">
        <v>11</v>
      </c>
      <c r="I1353" s="1" t="s">
        <v>11</v>
      </c>
      <c r="J1353" s="1">
        <v>1.0</v>
      </c>
      <c r="K1353" s="9" t="s">
        <v>7523</v>
      </c>
      <c r="L1353" s="1">
        <v>0.0</v>
      </c>
      <c r="M1353" s="10" t="str">
        <f>IFERROR(__xludf.DUMMYFUNCTION("REGEXEXTRACT(B1353, ""\d{4}"")"),"2013")</f>
        <v>2013</v>
      </c>
    </row>
    <row r="1354">
      <c r="A1354" s="11" t="s">
        <v>2877</v>
      </c>
      <c r="B1354" s="11" t="s">
        <v>2876</v>
      </c>
      <c r="C1354" s="1" t="s">
        <v>11</v>
      </c>
      <c r="D1354" s="1" t="s">
        <v>10311</v>
      </c>
      <c r="E1354" s="1" t="s">
        <v>11</v>
      </c>
      <c r="F1354" s="1" t="s">
        <v>10312</v>
      </c>
      <c r="G1354" s="1" t="s">
        <v>10310</v>
      </c>
      <c r="H1354" s="1" t="s">
        <v>11</v>
      </c>
      <c r="I1354" s="1" t="s">
        <v>11</v>
      </c>
      <c r="J1354" s="1">
        <v>1.0</v>
      </c>
      <c r="K1354" s="9" t="s">
        <v>7523</v>
      </c>
      <c r="L1354" s="1">
        <v>0.0</v>
      </c>
      <c r="M1354" s="10" t="str">
        <f>IFERROR(__xludf.DUMMYFUNCTION("REGEXEXTRACT(B1354, ""\d{4}"")"),"2013")</f>
        <v>2013</v>
      </c>
    </row>
    <row r="1355">
      <c r="A1355" s="11" t="s">
        <v>2879</v>
      </c>
      <c r="B1355" s="11" t="s">
        <v>2878</v>
      </c>
      <c r="C1355" s="1" t="s">
        <v>11</v>
      </c>
      <c r="D1355" s="1" t="s">
        <v>10313</v>
      </c>
      <c r="E1355" s="1" t="s">
        <v>11</v>
      </c>
      <c r="F1355" s="1" t="s">
        <v>10314</v>
      </c>
      <c r="G1355" s="1" t="s">
        <v>8202</v>
      </c>
      <c r="H1355" s="1" t="s">
        <v>11</v>
      </c>
      <c r="I1355" s="1" t="s">
        <v>11</v>
      </c>
      <c r="J1355" s="1">
        <v>1.0</v>
      </c>
      <c r="K1355" s="3" t="s">
        <v>7485</v>
      </c>
      <c r="L1355" s="1">
        <v>0.0</v>
      </c>
      <c r="M1355" s="10" t="str">
        <f>IFERROR(__xludf.DUMMYFUNCTION("REGEXEXTRACT(B1355, ""\d{4}"")"),"1998")</f>
        <v>1998</v>
      </c>
    </row>
    <row r="1356">
      <c r="A1356" s="11" t="s">
        <v>2881</v>
      </c>
      <c r="B1356" s="11" t="s">
        <v>2880</v>
      </c>
      <c r="C1356" s="1" t="s">
        <v>11</v>
      </c>
      <c r="D1356" s="1" t="s">
        <v>10315</v>
      </c>
      <c r="E1356" s="1" t="s">
        <v>11</v>
      </c>
      <c r="F1356" s="1" t="s">
        <v>10316</v>
      </c>
      <c r="G1356" s="1" t="s">
        <v>8202</v>
      </c>
      <c r="H1356" s="1" t="s">
        <v>11</v>
      </c>
      <c r="I1356" s="1" t="s">
        <v>11</v>
      </c>
      <c r="J1356" s="1">
        <v>1.0</v>
      </c>
      <c r="K1356" s="3" t="s">
        <v>7485</v>
      </c>
      <c r="L1356" s="1">
        <v>0.0</v>
      </c>
      <c r="M1356" s="10" t="str">
        <f>IFERROR(__xludf.DUMMYFUNCTION("REGEXEXTRACT(B1356, ""\d{4}"")"),"2011")</f>
        <v>2011</v>
      </c>
    </row>
    <row r="1357">
      <c r="A1357" s="11" t="s">
        <v>2888</v>
      </c>
      <c r="B1357" s="11" t="s">
        <v>2887</v>
      </c>
      <c r="C1357" s="1" t="s">
        <v>11</v>
      </c>
      <c r="D1357" s="1" t="s">
        <v>10317</v>
      </c>
      <c r="E1357" s="1" t="s">
        <v>11</v>
      </c>
      <c r="F1357" s="1" t="s">
        <v>10318</v>
      </c>
      <c r="G1357" s="1" t="s">
        <v>10319</v>
      </c>
      <c r="H1357" s="1" t="s">
        <v>11</v>
      </c>
      <c r="I1357" s="1" t="s">
        <v>11</v>
      </c>
      <c r="J1357" s="1">
        <v>1.0</v>
      </c>
      <c r="K1357" s="9" t="s">
        <v>7485</v>
      </c>
      <c r="L1357" s="1">
        <v>0.0</v>
      </c>
      <c r="M1357" s="10" t="str">
        <f>IFERROR(__xludf.DUMMYFUNCTION("REGEXEXTRACT(B1357, ""\d{4}"")"),"2014")</f>
        <v>2014</v>
      </c>
    </row>
    <row r="1358">
      <c r="A1358" s="11" t="s">
        <v>2890</v>
      </c>
      <c r="B1358" s="11" t="s">
        <v>2889</v>
      </c>
      <c r="C1358" s="1" t="s">
        <v>11</v>
      </c>
      <c r="D1358" s="1" t="s">
        <v>10320</v>
      </c>
      <c r="E1358" s="1" t="s">
        <v>11</v>
      </c>
      <c r="F1358" s="1" t="s">
        <v>10321</v>
      </c>
      <c r="G1358" s="1" t="s">
        <v>7952</v>
      </c>
      <c r="H1358" s="1" t="s">
        <v>11</v>
      </c>
      <c r="I1358" s="1" t="s">
        <v>11</v>
      </c>
      <c r="J1358" s="1">
        <v>1.0</v>
      </c>
      <c r="K1358" s="9" t="s">
        <v>7523</v>
      </c>
      <c r="L1358" s="1">
        <v>0.0</v>
      </c>
      <c r="M1358" s="10" t="str">
        <f>IFERROR(__xludf.DUMMYFUNCTION("REGEXEXTRACT(B1358, ""\d{4}"")"),"2013")</f>
        <v>2013</v>
      </c>
    </row>
    <row r="1359">
      <c r="A1359" s="11" t="s">
        <v>2892</v>
      </c>
      <c r="B1359" s="11" t="s">
        <v>2891</v>
      </c>
      <c r="C1359" s="1" t="s">
        <v>10322</v>
      </c>
      <c r="D1359" s="1" t="s">
        <v>10323</v>
      </c>
      <c r="E1359" s="1" t="s">
        <v>11</v>
      </c>
      <c r="F1359" s="1" t="s">
        <v>10324</v>
      </c>
      <c r="G1359" s="1" t="s">
        <v>10325</v>
      </c>
      <c r="H1359" s="1" t="s">
        <v>1541</v>
      </c>
      <c r="I1359" s="1" t="s">
        <v>10326</v>
      </c>
      <c r="J1359" s="1">
        <v>1.0</v>
      </c>
      <c r="K1359" s="1" t="s">
        <v>7473</v>
      </c>
      <c r="L1359" s="1">
        <v>0.0</v>
      </c>
      <c r="M1359" s="10" t="str">
        <f>IFERROR(__xludf.DUMMYFUNCTION("REGEXEXTRACT(B1359, ""\d{4}"")"),"2013")</f>
        <v>2013</v>
      </c>
    </row>
    <row r="1360">
      <c r="A1360" s="11" t="s">
        <v>2894</v>
      </c>
      <c r="B1360" s="11" t="s">
        <v>2893</v>
      </c>
      <c r="C1360" s="1" t="s">
        <v>11</v>
      </c>
      <c r="D1360" s="1" t="s">
        <v>10327</v>
      </c>
      <c r="E1360" s="1" t="s">
        <v>11</v>
      </c>
      <c r="F1360" s="1" t="s">
        <v>10328</v>
      </c>
      <c r="G1360" s="1" t="s">
        <v>10329</v>
      </c>
      <c r="H1360" s="1" t="s">
        <v>11</v>
      </c>
      <c r="I1360" s="1" t="s">
        <v>11</v>
      </c>
      <c r="J1360" s="1">
        <v>1.0</v>
      </c>
      <c r="K1360" s="9" t="s">
        <v>8185</v>
      </c>
      <c r="L1360" s="1">
        <v>0.0</v>
      </c>
      <c r="M1360" s="10" t="str">
        <f>IFERROR(__xludf.DUMMYFUNCTION("REGEXEXTRACT(B1360, ""\d{4}"")"),"2015")</f>
        <v>2015</v>
      </c>
    </row>
    <row r="1361">
      <c r="A1361" s="11" t="s">
        <v>2896</v>
      </c>
      <c r="B1361" s="11" t="s">
        <v>2895</v>
      </c>
      <c r="C1361" s="1" t="s">
        <v>11</v>
      </c>
      <c r="D1361" s="2" t="s">
        <v>10330</v>
      </c>
      <c r="E1361" s="1" t="s">
        <v>11</v>
      </c>
      <c r="F1361" s="1" t="s">
        <v>10331</v>
      </c>
      <c r="G1361" s="1" t="s">
        <v>8447</v>
      </c>
      <c r="H1361" s="1" t="s">
        <v>11</v>
      </c>
      <c r="I1361" s="1" t="s">
        <v>11</v>
      </c>
      <c r="J1361" s="1">
        <v>1.0</v>
      </c>
      <c r="K1361" s="9" t="s">
        <v>7578</v>
      </c>
      <c r="L1361" s="1">
        <v>0.0</v>
      </c>
      <c r="M1361" s="10" t="str">
        <f>IFERROR(__xludf.DUMMYFUNCTION("REGEXEXTRACT(B1361, ""\d{4}"")"),"#N/A")</f>
        <v>#N/A</v>
      </c>
    </row>
    <row r="1362">
      <c r="A1362" s="11" t="s">
        <v>2898</v>
      </c>
      <c r="B1362" s="11" t="s">
        <v>2897</v>
      </c>
      <c r="C1362" s="1" t="s">
        <v>11</v>
      </c>
      <c r="D1362" s="1" t="s">
        <v>10332</v>
      </c>
      <c r="E1362" s="1" t="s">
        <v>11</v>
      </c>
      <c r="F1362" s="1" t="s">
        <v>10333</v>
      </c>
      <c r="G1362" s="1" t="s">
        <v>10334</v>
      </c>
      <c r="H1362" s="1" t="s">
        <v>11</v>
      </c>
      <c r="I1362" s="1" t="s">
        <v>11</v>
      </c>
      <c r="J1362" s="1">
        <v>1.0</v>
      </c>
      <c r="K1362" s="3" t="s">
        <v>7485</v>
      </c>
      <c r="L1362" s="1">
        <v>0.0</v>
      </c>
      <c r="M1362" s="10" t="str">
        <f>IFERROR(__xludf.DUMMYFUNCTION("REGEXEXTRACT(B1362, ""\d{4}"")"),"2010")</f>
        <v>2010</v>
      </c>
    </row>
    <row r="1363">
      <c r="A1363" s="11" t="s">
        <v>2900</v>
      </c>
      <c r="B1363" s="11" t="s">
        <v>2899</v>
      </c>
      <c r="C1363" s="1" t="s">
        <v>10335</v>
      </c>
      <c r="D1363" s="1" t="s">
        <v>10336</v>
      </c>
      <c r="E1363" s="1" t="s">
        <v>11</v>
      </c>
      <c r="F1363" s="1" t="s">
        <v>10337</v>
      </c>
      <c r="G1363" s="1" t="s">
        <v>10338</v>
      </c>
      <c r="H1363" s="1" t="s">
        <v>1431</v>
      </c>
      <c r="I1363" s="1" t="s">
        <v>10339</v>
      </c>
      <c r="J1363" s="1">
        <v>1.0</v>
      </c>
      <c r="K1363" s="1" t="s">
        <v>7473</v>
      </c>
      <c r="L1363" s="1">
        <v>0.0</v>
      </c>
      <c r="M1363" s="10" t="str">
        <f>IFERROR(__xludf.DUMMYFUNCTION("REGEXEXTRACT(B1363, ""\d{4}"")"),"2015")</f>
        <v>2015</v>
      </c>
    </row>
    <row r="1364">
      <c r="A1364" s="11" t="s">
        <v>2902</v>
      </c>
      <c r="B1364" s="11" t="s">
        <v>2901</v>
      </c>
      <c r="C1364" s="1" t="s">
        <v>10340</v>
      </c>
      <c r="D1364" s="1" t="s">
        <v>10341</v>
      </c>
      <c r="E1364" s="1" t="s">
        <v>11</v>
      </c>
      <c r="F1364" s="1" t="s">
        <v>10342</v>
      </c>
      <c r="G1364" s="1" t="s">
        <v>10224</v>
      </c>
      <c r="H1364" s="1" t="s">
        <v>1370</v>
      </c>
      <c r="I1364" s="1" t="s">
        <v>10343</v>
      </c>
      <c r="J1364" s="1">
        <v>1.0</v>
      </c>
      <c r="K1364" s="1" t="s">
        <v>7473</v>
      </c>
      <c r="L1364" s="1">
        <v>0.0</v>
      </c>
      <c r="M1364" s="10" t="str">
        <f>IFERROR(__xludf.DUMMYFUNCTION("REGEXEXTRACT(B1364, ""\d{4}"")"),"2014")</f>
        <v>2014</v>
      </c>
    </row>
    <row r="1365">
      <c r="A1365" s="11" t="s">
        <v>2904</v>
      </c>
      <c r="B1365" s="11" t="s">
        <v>2903</v>
      </c>
      <c r="C1365" s="1" t="s">
        <v>11</v>
      </c>
      <c r="D1365" s="1" t="s">
        <v>10344</v>
      </c>
      <c r="E1365" s="1" t="s">
        <v>11</v>
      </c>
      <c r="F1365" s="1" t="s">
        <v>10345</v>
      </c>
      <c r="G1365" s="1" t="s">
        <v>7712</v>
      </c>
      <c r="H1365" s="1" t="s">
        <v>11</v>
      </c>
      <c r="I1365" s="1" t="s">
        <v>11</v>
      </c>
      <c r="J1365" s="1">
        <v>1.0</v>
      </c>
      <c r="K1365" s="3" t="s">
        <v>7485</v>
      </c>
      <c r="L1365" s="1">
        <v>0.0</v>
      </c>
      <c r="M1365" s="10" t="str">
        <f>IFERROR(__xludf.DUMMYFUNCTION("REGEXEXTRACT(B1365, ""\d{4}"")"),"2008")</f>
        <v>2008</v>
      </c>
    </row>
    <row r="1366">
      <c r="A1366" s="11" t="s">
        <v>2911</v>
      </c>
      <c r="B1366" s="11" t="s">
        <v>2910</v>
      </c>
      <c r="C1366" s="1" t="s">
        <v>11</v>
      </c>
      <c r="D1366" s="1" t="s">
        <v>10346</v>
      </c>
      <c r="E1366" s="1" t="s">
        <v>11</v>
      </c>
      <c r="F1366" s="1" t="s">
        <v>10347</v>
      </c>
      <c r="G1366" s="1" t="s">
        <v>10348</v>
      </c>
      <c r="H1366" s="1" t="s">
        <v>11</v>
      </c>
      <c r="I1366" s="1" t="s">
        <v>11</v>
      </c>
      <c r="J1366" s="1">
        <v>1.0</v>
      </c>
      <c r="K1366" s="9" t="s">
        <v>7578</v>
      </c>
      <c r="L1366" s="1">
        <v>0.0</v>
      </c>
      <c r="M1366" s="10" t="str">
        <f>IFERROR(__xludf.DUMMYFUNCTION("REGEXEXTRACT(B1366, ""\d{4}"")"),"2004")</f>
        <v>2004</v>
      </c>
    </row>
    <row r="1367">
      <c r="A1367" s="11" t="s">
        <v>2927</v>
      </c>
      <c r="B1367" s="11" t="s">
        <v>2926</v>
      </c>
      <c r="C1367" s="1" t="s">
        <v>11</v>
      </c>
      <c r="D1367" s="1" t="s">
        <v>10349</v>
      </c>
      <c r="E1367" s="1" t="s">
        <v>11</v>
      </c>
      <c r="F1367" s="1" t="s">
        <v>10350</v>
      </c>
      <c r="G1367" s="1" t="s">
        <v>8350</v>
      </c>
      <c r="H1367" s="1" t="s">
        <v>11</v>
      </c>
      <c r="I1367" s="1" t="s">
        <v>11</v>
      </c>
      <c r="J1367" s="1">
        <v>1.0</v>
      </c>
      <c r="K1367" s="3" t="s">
        <v>7485</v>
      </c>
      <c r="L1367" s="1">
        <v>0.0</v>
      </c>
      <c r="M1367" s="10" t="str">
        <f>IFERROR(__xludf.DUMMYFUNCTION("REGEXEXTRACT(B1367, ""\d{4}"")"),"2000")</f>
        <v>2000</v>
      </c>
    </row>
    <row r="1368">
      <c r="A1368" s="11" t="s">
        <v>2929</v>
      </c>
      <c r="B1368" s="11" t="s">
        <v>2928</v>
      </c>
      <c r="C1368" s="1" t="s">
        <v>11</v>
      </c>
      <c r="D1368" s="1" t="s">
        <v>10351</v>
      </c>
      <c r="E1368" s="1" t="s">
        <v>11</v>
      </c>
      <c r="F1368" s="1" t="s">
        <v>10352</v>
      </c>
      <c r="G1368" s="1" t="s">
        <v>10353</v>
      </c>
      <c r="H1368" s="1" t="s">
        <v>11</v>
      </c>
      <c r="I1368" s="1" t="s">
        <v>11</v>
      </c>
      <c r="J1368" s="1">
        <v>1.0</v>
      </c>
      <c r="K1368" s="3" t="s">
        <v>7485</v>
      </c>
      <c r="L1368" s="1">
        <v>0.0</v>
      </c>
      <c r="M1368" s="10" t="str">
        <f>IFERROR(__xludf.DUMMYFUNCTION("REGEXEXTRACT(B1368, ""\d{4}"")"),"2011")</f>
        <v>2011</v>
      </c>
    </row>
    <row r="1369">
      <c r="A1369" s="11" t="s">
        <v>2931</v>
      </c>
      <c r="B1369" s="11" t="s">
        <v>2930</v>
      </c>
      <c r="C1369" s="1" t="s">
        <v>11</v>
      </c>
      <c r="D1369" s="1" t="s">
        <v>10354</v>
      </c>
      <c r="E1369" s="1" t="s">
        <v>11</v>
      </c>
      <c r="F1369" s="1" t="s">
        <v>10355</v>
      </c>
      <c r="G1369" s="1" t="s">
        <v>10356</v>
      </c>
      <c r="H1369" s="1" t="s">
        <v>11</v>
      </c>
      <c r="I1369" s="1" t="s">
        <v>11</v>
      </c>
      <c r="J1369" s="1">
        <v>1.0</v>
      </c>
      <c r="K1369" s="9" t="s">
        <v>7473</v>
      </c>
      <c r="L1369" s="1">
        <v>0.0</v>
      </c>
      <c r="M1369" s="10" t="str">
        <f>IFERROR(__xludf.DUMMYFUNCTION("REGEXEXTRACT(B1369, ""\d{4}"")"),"2009")</f>
        <v>2009</v>
      </c>
    </row>
    <row r="1370">
      <c r="A1370" s="11" t="s">
        <v>2933</v>
      </c>
      <c r="B1370" s="11" t="s">
        <v>2932</v>
      </c>
      <c r="C1370" s="1" t="s">
        <v>10357</v>
      </c>
      <c r="D1370" s="1" t="s">
        <v>10358</v>
      </c>
      <c r="E1370" s="1" t="s">
        <v>11</v>
      </c>
      <c r="F1370" s="1" t="s">
        <v>10359</v>
      </c>
      <c r="G1370" s="1" t="s">
        <v>7798</v>
      </c>
      <c r="H1370" s="1" t="s">
        <v>529</v>
      </c>
      <c r="I1370" s="1" t="s">
        <v>10360</v>
      </c>
      <c r="J1370" s="1">
        <v>1.0</v>
      </c>
      <c r="K1370" s="1" t="s">
        <v>7473</v>
      </c>
      <c r="L1370" s="1">
        <v>0.0</v>
      </c>
      <c r="M1370" s="10" t="str">
        <f>IFERROR(__xludf.DUMMYFUNCTION("REGEXEXTRACT(B1370, ""\d{4}"")"),"2012")</f>
        <v>2012</v>
      </c>
    </row>
    <row r="1371">
      <c r="A1371" s="11" t="s">
        <v>2936</v>
      </c>
      <c r="B1371" s="11" t="s">
        <v>2935</v>
      </c>
      <c r="C1371" s="1" t="s">
        <v>11</v>
      </c>
      <c r="D1371" s="1" t="s">
        <v>10361</v>
      </c>
      <c r="E1371" s="1" t="s">
        <v>11</v>
      </c>
      <c r="F1371" s="1" t="s">
        <v>10362</v>
      </c>
      <c r="G1371" s="1" t="s">
        <v>10363</v>
      </c>
      <c r="H1371" s="1" t="s">
        <v>11</v>
      </c>
      <c r="I1371" s="1" t="s">
        <v>11</v>
      </c>
      <c r="J1371" s="1">
        <v>1.0</v>
      </c>
      <c r="K1371" s="1" t="s">
        <v>7473</v>
      </c>
      <c r="L1371" s="1">
        <v>0.0</v>
      </c>
      <c r="M1371" s="10" t="str">
        <f>IFERROR(__xludf.DUMMYFUNCTION("REGEXEXTRACT(B1371, ""\d{4}"")"),"2013")</f>
        <v>2013</v>
      </c>
    </row>
    <row r="1372">
      <c r="A1372" s="11" t="s">
        <v>2938</v>
      </c>
      <c r="B1372" s="11" t="s">
        <v>2937</v>
      </c>
      <c r="C1372" s="1" t="s">
        <v>11</v>
      </c>
      <c r="D1372" s="1" t="s">
        <v>10364</v>
      </c>
      <c r="E1372" s="1" t="s">
        <v>11</v>
      </c>
      <c r="F1372" s="1" t="s">
        <v>10365</v>
      </c>
      <c r="G1372" s="1" t="s">
        <v>10366</v>
      </c>
      <c r="H1372" s="1" t="s">
        <v>11</v>
      </c>
      <c r="I1372" s="1" t="s">
        <v>11</v>
      </c>
      <c r="J1372" s="1">
        <v>1.0</v>
      </c>
      <c r="K1372" s="1" t="s">
        <v>7473</v>
      </c>
      <c r="L1372" s="1">
        <v>0.0</v>
      </c>
      <c r="M1372" s="10" t="str">
        <f>IFERROR(__xludf.DUMMYFUNCTION("REGEXEXTRACT(B1372, ""\d{4}"")"),"2014")</f>
        <v>2014</v>
      </c>
    </row>
    <row r="1373">
      <c r="A1373" s="11" t="s">
        <v>2940</v>
      </c>
      <c r="B1373" s="11" t="s">
        <v>2939</v>
      </c>
      <c r="C1373" s="1" t="s">
        <v>10367</v>
      </c>
      <c r="D1373" s="1" t="s">
        <v>10368</v>
      </c>
      <c r="E1373" s="1" t="s">
        <v>11</v>
      </c>
      <c r="F1373" s="1" t="s">
        <v>10369</v>
      </c>
      <c r="G1373" s="1" t="s">
        <v>3730</v>
      </c>
      <c r="H1373" s="1" t="s">
        <v>1048</v>
      </c>
      <c r="I1373" s="1" t="s">
        <v>10370</v>
      </c>
      <c r="J1373" s="1">
        <v>1.0</v>
      </c>
      <c r="K1373" s="1" t="s">
        <v>7473</v>
      </c>
      <c r="L1373" s="1">
        <v>0.0</v>
      </c>
      <c r="M1373" s="10" t="str">
        <f>IFERROR(__xludf.DUMMYFUNCTION("REGEXEXTRACT(B1373, ""\d{4}"")"),"2010")</f>
        <v>2010</v>
      </c>
    </row>
    <row r="1374">
      <c r="A1374" s="11" t="s">
        <v>2942</v>
      </c>
      <c r="B1374" s="11" t="s">
        <v>2941</v>
      </c>
      <c r="C1374" s="1" t="s">
        <v>10371</v>
      </c>
      <c r="D1374" s="1" t="s">
        <v>10372</v>
      </c>
      <c r="E1374" s="1" t="s">
        <v>11</v>
      </c>
      <c r="F1374" s="1" t="s">
        <v>10373</v>
      </c>
      <c r="G1374" s="1" t="s">
        <v>10374</v>
      </c>
      <c r="H1374" s="1" t="s">
        <v>213</v>
      </c>
      <c r="I1374" s="1" t="s">
        <v>10375</v>
      </c>
      <c r="J1374" s="1">
        <v>1.0</v>
      </c>
      <c r="K1374" s="1" t="s">
        <v>7473</v>
      </c>
      <c r="L1374" s="1">
        <v>0.0</v>
      </c>
      <c r="M1374" s="10" t="str">
        <f>IFERROR(__xludf.DUMMYFUNCTION("REGEXEXTRACT(B1374, ""\d{4}"")"),"2012")</f>
        <v>2012</v>
      </c>
    </row>
    <row r="1375">
      <c r="A1375" s="11" t="s">
        <v>2946</v>
      </c>
      <c r="B1375" s="11" t="s">
        <v>2945</v>
      </c>
      <c r="C1375" s="1" t="s">
        <v>10376</v>
      </c>
      <c r="D1375" s="1" t="s">
        <v>10377</v>
      </c>
      <c r="E1375" s="1" t="s">
        <v>11</v>
      </c>
      <c r="F1375" s="1" t="s">
        <v>10378</v>
      </c>
      <c r="G1375" s="1" t="s">
        <v>10379</v>
      </c>
      <c r="H1375" s="1" t="s">
        <v>1513</v>
      </c>
      <c r="I1375" s="1" t="s">
        <v>10380</v>
      </c>
      <c r="J1375" s="1">
        <v>1.0</v>
      </c>
      <c r="K1375" s="1" t="s">
        <v>7473</v>
      </c>
      <c r="L1375" s="1">
        <v>0.0</v>
      </c>
      <c r="M1375" s="10" t="str">
        <f>IFERROR(__xludf.DUMMYFUNCTION("REGEXEXTRACT(B1375, ""\d{4}"")"),"2011")</f>
        <v>2011</v>
      </c>
    </row>
    <row r="1376">
      <c r="A1376" s="11" t="s">
        <v>2948</v>
      </c>
      <c r="B1376" s="11" t="s">
        <v>2947</v>
      </c>
      <c r="C1376" s="1" t="s">
        <v>10381</v>
      </c>
      <c r="D1376" s="1" t="s">
        <v>10382</v>
      </c>
      <c r="E1376" s="1" t="s">
        <v>11</v>
      </c>
      <c r="F1376" s="1" t="s">
        <v>10383</v>
      </c>
      <c r="G1376" s="1" t="s">
        <v>5386</v>
      </c>
      <c r="H1376" s="1" t="s">
        <v>1513</v>
      </c>
      <c r="I1376" s="1" t="s">
        <v>10384</v>
      </c>
      <c r="J1376" s="1">
        <v>1.0</v>
      </c>
      <c r="K1376" s="1" t="s">
        <v>7473</v>
      </c>
      <c r="L1376" s="1">
        <v>0.0</v>
      </c>
      <c r="M1376" s="10" t="str">
        <f>IFERROR(__xludf.DUMMYFUNCTION("REGEXEXTRACT(B1376, ""\d{4}"")"),"2011")</f>
        <v>2011</v>
      </c>
    </row>
    <row r="1377">
      <c r="A1377" s="11" t="s">
        <v>2950</v>
      </c>
      <c r="B1377" s="11" t="s">
        <v>2949</v>
      </c>
      <c r="C1377" s="1" t="s">
        <v>10385</v>
      </c>
      <c r="D1377" s="1" t="s">
        <v>10386</v>
      </c>
      <c r="E1377" s="1" t="s">
        <v>11</v>
      </c>
      <c r="F1377" s="1" t="s">
        <v>10387</v>
      </c>
      <c r="G1377" s="1" t="s">
        <v>7798</v>
      </c>
      <c r="H1377" s="1" t="s">
        <v>1357</v>
      </c>
      <c r="I1377" s="1" t="s">
        <v>10388</v>
      </c>
      <c r="J1377" s="1">
        <v>1.0</v>
      </c>
      <c r="K1377" s="1" t="s">
        <v>7473</v>
      </c>
      <c r="L1377" s="1">
        <v>0.0</v>
      </c>
      <c r="M1377" s="10" t="str">
        <f>IFERROR(__xludf.DUMMYFUNCTION("REGEXEXTRACT(B1377, ""\d{4}"")"),"2011")</f>
        <v>2011</v>
      </c>
    </row>
    <row r="1378">
      <c r="A1378" s="11" t="s">
        <v>2952</v>
      </c>
      <c r="B1378" s="11" t="s">
        <v>2951</v>
      </c>
      <c r="C1378" s="1" t="s">
        <v>11</v>
      </c>
      <c r="D1378" s="1" t="s">
        <v>10389</v>
      </c>
      <c r="E1378" s="1" t="s">
        <v>11</v>
      </c>
      <c r="F1378" s="1" t="s">
        <v>10390</v>
      </c>
      <c r="G1378" s="1" t="s">
        <v>10391</v>
      </c>
      <c r="H1378" s="1" t="s">
        <v>11</v>
      </c>
      <c r="I1378" s="1" t="s">
        <v>11</v>
      </c>
      <c r="J1378" s="1">
        <v>1.0</v>
      </c>
      <c r="K1378" s="9" t="s">
        <v>7523</v>
      </c>
      <c r="L1378" s="1">
        <v>0.0</v>
      </c>
      <c r="M1378" s="10" t="str">
        <f>IFERROR(__xludf.DUMMYFUNCTION("REGEXEXTRACT(B1378, ""\d{4}"")"),"2013")</f>
        <v>2013</v>
      </c>
    </row>
    <row r="1379">
      <c r="A1379" s="11" t="s">
        <v>2960</v>
      </c>
      <c r="B1379" s="11" t="s">
        <v>2959</v>
      </c>
      <c r="C1379" s="1" t="s">
        <v>11</v>
      </c>
      <c r="D1379" s="1" t="s">
        <v>10392</v>
      </c>
      <c r="E1379" s="1" t="s">
        <v>11</v>
      </c>
      <c r="F1379" s="1" t="s">
        <v>10393</v>
      </c>
      <c r="G1379" s="1" t="s">
        <v>10394</v>
      </c>
      <c r="H1379" s="1" t="s">
        <v>11</v>
      </c>
      <c r="I1379" s="1" t="s">
        <v>11</v>
      </c>
      <c r="J1379" s="1">
        <v>1.0</v>
      </c>
      <c r="K1379" s="19" t="s">
        <v>7473</v>
      </c>
      <c r="L1379" s="1">
        <v>0.0</v>
      </c>
      <c r="M1379" s="10" t="str">
        <f>IFERROR(__xludf.DUMMYFUNCTION("REGEXEXTRACT(B1379, ""\d{4}"")"),"2010")</f>
        <v>2010</v>
      </c>
    </row>
    <row r="1380">
      <c r="A1380" s="11" t="s">
        <v>2962</v>
      </c>
      <c r="B1380" s="11" t="s">
        <v>2961</v>
      </c>
      <c r="C1380" s="1" t="s">
        <v>10395</v>
      </c>
      <c r="D1380" s="1" t="s">
        <v>10396</v>
      </c>
      <c r="E1380" s="1" t="s">
        <v>11</v>
      </c>
      <c r="F1380" s="1" t="s">
        <v>10397</v>
      </c>
      <c r="G1380" s="1" t="s">
        <v>10398</v>
      </c>
      <c r="H1380" s="1" t="s">
        <v>3269</v>
      </c>
      <c r="I1380" s="1" t="s">
        <v>10399</v>
      </c>
      <c r="J1380" s="1">
        <v>1.0</v>
      </c>
      <c r="K1380" s="19" t="s">
        <v>7473</v>
      </c>
      <c r="L1380" s="1">
        <v>0.0</v>
      </c>
      <c r="M1380" s="10" t="str">
        <f>IFERROR(__xludf.DUMMYFUNCTION("REGEXEXTRACT(B1380, ""\d{4}"")"),"2008")</f>
        <v>2008</v>
      </c>
    </row>
    <row r="1381">
      <c r="A1381" s="11" t="s">
        <v>2964</v>
      </c>
      <c r="B1381" s="11" t="s">
        <v>2963</v>
      </c>
      <c r="C1381" s="1" t="s">
        <v>11</v>
      </c>
      <c r="D1381" s="1" t="s">
        <v>10400</v>
      </c>
      <c r="E1381" s="1" t="s">
        <v>11</v>
      </c>
      <c r="F1381" s="1" t="s">
        <v>10401</v>
      </c>
      <c r="G1381" s="1" t="s">
        <v>10402</v>
      </c>
      <c r="H1381" s="1" t="s">
        <v>11</v>
      </c>
      <c r="I1381" s="1" t="s">
        <v>11</v>
      </c>
      <c r="J1381" s="1">
        <v>1.0</v>
      </c>
      <c r="K1381" s="9" t="s">
        <v>7485</v>
      </c>
      <c r="L1381" s="1">
        <v>0.0</v>
      </c>
      <c r="M1381" s="10" t="str">
        <f>IFERROR(__xludf.DUMMYFUNCTION("REGEXEXTRACT(B1381, ""\d{4}"")"),"2007")</f>
        <v>2007</v>
      </c>
    </row>
    <row r="1382">
      <c r="A1382" s="11" t="s">
        <v>2966</v>
      </c>
      <c r="B1382" s="11" t="s">
        <v>2965</v>
      </c>
      <c r="C1382" s="1" t="s">
        <v>11</v>
      </c>
      <c r="D1382" s="1" t="s">
        <v>10403</v>
      </c>
      <c r="E1382" s="1" t="s">
        <v>11</v>
      </c>
      <c r="F1382" s="1" t="s">
        <v>10404</v>
      </c>
      <c r="G1382" s="1" t="s">
        <v>10405</v>
      </c>
      <c r="H1382" s="1" t="s">
        <v>11</v>
      </c>
      <c r="I1382" s="1" t="s">
        <v>11</v>
      </c>
      <c r="J1382" s="1">
        <v>1.0</v>
      </c>
      <c r="K1382" s="3" t="s">
        <v>7485</v>
      </c>
      <c r="L1382" s="1">
        <v>0.0</v>
      </c>
      <c r="M1382" s="10" t="str">
        <f>IFERROR(__xludf.DUMMYFUNCTION("REGEXEXTRACT(B1382, ""\d{4}"")"),"1998")</f>
        <v>1998</v>
      </c>
    </row>
    <row r="1383">
      <c r="A1383" s="11" t="s">
        <v>2974</v>
      </c>
      <c r="B1383" s="11" t="s">
        <v>2973</v>
      </c>
      <c r="C1383" s="1" t="s">
        <v>10406</v>
      </c>
      <c r="D1383" s="1" t="s">
        <v>10407</v>
      </c>
      <c r="E1383" s="1" t="s">
        <v>11</v>
      </c>
      <c r="F1383" s="1" t="s">
        <v>10408</v>
      </c>
      <c r="G1383" s="1" t="s">
        <v>4808</v>
      </c>
      <c r="H1383" s="1" t="s">
        <v>9785</v>
      </c>
      <c r="I1383" s="1" t="s">
        <v>10409</v>
      </c>
      <c r="J1383" s="1">
        <v>1.0</v>
      </c>
      <c r="K1383" s="1" t="s">
        <v>7473</v>
      </c>
      <c r="L1383" s="1">
        <v>0.0</v>
      </c>
      <c r="M1383" s="10" t="str">
        <f>IFERROR(__xludf.DUMMYFUNCTION("REGEXEXTRACT(B1383, ""\d{4}"")"),"2006")</f>
        <v>2006</v>
      </c>
    </row>
    <row r="1384">
      <c r="A1384" s="11" t="s">
        <v>2976</v>
      </c>
      <c r="B1384" s="11" t="s">
        <v>2975</v>
      </c>
      <c r="C1384" s="1" t="s">
        <v>10410</v>
      </c>
      <c r="D1384" s="1" t="s">
        <v>10411</v>
      </c>
      <c r="E1384" s="1" t="s">
        <v>11</v>
      </c>
      <c r="F1384" s="1" t="s">
        <v>10412</v>
      </c>
      <c r="G1384" s="1" t="s">
        <v>7213</v>
      </c>
      <c r="H1384" s="1" t="s">
        <v>291</v>
      </c>
      <c r="I1384" s="1" t="s">
        <v>10413</v>
      </c>
      <c r="J1384" s="1">
        <v>1.0</v>
      </c>
      <c r="K1384" s="1" t="s">
        <v>7473</v>
      </c>
      <c r="L1384" s="1">
        <v>0.0</v>
      </c>
      <c r="M1384" s="10" t="str">
        <f>IFERROR(__xludf.DUMMYFUNCTION("REGEXEXTRACT(B1384, ""\d{4}"")"),"2012")</f>
        <v>2012</v>
      </c>
    </row>
    <row r="1385">
      <c r="A1385" s="11" t="s">
        <v>2978</v>
      </c>
      <c r="B1385" s="11" t="s">
        <v>2977</v>
      </c>
      <c r="C1385" s="1" t="s">
        <v>11</v>
      </c>
      <c r="D1385" s="1" t="s">
        <v>10414</v>
      </c>
      <c r="E1385" s="1" t="s">
        <v>11</v>
      </c>
      <c r="F1385" s="1" t="s">
        <v>10415</v>
      </c>
      <c r="G1385" s="1" t="s">
        <v>10416</v>
      </c>
      <c r="H1385" s="1" t="s">
        <v>11</v>
      </c>
      <c r="I1385" s="1" t="s">
        <v>11</v>
      </c>
      <c r="J1385" s="1">
        <v>1.0</v>
      </c>
      <c r="K1385" s="1" t="s">
        <v>7473</v>
      </c>
      <c r="L1385" s="1">
        <v>0.0</v>
      </c>
      <c r="M1385" s="10" t="str">
        <f>IFERROR(__xludf.DUMMYFUNCTION("REGEXEXTRACT(B1385, ""\d{4}"")"),"2013")</f>
        <v>2013</v>
      </c>
    </row>
    <row r="1386">
      <c r="A1386" s="11" t="s">
        <v>2980</v>
      </c>
      <c r="B1386" s="11" t="s">
        <v>2979</v>
      </c>
      <c r="C1386" s="1" t="s">
        <v>11</v>
      </c>
      <c r="D1386" s="1" t="s">
        <v>10315</v>
      </c>
      <c r="E1386" s="1" t="s">
        <v>11</v>
      </c>
      <c r="F1386" s="1" t="s">
        <v>10417</v>
      </c>
      <c r="G1386" s="1" t="s">
        <v>8202</v>
      </c>
      <c r="H1386" s="1" t="s">
        <v>11</v>
      </c>
      <c r="I1386" s="1" t="s">
        <v>11</v>
      </c>
      <c r="J1386" s="1">
        <v>1.0</v>
      </c>
      <c r="K1386" s="3" t="s">
        <v>7485</v>
      </c>
      <c r="L1386" s="1">
        <v>0.0</v>
      </c>
      <c r="M1386" s="10" t="str">
        <f>IFERROR(__xludf.DUMMYFUNCTION("REGEXEXTRACT(B1386, ""\d{4}"")"),"2011")</f>
        <v>2011</v>
      </c>
    </row>
    <row r="1387">
      <c r="A1387" s="11" t="s">
        <v>2982</v>
      </c>
      <c r="B1387" s="11" t="s">
        <v>2981</v>
      </c>
      <c r="C1387" s="1" t="s">
        <v>10418</v>
      </c>
      <c r="D1387" s="1" t="s">
        <v>10419</v>
      </c>
      <c r="E1387" s="1" t="s">
        <v>11</v>
      </c>
      <c r="F1387" s="1" t="s">
        <v>10420</v>
      </c>
      <c r="G1387" s="1" t="s">
        <v>10421</v>
      </c>
      <c r="H1387" s="1" t="s">
        <v>1541</v>
      </c>
      <c r="I1387" s="1" t="s">
        <v>10422</v>
      </c>
      <c r="J1387" s="1">
        <v>1.0</v>
      </c>
      <c r="K1387" s="1" t="s">
        <v>7473</v>
      </c>
      <c r="L1387" s="1">
        <v>0.0</v>
      </c>
      <c r="M1387" s="10" t="str">
        <f>IFERROR(__xludf.DUMMYFUNCTION("REGEXEXTRACT(B1387, ""\d{4}"")"),"2012")</f>
        <v>2012</v>
      </c>
    </row>
    <row r="1388">
      <c r="A1388" s="11" t="s">
        <v>2984</v>
      </c>
      <c r="B1388" s="11" t="s">
        <v>2983</v>
      </c>
      <c r="C1388" s="1" t="s">
        <v>10423</v>
      </c>
      <c r="D1388" s="1" t="s">
        <v>10424</v>
      </c>
      <c r="E1388" s="1" t="s">
        <v>11</v>
      </c>
      <c r="F1388" s="1" t="s">
        <v>10425</v>
      </c>
      <c r="G1388" s="1" t="s">
        <v>10421</v>
      </c>
      <c r="H1388" s="1" t="s">
        <v>1541</v>
      </c>
      <c r="I1388" s="1" t="s">
        <v>10426</v>
      </c>
      <c r="J1388" s="1">
        <v>1.0</v>
      </c>
      <c r="K1388" s="1" t="s">
        <v>7473</v>
      </c>
      <c r="L1388" s="1">
        <v>0.0</v>
      </c>
      <c r="M1388" s="10" t="str">
        <f>IFERROR(__xludf.DUMMYFUNCTION("REGEXEXTRACT(B1388, ""\d{4}"")"),"2014")</f>
        <v>2014</v>
      </c>
    </row>
    <row r="1389">
      <c r="A1389" s="11" t="s">
        <v>2986</v>
      </c>
      <c r="B1389" s="11" t="s">
        <v>2985</v>
      </c>
      <c r="C1389" s="1" t="s">
        <v>10427</v>
      </c>
      <c r="D1389" s="1" t="s">
        <v>10428</v>
      </c>
      <c r="E1389" s="1" t="s">
        <v>11</v>
      </c>
      <c r="F1389" s="1" t="s">
        <v>10429</v>
      </c>
      <c r="G1389" s="1" t="s">
        <v>3730</v>
      </c>
      <c r="H1389" s="1" t="s">
        <v>1541</v>
      </c>
      <c r="I1389" s="1" t="s">
        <v>10430</v>
      </c>
      <c r="J1389" s="1">
        <v>1.0</v>
      </c>
      <c r="K1389" s="1" t="s">
        <v>7473</v>
      </c>
      <c r="L1389" s="1">
        <v>0.0</v>
      </c>
      <c r="M1389" s="10" t="str">
        <f>IFERROR(__xludf.DUMMYFUNCTION("REGEXEXTRACT(B1389, ""\d{4}"")"),"2014")</f>
        <v>2014</v>
      </c>
    </row>
    <row r="1390">
      <c r="A1390" s="11" t="s">
        <v>2988</v>
      </c>
      <c r="B1390" s="11" t="s">
        <v>2987</v>
      </c>
      <c r="C1390" s="1" t="s">
        <v>10431</v>
      </c>
      <c r="D1390" s="1" t="s">
        <v>10432</v>
      </c>
      <c r="E1390" s="1" t="s">
        <v>11</v>
      </c>
      <c r="F1390" s="1" t="s">
        <v>10433</v>
      </c>
      <c r="G1390" s="1" t="s">
        <v>10434</v>
      </c>
      <c r="H1390" s="1" t="s">
        <v>1855</v>
      </c>
      <c r="I1390" s="1" t="s">
        <v>10435</v>
      </c>
      <c r="J1390" s="1">
        <v>1.0</v>
      </c>
      <c r="K1390" s="1" t="s">
        <v>7473</v>
      </c>
      <c r="L1390" s="1">
        <v>0.0</v>
      </c>
      <c r="M1390" s="10" t="str">
        <f>IFERROR(__xludf.DUMMYFUNCTION("REGEXEXTRACT(B1390, ""\d{4}"")"),"2014")</f>
        <v>2014</v>
      </c>
    </row>
    <row r="1391">
      <c r="A1391" s="11" t="s">
        <v>2990</v>
      </c>
      <c r="B1391" s="6" t="s">
        <v>2989</v>
      </c>
      <c r="C1391" s="1" t="s">
        <v>10436</v>
      </c>
      <c r="D1391" s="1" t="s">
        <v>10437</v>
      </c>
      <c r="E1391" s="1" t="s">
        <v>11</v>
      </c>
      <c r="F1391" s="1" t="s">
        <v>10438</v>
      </c>
      <c r="G1391" s="1" t="s">
        <v>3889</v>
      </c>
      <c r="H1391" s="1" t="s">
        <v>1085</v>
      </c>
      <c r="I1391" s="1" t="s">
        <v>10439</v>
      </c>
      <c r="J1391" s="1">
        <v>1.0</v>
      </c>
      <c r="K1391" s="1" t="s">
        <v>7473</v>
      </c>
      <c r="L1391" s="1">
        <v>0.0</v>
      </c>
      <c r="M1391" s="10" t="str">
        <f>IFERROR(__xludf.DUMMYFUNCTION("REGEXEXTRACT(B1391, ""\d{4}"")"),"2014")</f>
        <v>2014</v>
      </c>
    </row>
    <row r="1392">
      <c r="A1392" s="11" t="s">
        <v>2992</v>
      </c>
      <c r="B1392" s="11" t="s">
        <v>2991</v>
      </c>
      <c r="C1392" s="1" t="s">
        <v>10440</v>
      </c>
      <c r="D1392" s="1" t="s">
        <v>10441</v>
      </c>
      <c r="E1392" s="1" t="s">
        <v>11</v>
      </c>
      <c r="F1392" s="1" t="s">
        <v>10442</v>
      </c>
      <c r="G1392" s="1" t="s">
        <v>3153</v>
      </c>
      <c r="H1392" s="1" t="s">
        <v>10443</v>
      </c>
      <c r="I1392" s="1" t="s">
        <v>10444</v>
      </c>
      <c r="J1392" s="1">
        <v>1.0</v>
      </c>
      <c r="K1392" s="1" t="s">
        <v>7473</v>
      </c>
      <c r="L1392" s="1">
        <v>0.0</v>
      </c>
      <c r="M1392" s="10" t="str">
        <f>IFERROR(__xludf.DUMMYFUNCTION("REGEXEXTRACT(B1392, ""\d{4}"")"),"2008")</f>
        <v>2008</v>
      </c>
    </row>
    <row r="1393">
      <c r="A1393" s="11" t="s">
        <v>2994</v>
      </c>
      <c r="B1393" s="11" t="s">
        <v>2993</v>
      </c>
      <c r="C1393" s="1" t="s">
        <v>10445</v>
      </c>
      <c r="D1393" s="1" t="s">
        <v>10446</v>
      </c>
      <c r="E1393" s="1" t="s">
        <v>11</v>
      </c>
      <c r="F1393" s="1" t="s">
        <v>10447</v>
      </c>
      <c r="G1393" s="1" t="s">
        <v>10448</v>
      </c>
      <c r="H1393" s="1" t="s">
        <v>1085</v>
      </c>
      <c r="I1393" s="1" t="s">
        <v>10449</v>
      </c>
      <c r="J1393" s="1">
        <v>1.0</v>
      </c>
      <c r="K1393" s="1" t="s">
        <v>7473</v>
      </c>
      <c r="L1393" s="1">
        <v>0.0</v>
      </c>
      <c r="M1393" s="10" t="str">
        <f>IFERROR(__xludf.DUMMYFUNCTION("REGEXEXTRACT(B1393, ""\d{4}"")"),"2009")</f>
        <v>2009</v>
      </c>
    </row>
    <row r="1394">
      <c r="A1394" s="11" t="s">
        <v>2996</v>
      </c>
      <c r="B1394" s="11" t="s">
        <v>2995</v>
      </c>
      <c r="C1394" s="1" t="s">
        <v>10450</v>
      </c>
      <c r="D1394" s="1" t="s">
        <v>10451</v>
      </c>
      <c r="E1394" s="1" t="s">
        <v>11</v>
      </c>
      <c r="F1394" s="1" t="s">
        <v>10452</v>
      </c>
      <c r="G1394" s="1" t="s">
        <v>3000</v>
      </c>
      <c r="H1394" s="1" t="s">
        <v>3269</v>
      </c>
      <c r="I1394" s="1" t="s">
        <v>10453</v>
      </c>
      <c r="J1394" s="1">
        <v>1.0</v>
      </c>
      <c r="K1394" s="1" t="s">
        <v>7473</v>
      </c>
      <c r="L1394" s="1">
        <v>0.0</v>
      </c>
      <c r="M1394" s="10" t="str">
        <f>IFERROR(__xludf.DUMMYFUNCTION("REGEXEXTRACT(B1394, ""\d{4}"")"),"2008")</f>
        <v>2008</v>
      </c>
    </row>
    <row r="1395">
      <c r="A1395" s="11" t="s">
        <v>3005</v>
      </c>
      <c r="B1395" s="11" t="s">
        <v>3004</v>
      </c>
      <c r="C1395" s="1" t="s">
        <v>10454</v>
      </c>
      <c r="D1395" s="1" t="s">
        <v>10455</v>
      </c>
      <c r="E1395" s="1" t="s">
        <v>11</v>
      </c>
      <c r="F1395" s="1" t="s">
        <v>10456</v>
      </c>
      <c r="G1395" s="1" t="s">
        <v>2498</v>
      </c>
      <c r="H1395" s="1" t="s">
        <v>291</v>
      </c>
      <c r="I1395" s="1" t="s">
        <v>10457</v>
      </c>
      <c r="J1395" s="1">
        <v>1.0</v>
      </c>
      <c r="K1395" s="1" t="s">
        <v>7473</v>
      </c>
      <c r="L1395" s="1">
        <v>0.0</v>
      </c>
      <c r="M1395" s="10" t="str">
        <f>IFERROR(__xludf.DUMMYFUNCTION("REGEXEXTRACT(B1395, ""\d{4}"")"),"2011")</f>
        <v>2011</v>
      </c>
    </row>
    <row r="1396">
      <c r="A1396" s="11" t="s">
        <v>3012</v>
      </c>
      <c r="B1396" s="11" t="s">
        <v>3011</v>
      </c>
      <c r="C1396" s="1" t="s">
        <v>10458</v>
      </c>
      <c r="D1396" s="1" t="s">
        <v>10459</v>
      </c>
      <c r="E1396" s="1" t="s">
        <v>11</v>
      </c>
      <c r="F1396" s="1" t="s">
        <v>10460</v>
      </c>
      <c r="G1396" s="1" t="s">
        <v>2498</v>
      </c>
      <c r="H1396" s="1" t="s">
        <v>1357</v>
      </c>
      <c r="I1396" s="1" t="s">
        <v>10461</v>
      </c>
      <c r="J1396" s="1">
        <v>1.0</v>
      </c>
      <c r="K1396" s="1" t="s">
        <v>7473</v>
      </c>
      <c r="L1396" s="1">
        <v>0.0</v>
      </c>
      <c r="M1396" s="10" t="str">
        <f>IFERROR(__xludf.DUMMYFUNCTION("REGEXEXTRACT(B1396, ""\d{4}"")"),"2013")</f>
        <v>2013</v>
      </c>
    </row>
    <row r="1397">
      <c r="A1397" s="11" t="s">
        <v>3016</v>
      </c>
      <c r="B1397" s="11" t="s">
        <v>3015</v>
      </c>
      <c r="C1397" s="1" t="s">
        <v>11</v>
      </c>
      <c r="D1397" s="1" t="s">
        <v>10462</v>
      </c>
      <c r="E1397" s="1" t="s">
        <v>11</v>
      </c>
      <c r="F1397" s="1" t="s">
        <v>10463</v>
      </c>
      <c r="G1397" s="1" t="s">
        <v>10464</v>
      </c>
      <c r="H1397" s="1" t="s">
        <v>11</v>
      </c>
      <c r="I1397" s="1" t="s">
        <v>11</v>
      </c>
      <c r="J1397" s="1">
        <v>1.0</v>
      </c>
      <c r="K1397" s="9" t="s">
        <v>8185</v>
      </c>
      <c r="L1397" s="1">
        <v>0.0</v>
      </c>
      <c r="M1397" s="10" t="str">
        <f>IFERROR(__xludf.DUMMYFUNCTION("REGEXEXTRACT(B1397, ""\d{4}"")"),"2007")</f>
        <v>2007</v>
      </c>
    </row>
    <row r="1398">
      <c r="A1398" s="11" t="s">
        <v>3018</v>
      </c>
      <c r="B1398" s="11" t="s">
        <v>3017</v>
      </c>
      <c r="C1398" s="1" t="s">
        <v>11</v>
      </c>
      <c r="D1398" s="1" t="s">
        <v>10465</v>
      </c>
      <c r="E1398" s="1" t="s">
        <v>11</v>
      </c>
      <c r="F1398" s="1" t="s">
        <v>10466</v>
      </c>
      <c r="G1398" s="1" t="s">
        <v>10467</v>
      </c>
      <c r="H1398" s="1" t="s">
        <v>11</v>
      </c>
      <c r="I1398" s="1" t="s">
        <v>11</v>
      </c>
      <c r="J1398" s="1">
        <v>1.0</v>
      </c>
      <c r="K1398" s="9" t="s">
        <v>7578</v>
      </c>
      <c r="L1398" s="1">
        <v>0.0</v>
      </c>
      <c r="M1398" s="10" t="str">
        <f>IFERROR(__xludf.DUMMYFUNCTION("REGEXEXTRACT(B1398, ""\d{4}"")"),"1999")</f>
        <v>1999</v>
      </c>
    </row>
    <row r="1399">
      <c r="A1399" s="11" t="s">
        <v>3020</v>
      </c>
      <c r="B1399" s="11" t="s">
        <v>3019</v>
      </c>
      <c r="C1399" s="1" t="s">
        <v>11</v>
      </c>
      <c r="D1399" s="1" t="s">
        <v>10468</v>
      </c>
      <c r="E1399" s="1" t="s">
        <v>11</v>
      </c>
      <c r="F1399" s="1" t="s">
        <v>10469</v>
      </c>
      <c r="G1399" s="1" t="s">
        <v>10470</v>
      </c>
      <c r="H1399" s="1" t="s">
        <v>11</v>
      </c>
      <c r="I1399" s="1" t="s">
        <v>11</v>
      </c>
      <c r="J1399" s="1">
        <v>1.0</v>
      </c>
      <c r="K1399" s="9" t="s">
        <v>7578</v>
      </c>
      <c r="L1399" s="1">
        <v>0.0</v>
      </c>
      <c r="M1399" s="10" t="str">
        <f>IFERROR(__xludf.DUMMYFUNCTION("REGEXEXTRACT(B1399, ""\d{4}"")"),"2001")</f>
        <v>2001</v>
      </c>
    </row>
    <row r="1400">
      <c r="A1400" s="11" t="s">
        <v>3022</v>
      </c>
      <c r="B1400" s="11" t="s">
        <v>3021</v>
      </c>
      <c r="C1400" s="1" t="s">
        <v>10471</v>
      </c>
      <c r="D1400" s="1" t="s">
        <v>10472</v>
      </c>
      <c r="E1400" s="1" t="s">
        <v>11</v>
      </c>
      <c r="F1400" s="1" t="s">
        <v>10473</v>
      </c>
      <c r="G1400" s="1" t="s">
        <v>2498</v>
      </c>
      <c r="H1400" s="1" t="s">
        <v>291</v>
      </c>
      <c r="I1400" s="1" t="s">
        <v>10474</v>
      </c>
      <c r="J1400" s="1">
        <v>1.0</v>
      </c>
      <c r="K1400" s="1" t="s">
        <v>7473</v>
      </c>
      <c r="L1400" s="1">
        <v>0.0</v>
      </c>
      <c r="M1400" s="10" t="str">
        <f>IFERROR(__xludf.DUMMYFUNCTION("REGEXEXTRACT(B1400, ""\d{4}"")"),"2006")</f>
        <v>2006</v>
      </c>
    </row>
    <row r="1401">
      <c r="A1401" s="11" t="s">
        <v>3034</v>
      </c>
      <c r="B1401" s="11" t="s">
        <v>3033</v>
      </c>
      <c r="C1401" s="1" t="s">
        <v>10475</v>
      </c>
      <c r="D1401" s="1" t="s">
        <v>10476</v>
      </c>
      <c r="E1401" s="1" t="s">
        <v>11</v>
      </c>
      <c r="F1401" s="1" t="s">
        <v>10477</v>
      </c>
      <c r="G1401" s="1" t="s">
        <v>10478</v>
      </c>
      <c r="H1401" s="1" t="s">
        <v>10479</v>
      </c>
      <c r="I1401" s="1" t="s">
        <v>10480</v>
      </c>
      <c r="J1401" s="1">
        <v>1.0</v>
      </c>
      <c r="K1401" s="1" t="s">
        <v>7473</v>
      </c>
      <c r="L1401" s="1">
        <v>0.0</v>
      </c>
      <c r="M1401" s="10" t="str">
        <f>IFERROR(__xludf.DUMMYFUNCTION("REGEXEXTRACT(B1401, ""\d{4}"")"),"2004")</f>
        <v>2004</v>
      </c>
    </row>
    <row r="1402">
      <c r="A1402" s="11" t="s">
        <v>3036</v>
      </c>
      <c r="B1402" s="11" t="s">
        <v>3035</v>
      </c>
      <c r="C1402" s="1" t="s">
        <v>11</v>
      </c>
      <c r="D1402" s="1" t="s">
        <v>10481</v>
      </c>
      <c r="E1402" s="1" t="s">
        <v>11</v>
      </c>
      <c r="F1402" s="1" t="s">
        <v>10482</v>
      </c>
      <c r="G1402" s="1" t="s">
        <v>10483</v>
      </c>
      <c r="H1402" s="1" t="s">
        <v>11</v>
      </c>
      <c r="I1402" s="1" t="s">
        <v>11</v>
      </c>
      <c r="J1402" s="1">
        <v>1.0</v>
      </c>
      <c r="K1402" s="3" t="s">
        <v>7485</v>
      </c>
      <c r="L1402" s="1">
        <v>0.0</v>
      </c>
      <c r="M1402" s="10" t="str">
        <f>IFERROR(__xludf.DUMMYFUNCTION("REGEXEXTRACT(B1402, ""\d{4}"")"),"1989")</f>
        <v>1989</v>
      </c>
    </row>
    <row r="1403">
      <c r="A1403" s="11" t="s">
        <v>3038</v>
      </c>
      <c r="B1403" s="11" t="s">
        <v>3037</v>
      </c>
      <c r="C1403" s="1" t="s">
        <v>11</v>
      </c>
      <c r="D1403" s="1" t="s">
        <v>10484</v>
      </c>
      <c r="E1403" s="1" t="s">
        <v>11</v>
      </c>
      <c r="F1403" s="1" t="s">
        <v>10485</v>
      </c>
      <c r="G1403" s="1" t="s">
        <v>10486</v>
      </c>
      <c r="H1403" s="1" t="s">
        <v>11</v>
      </c>
      <c r="I1403" s="1" t="s">
        <v>11</v>
      </c>
      <c r="J1403" s="1">
        <v>1.0</v>
      </c>
      <c r="K1403" s="9" t="s">
        <v>7578</v>
      </c>
      <c r="L1403" s="1">
        <v>0.0</v>
      </c>
      <c r="M1403" s="10" t="str">
        <f>IFERROR(__xludf.DUMMYFUNCTION("REGEXEXTRACT(B1403, ""\d{4}"")"),"2000")</f>
        <v>2000</v>
      </c>
    </row>
    <row r="1404">
      <c r="A1404" s="11" t="s">
        <v>3040</v>
      </c>
      <c r="B1404" s="11" t="s">
        <v>3039</v>
      </c>
      <c r="C1404" s="1" t="s">
        <v>11</v>
      </c>
      <c r="D1404" s="1" t="s">
        <v>10487</v>
      </c>
      <c r="E1404" s="1" t="s">
        <v>11</v>
      </c>
      <c r="F1404" s="1" t="s">
        <v>10488</v>
      </c>
      <c r="G1404" s="1" t="s">
        <v>10489</v>
      </c>
      <c r="H1404" s="1" t="s">
        <v>11</v>
      </c>
      <c r="I1404" s="1" t="s">
        <v>11</v>
      </c>
      <c r="J1404" s="1">
        <v>1.0</v>
      </c>
      <c r="K1404" s="9" t="s">
        <v>7578</v>
      </c>
      <c r="L1404" s="1">
        <v>0.0</v>
      </c>
      <c r="M1404" s="10" t="str">
        <f>IFERROR(__xludf.DUMMYFUNCTION("REGEXEXTRACT(B1404, ""\d{4}"")"),"1999")</f>
        <v>1999</v>
      </c>
    </row>
    <row r="1405">
      <c r="A1405" s="11" t="s">
        <v>3042</v>
      </c>
      <c r="B1405" s="11" t="s">
        <v>3041</v>
      </c>
      <c r="C1405" s="1" t="s">
        <v>10490</v>
      </c>
      <c r="D1405" s="1" t="s">
        <v>10491</v>
      </c>
      <c r="E1405" s="1" t="s">
        <v>11</v>
      </c>
      <c r="F1405" s="1" t="s">
        <v>10492</v>
      </c>
      <c r="G1405" s="1" t="s">
        <v>3294</v>
      </c>
      <c r="H1405" s="1" t="s">
        <v>291</v>
      </c>
      <c r="I1405" s="1" t="s">
        <v>10493</v>
      </c>
      <c r="J1405" s="1">
        <v>1.0</v>
      </c>
      <c r="K1405" s="1" t="s">
        <v>7473</v>
      </c>
      <c r="L1405" s="1">
        <v>0.0</v>
      </c>
      <c r="M1405" s="10" t="str">
        <f>IFERROR(__xludf.DUMMYFUNCTION("REGEXEXTRACT(B1405, ""\d{4}"")"),"2011")</f>
        <v>2011</v>
      </c>
    </row>
    <row r="1406">
      <c r="A1406" s="11" t="s">
        <v>3044</v>
      </c>
      <c r="B1406" s="11" t="s">
        <v>3043</v>
      </c>
      <c r="C1406" s="1" t="s">
        <v>10490</v>
      </c>
      <c r="D1406" s="1" t="s">
        <v>10491</v>
      </c>
      <c r="E1406" s="1" t="s">
        <v>11</v>
      </c>
      <c r="F1406" s="1" t="s">
        <v>10492</v>
      </c>
      <c r="G1406" s="1" t="s">
        <v>3294</v>
      </c>
      <c r="H1406" s="1" t="s">
        <v>291</v>
      </c>
      <c r="I1406" s="1" t="s">
        <v>10493</v>
      </c>
      <c r="J1406" s="1">
        <v>1.0</v>
      </c>
      <c r="K1406" s="1" t="s">
        <v>7473</v>
      </c>
      <c r="L1406" s="1">
        <v>0.0</v>
      </c>
      <c r="M1406" s="10" t="str">
        <f>IFERROR(__xludf.DUMMYFUNCTION("REGEXEXTRACT(B1406, ""\d{4}"")"),"2015")</f>
        <v>2015</v>
      </c>
    </row>
    <row r="1407">
      <c r="A1407" s="11" t="s">
        <v>3046</v>
      </c>
      <c r="B1407" s="11" t="s">
        <v>3045</v>
      </c>
      <c r="C1407" s="1" t="s">
        <v>11</v>
      </c>
      <c r="D1407" s="1" t="s">
        <v>10494</v>
      </c>
      <c r="E1407" s="1" t="s">
        <v>11</v>
      </c>
      <c r="F1407" s="1" t="s">
        <v>10495</v>
      </c>
      <c r="G1407" s="1" t="s">
        <v>10496</v>
      </c>
      <c r="H1407" s="1" t="s">
        <v>11</v>
      </c>
      <c r="I1407" s="1" t="s">
        <v>11</v>
      </c>
      <c r="J1407" s="1">
        <v>1.0</v>
      </c>
      <c r="K1407" s="9" t="s">
        <v>7485</v>
      </c>
      <c r="L1407" s="1">
        <v>0.0</v>
      </c>
      <c r="M1407" s="10" t="str">
        <f>IFERROR(__xludf.DUMMYFUNCTION("REGEXEXTRACT(B1407, ""\d{4}"")"),"2014")</f>
        <v>2014</v>
      </c>
    </row>
    <row r="1408">
      <c r="A1408" s="11" t="s">
        <v>3048</v>
      </c>
      <c r="B1408" s="11" t="s">
        <v>3047</v>
      </c>
      <c r="C1408" s="1" t="s">
        <v>11</v>
      </c>
      <c r="D1408" s="1" t="s">
        <v>10497</v>
      </c>
      <c r="E1408" s="1" t="s">
        <v>11</v>
      </c>
      <c r="F1408" s="1" t="s">
        <v>10498</v>
      </c>
      <c r="G1408" s="1" t="s">
        <v>10499</v>
      </c>
      <c r="H1408" s="1" t="s">
        <v>11</v>
      </c>
      <c r="I1408" s="1" t="s">
        <v>11</v>
      </c>
      <c r="J1408" s="1">
        <v>1.0</v>
      </c>
      <c r="K1408" s="9" t="s">
        <v>8185</v>
      </c>
      <c r="L1408" s="1">
        <v>0.0</v>
      </c>
      <c r="M1408" s="10" t="str">
        <f>IFERROR(__xludf.DUMMYFUNCTION("REGEXEXTRACT(B1408, ""\d{4}"")"),"2014")</f>
        <v>2014</v>
      </c>
    </row>
    <row r="1409">
      <c r="A1409" s="11" t="s">
        <v>3050</v>
      </c>
      <c r="B1409" s="11" t="s">
        <v>3049</v>
      </c>
      <c r="C1409" s="1" t="s">
        <v>11</v>
      </c>
      <c r="D1409" s="1" t="s">
        <v>10500</v>
      </c>
      <c r="E1409" s="1" t="s">
        <v>11</v>
      </c>
      <c r="F1409" s="1" t="s">
        <v>10501</v>
      </c>
      <c r="G1409" s="1" t="s">
        <v>10502</v>
      </c>
      <c r="H1409" s="1" t="s">
        <v>11</v>
      </c>
      <c r="I1409" s="1" t="s">
        <v>11</v>
      </c>
      <c r="J1409" s="1">
        <v>1.0</v>
      </c>
      <c r="K1409" s="1" t="s">
        <v>7473</v>
      </c>
      <c r="L1409" s="1">
        <v>0.0</v>
      </c>
      <c r="M1409" s="10" t="str">
        <f>IFERROR(__xludf.DUMMYFUNCTION("REGEXEXTRACT(B1409, ""\d{4}"")"),"2015")</f>
        <v>2015</v>
      </c>
    </row>
    <row r="1410">
      <c r="A1410" s="11" t="s">
        <v>3052</v>
      </c>
      <c r="B1410" s="11" t="s">
        <v>3051</v>
      </c>
      <c r="C1410" s="1" t="s">
        <v>10503</v>
      </c>
      <c r="D1410" s="1" t="s">
        <v>10504</v>
      </c>
      <c r="E1410" s="1" t="s">
        <v>11</v>
      </c>
      <c r="F1410" s="1" t="s">
        <v>10505</v>
      </c>
      <c r="G1410" s="1" t="s">
        <v>10398</v>
      </c>
      <c r="H1410" s="1" t="s">
        <v>291</v>
      </c>
      <c r="I1410" s="1" t="s">
        <v>10506</v>
      </c>
      <c r="J1410" s="1">
        <v>1.0</v>
      </c>
      <c r="K1410" s="1" t="s">
        <v>7473</v>
      </c>
      <c r="L1410" s="1">
        <v>0.0</v>
      </c>
      <c r="M1410" s="10" t="str">
        <f>IFERROR(__xludf.DUMMYFUNCTION("REGEXEXTRACT(B1410, ""\d{4}"")"),"2015")</f>
        <v>2015</v>
      </c>
    </row>
    <row r="1411">
      <c r="A1411" s="11" t="s">
        <v>3054</v>
      </c>
      <c r="B1411" s="11" t="s">
        <v>3053</v>
      </c>
      <c r="C1411" s="1" t="s">
        <v>10507</v>
      </c>
      <c r="D1411" s="1" t="s">
        <v>10508</v>
      </c>
      <c r="E1411" s="1" t="s">
        <v>11</v>
      </c>
      <c r="F1411" s="1" t="s">
        <v>10509</v>
      </c>
      <c r="G1411" s="1" t="s">
        <v>7213</v>
      </c>
      <c r="H1411" s="1" t="s">
        <v>291</v>
      </c>
      <c r="I1411" s="1" t="s">
        <v>10510</v>
      </c>
      <c r="J1411" s="1">
        <v>1.0</v>
      </c>
      <c r="K1411" s="1" t="s">
        <v>7473</v>
      </c>
      <c r="L1411" s="1">
        <v>0.0</v>
      </c>
      <c r="M1411" s="10" t="str">
        <f>IFERROR(__xludf.DUMMYFUNCTION("REGEXEXTRACT(B1411, ""\d{4}"")"),"2015")</f>
        <v>2015</v>
      </c>
    </row>
    <row r="1412">
      <c r="A1412" s="11" t="s">
        <v>3056</v>
      </c>
      <c r="B1412" s="11" t="s">
        <v>3055</v>
      </c>
      <c r="C1412" s="1" t="s">
        <v>11</v>
      </c>
      <c r="D1412" s="1" t="s">
        <v>10511</v>
      </c>
      <c r="E1412" s="1" t="s">
        <v>11</v>
      </c>
      <c r="F1412" s="1" t="s">
        <v>10512</v>
      </c>
      <c r="G1412" s="1" t="s">
        <v>10513</v>
      </c>
      <c r="H1412" s="1" t="s">
        <v>11</v>
      </c>
      <c r="I1412" s="1" t="s">
        <v>11</v>
      </c>
      <c r="J1412" s="1">
        <v>1.0</v>
      </c>
      <c r="K1412" s="1" t="s">
        <v>7473</v>
      </c>
      <c r="L1412" s="1">
        <v>0.0</v>
      </c>
      <c r="M1412" s="10" t="str">
        <f>IFERROR(__xludf.DUMMYFUNCTION("REGEXEXTRACT(B1412, ""\d{4}"")"),"2015")</f>
        <v>2015</v>
      </c>
    </row>
    <row r="1413">
      <c r="A1413" s="11" t="s">
        <v>3058</v>
      </c>
      <c r="B1413" s="11" t="s">
        <v>3057</v>
      </c>
      <c r="C1413" s="1" t="s">
        <v>11</v>
      </c>
      <c r="D1413" s="1" t="s">
        <v>10514</v>
      </c>
      <c r="E1413" s="1" t="s">
        <v>11</v>
      </c>
      <c r="F1413" s="1" t="s">
        <v>10515</v>
      </c>
      <c r="G1413" s="1" t="s">
        <v>10516</v>
      </c>
      <c r="H1413" s="1" t="s">
        <v>11</v>
      </c>
      <c r="I1413" s="1" t="s">
        <v>11</v>
      </c>
      <c r="J1413" s="1">
        <v>1.0</v>
      </c>
      <c r="K1413" s="1" t="s">
        <v>7473</v>
      </c>
      <c r="L1413" s="1">
        <v>0.0</v>
      </c>
      <c r="M1413" s="10" t="str">
        <f>IFERROR(__xludf.DUMMYFUNCTION("REGEXEXTRACT(B1413, ""\d{4}"")"),"2015")</f>
        <v>2015</v>
      </c>
    </row>
    <row r="1414">
      <c r="A1414" s="11" t="s">
        <v>3067</v>
      </c>
      <c r="B1414" s="11" t="s">
        <v>3066</v>
      </c>
      <c r="C1414" s="1" t="s">
        <v>10517</v>
      </c>
      <c r="D1414" s="1" t="s">
        <v>10518</v>
      </c>
      <c r="E1414" s="1" t="s">
        <v>11</v>
      </c>
      <c r="F1414" s="1" t="s">
        <v>10519</v>
      </c>
      <c r="G1414" s="1" t="s">
        <v>3062</v>
      </c>
      <c r="H1414" s="1" t="s">
        <v>291</v>
      </c>
      <c r="I1414" s="1" t="s">
        <v>10520</v>
      </c>
      <c r="J1414" s="1">
        <v>1.0</v>
      </c>
      <c r="K1414" s="1" t="s">
        <v>7473</v>
      </c>
      <c r="L1414" s="1">
        <v>0.0</v>
      </c>
      <c r="M1414" s="10" t="str">
        <f>IFERROR(__xludf.DUMMYFUNCTION("REGEXEXTRACT(B1414, ""\d{4}"")"),"2014")</f>
        <v>2014</v>
      </c>
    </row>
    <row r="1415">
      <c r="A1415" s="11" t="s">
        <v>3069</v>
      </c>
      <c r="B1415" s="11" t="s">
        <v>3068</v>
      </c>
      <c r="C1415" s="1" t="s">
        <v>11</v>
      </c>
      <c r="D1415" s="1" t="s">
        <v>10521</v>
      </c>
      <c r="E1415" s="1" t="s">
        <v>11</v>
      </c>
      <c r="F1415" s="1" t="s">
        <v>10522</v>
      </c>
      <c r="G1415" s="1" t="s">
        <v>10523</v>
      </c>
      <c r="H1415" s="1" t="s">
        <v>11</v>
      </c>
      <c r="I1415" s="1" t="s">
        <v>11</v>
      </c>
      <c r="J1415" s="1">
        <v>1.0</v>
      </c>
      <c r="K1415" s="1" t="s">
        <v>7473</v>
      </c>
      <c r="L1415" s="1">
        <v>0.0</v>
      </c>
      <c r="M1415" s="10" t="str">
        <f>IFERROR(__xludf.DUMMYFUNCTION("REGEXEXTRACT(B1415, ""\d{4}"")"),"2009")</f>
        <v>2009</v>
      </c>
    </row>
    <row r="1416">
      <c r="A1416" s="11" t="s">
        <v>3071</v>
      </c>
      <c r="B1416" s="11" t="s">
        <v>3070</v>
      </c>
      <c r="C1416" s="1" t="s">
        <v>10524</v>
      </c>
      <c r="D1416" s="1" t="s">
        <v>10525</v>
      </c>
      <c r="E1416" s="1" t="s">
        <v>11</v>
      </c>
      <c r="F1416" s="1" t="s">
        <v>10526</v>
      </c>
      <c r="G1416" s="1" t="s">
        <v>10527</v>
      </c>
      <c r="H1416" s="1" t="s">
        <v>1807</v>
      </c>
      <c r="I1416" s="1" t="s">
        <v>10528</v>
      </c>
      <c r="J1416" s="1">
        <v>1.0</v>
      </c>
      <c r="K1416" s="1" t="s">
        <v>7473</v>
      </c>
      <c r="L1416" s="1">
        <v>0.0</v>
      </c>
      <c r="M1416" s="10" t="str">
        <f>IFERROR(__xludf.DUMMYFUNCTION("REGEXEXTRACT(B1416, ""\d{4}"")"),"2009")</f>
        <v>2009</v>
      </c>
    </row>
    <row r="1417">
      <c r="A1417" s="11" t="s">
        <v>3073</v>
      </c>
      <c r="B1417" s="11" t="s">
        <v>3072</v>
      </c>
      <c r="C1417" s="1" t="s">
        <v>10529</v>
      </c>
      <c r="D1417" s="1" t="s">
        <v>10530</v>
      </c>
      <c r="E1417" s="1" t="s">
        <v>11</v>
      </c>
      <c r="F1417" s="1" t="s">
        <v>10531</v>
      </c>
      <c r="G1417" s="1" t="s">
        <v>10532</v>
      </c>
      <c r="H1417" s="1" t="s">
        <v>1541</v>
      </c>
      <c r="I1417" s="1" t="s">
        <v>10533</v>
      </c>
      <c r="J1417" s="1">
        <v>1.0</v>
      </c>
      <c r="K1417" s="1" t="s">
        <v>7473</v>
      </c>
      <c r="L1417" s="1">
        <v>0.0</v>
      </c>
      <c r="M1417" s="10" t="str">
        <f>IFERROR(__xludf.DUMMYFUNCTION("REGEXEXTRACT(B1417, ""\d{4}"")"),"2009")</f>
        <v>2009</v>
      </c>
    </row>
    <row r="1418">
      <c r="A1418" s="11" t="s">
        <v>3075</v>
      </c>
      <c r="B1418" s="11" t="s">
        <v>3074</v>
      </c>
      <c r="C1418" s="1" t="s">
        <v>11</v>
      </c>
      <c r="D1418" s="1" t="s">
        <v>10534</v>
      </c>
      <c r="E1418" s="1" t="s">
        <v>11</v>
      </c>
      <c r="F1418" s="1" t="s">
        <v>10535</v>
      </c>
      <c r="G1418" s="1" t="s">
        <v>7952</v>
      </c>
      <c r="H1418" s="1" t="s">
        <v>11</v>
      </c>
      <c r="I1418" s="1" t="s">
        <v>11</v>
      </c>
      <c r="J1418" s="1">
        <v>1.0</v>
      </c>
      <c r="K1418" s="9" t="s">
        <v>7523</v>
      </c>
      <c r="L1418" s="1">
        <v>0.0</v>
      </c>
      <c r="M1418" s="10" t="str">
        <f>IFERROR(__xludf.DUMMYFUNCTION("REGEXEXTRACT(B1418, ""\d{4}"")"),"2007")</f>
        <v>2007</v>
      </c>
    </row>
    <row r="1419">
      <c r="A1419" s="11" t="s">
        <v>3083</v>
      </c>
      <c r="B1419" s="11" t="s">
        <v>3082</v>
      </c>
      <c r="C1419" s="1" t="s">
        <v>11</v>
      </c>
      <c r="D1419" s="1" t="s">
        <v>10536</v>
      </c>
      <c r="E1419" s="1" t="s">
        <v>11</v>
      </c>
      <c r="F1419" s="1" t="s">
        <v>10537</v>
      </c>
      <c r="G1419" s="1" t="s">
        <v>7952</v>
      </c>
      <c r="H1419" s="1" t="s">
        <v>11</v>
      </c>
      <c r="I1419" s="1" t="s">
        <v>11</v>
      </c>
      <c r="J1419" s="1">
        <v>1.0</v>
      </c>
      <c r="K1419" s="9" t="s">
        <v>7523</v>
      </c>
      <c r="L1419" s="1">
        <v>0.0</v>
      </c>
      <c r="M1419" s="10" t="str">
        <f>IFERROR(__xludf.DUMMYFUNCTION("REGEXEXTRACT(B1419, ""\d{4}"")"),"2011")</f>
        <v>2011</v>
      </c>
    </row>
    <row r="1420">
      <c r="A1420" s="11" t="s">
        <v>3085</v>
      </c>
      <c r="B1420" s="11" t="s">
        <v>3084</v>
      </c>
      <c r="C1420" s="1" t="s">
        <v>11</v>
      </c>
      <c r="D1420" s="1" t="s">
        <v>10538</v>
      </c>
      <c r="E1420" s="1" t="s">
        <v>11</v>
      </c>
      <c r="F1420" s="1" t="s">
        <v>10539</v>
      </c>
      <c r="G1420" s="1" t="s">
        <v>10540</v>
      </c>
      <c r="H1420" s="1" t="s">
        <v>11</v>
      </c>
      <c r="I1420" s="1" t="s">
        <v>11</v>
      </c>
      <c r="J1420" s="1">
        <v>1.0</v>
      </c>
      <c r="K1420" s="9" t="s">
        <v>7523</v>
      </c>
      <c r="L1420" s="1">
        <v>0.0</v>
      </c>
      <c r="M1420" s="10" t="str">
        <f>IFERROR(__xludf.DUMMYFUNCTION("REGEXEXTRACT(B1420, ""\d{4}"")"),"2014")</f>
        <v>2014</v>
      </c>
    </row>
    <row r="1421">
      <c r="A1421" s="11" t="s">
        <v>3087</v>
      </c>
      <c r="B1421" s="11" t="s">
        <v>3086</v>
      </c>
      <c r="C1421" s="1" t="s">
        <v>10541</v>
      </c>
      <c r="D1421" s="1" t="s">
        <v>10542</v>
      </c>
      <c r="E1421" s="1" t="s">
        <v>11</v>
      </c>
      <c r="F1421" s="1" t="s">
        <v>10543</v>
      </c>
      <c r="G1421" s="1" t="s">
        <v>10544</v>
      </c>
      <c r="H1421" s="1" t="s">
        <v>1357</v>
      </c>
      <c r="I1421" s="1" t="s">
        <v>10545</v>
      </c>
      <c r="J1421" s="1">
        <v>1.0</v>
      </c>
      <c r="K1421" s="1" t="s">
        <v>7473</v>
      </c>
      <c r="L1421" s="1">
        <v>0.0</v>
      </c>
      <c r="M1421" s="10" t="str">
        <f>IFERROR(__xludf.DUMMYFUNCTION("REGEXEXTRACT(B1421, ""\d{4}"")"),"2013")</f>
        <v>2013</v>
      </c>
    </row>
    <row r="1422">
      <c r="A1422" s="11" t="s">
        <v>3095</v>
      </c>
      <c r="B1422" s="11" t="s">
        <v>3094</v>
      </c>
      <c r="C1422" s="1" t="s">
        <v>11</v>
      </c>
      <c r="D1422" s="1" t="s">
        <v>10546</v>
      </c>
      <c r="E1422" s="1" t="s">
        <v>11</v>
      </c>
      <c r="F1422" s="1" t="s">
        <v>10547</v>
      </c>
      <c r="G1422" s="1" t="s">
        <v>10548</v>
      </c>
      <c r="H1422" s="1" t="s">
        <v>11</v>
      </c>
      <c r="I1422" s="1" t="s">
        <v>11</v>
      </c>
      <c r="J1422" s="1">
        <v>1.0</v>
      </c>
      <c r="K1422" s="3" t="s">
        <v>7485</v>
      </c>
      <c r="L1422" s="1">
        <v>0.0</v>
      </c>
      <c r="M1422" s="10" t="str">
        <f>IFERROR(__xludf.DUMMYFUNCTION("REGEXEXTRACT(B1422, ""\d{4}"")"),"2008")</f>
        <v>2008</v>
      </c>
    </row>
    <row r="1423">
      <c r="A1423" s="11" t="s">
        <v>3101</v>
      </c>
      <c r="B1423" s="11" t="s">
        <v>3100</v>
      </c>
      <c r="C1423" s="1" t="s">
        <v>10549</v>
      </c>
      <c r="D1423" s="1" t="s">
        <v>10550</v>
      </c>
      <c r="E1423" s="1" t="s">
        <v>11</v>
      </c>
      <c r="F1423" s="1" t="s">
        <v>10551</v>
      </c>
      <c r="G1423" s="1" t="s">
        <v>7562</v>
      </c>
      <c r="H1423" s="1" t="s">
        <v>10552</v>
      </c>
      <c r="I1423" s="1" t="s">
        <v>10553</v>
      </c>
      <c r="J1423" s="1">
        <v>1.0</v>
      </c>
      <c r="K1423" s="1" t="s">
        <v>7473</v>
      </c>
      <c r="L1423" s="1">
        <v>0.0</v>
      </c>
      <c r="M1423" s="10" t="str">
        <f>IFERROR(__xludf.DUMMYFUNCTION("REGEXEXTRACT(B1423, ""\d{4}"")"),"2012")</f>
        <v>2012</v>
      </c>
    </row>
    <row r="1424">
      <c r="A1424" s="11" t="s">
        <v>3107</v>
      </c>
      <c r="B1424" s="11" t="s">
        <v>3106</v>
      </c>
      <c r="C1424" s="1" t="s">
        <v>10554</v>
      </c>
      <c r="D1424" s="1" t="s">
        <v>10555</v>
      </c>
      <c r="E1424" s="1" t="s">
        <v>11</v>
      </c>
      <c r="F1424" s="1" t="s">
        <v>10556</v>
      </c>
      <c r="G1424" s="1" t="s">
        <v>10557</v>
      </c>
      <c r="H1424" s="1" t="s">
        <v>10558</v>
      </c>
      <c r="I1424" s="1" t="s">
        <v>10559</v>
      </c>
      <c r="J1424" s="1">
        <v>1.0</v>
      </c>
      <c r="K1424" s="1" t="s">
        <v>7473</v>
      </c>
      <c r="L1424" s="1">
        <v>0.0</v>
      </c>
      <c r="M1424" s="10" t="str">
        <f>IFERROR(__xludf.DUMMYFUNCTION("REGEXEXTRACT(B1424, ""\d{4}"")"),"2015")</f>
        <v>2015</v>
      </c>
    </row>
    <row r="1425">
      <c r="A1425" s="11" t="s">
        <v>3109</v>
      </c>
      <c r="B1425" s="11" t="s">
        <v>3108</v>
      </c>
      <c r="C1425" s="1" t="s">
        <v>10560</v>
      </c>
      <c r="D1425" s="1" t="s">
        <v>10561</v>
      </c>
      <c r="E1425" s="1" t="s">
        <v>11</v>
      </c>
      <c r="F1425" s="1" t="s">
        <v>10562</v>
      </c>
      <c r="G1425" s="1" t="s">
        <v>10563</v>
      </c>
      <c r="H1425" s="1" t="s">
        <v>1048</v>
      </c>
      <c r="I1425" s="1" t="s">
        <v>10564</v>
      </c>
      <c r="J1425" s="1">
        <v>1.0</v>
      </c>
      <c r="K1425" s="1" t="s">
        <v>7473</v>
      </c>
      <c r="L1425" s="1">
        <v>0.0</v>
      </c>
      <c r="M1425" s="10" t="str">
        <f>IFERROR(__xludf.DUMMYFUNCTION("REGEXEXTRACT(B1425, ""\d{4}"")"),"2012")</f>
        <v>2012</v>
      </c>
    </row>
    <row r="1426">
      <c r="A1426" s="11" t="s">
        <v>3111</v>
      </c>
      <c r="B1426" s="11" t="s">
        <v>3110</v>
      </c>
      <c r="C1426" s="1" t="s">
        <v>10565</v>
      </c>
      <c r="D1426" s="1" t="s">
        <v>10566</v>
      </c>
      <c r="E1426" s="1" t="s">
        <v>11</v>
      </c>
      <c r="F1426" s="1" t="s">
        <v>10567</v>
      </c>
      <c r="G1426" s="1" t="s">
        <v>3153</v>
      </c>
      <c r="H1426" s="1" t="s">
        <v>291</v>
      </c>
      <c r="I1426" s="1" t="s">
        <v>10568</v>
      </c>
      <c r="J1426" s="1">
        <v>1.0</v>
      </c>
      <c r="K1426" s="1" t="s">
        <v>7473</v>
      </c>
      <c r="L1426" s="1">
        <v>0.0</v>
      </c>
      <c r="M1426" s="10" t="str">
        <f>IFERROR(__xludf.DUMMYFUNCTION("REGEXEXTRACT(B1426, ""\d{4}"")"),"2005")</f>
        <v>2005</v>
      </c>
    </row>
    <row r="1427">
      <c r="A1427" s="11" t="s">
        <v>3113</v>
      </c>
      <c r="B1427" s="11" t="s">
        <v>3112</v>
      </c>
      <c r="C1427" s="1" t="s">
        <v>11</v>
      </c>
      <c r="D1427" s="1" t="s">
        <v>10569</v>
      </c>
      <c r="E1427" s="1" t="s">
        <v>11</v>
      </c>
      <c r="F1427" s="1" t="s">
        <v>10570</v>
      </c>
      <c r="G1427" s="1" t="s">
        <v>7952</v>
      </c>
      <c r="H1427" s="1" t="s">
        <v>11</v>
      </c>
      <c r="I1427" s="1" t="s">
        <v>11</v>
      </c>
      <c r="J1427" s="1">
        <v>1.0</v>
      </c>
      <c r="K1427" s="3" t="s">
        <v>7485</v>
      </c>
      <c r="L1427" s="1">
        <v>0.0</v>
      </c>
      <c r="M1427" s="10" t="str">
        <f>IFERROR(__xludf.DUMMYFUNCTION("REGEXEXTRACT(B1427, ""\d{4}"")"),"2014")</f>
        <v>2014</v>
      </c>
    </row>
    <row r="1428">
      <c r="A1428" s="11" t="s">
        <v>3115</v>
      </c>
      <c r="B1428" s="11" t="s">
        <v>3114</v>
      </c>
      <c r="C1428" s="1" t="s">
        <v>10571</v>
      </c>
      <c r="D1428" s="1" t="s">
        <v>10572</v>
      </c>
      <c r="E1428" s="1" t="s">
        <v>11</v>
      </c>
      <c r="F1428" s="1" t="s">
        <v>10573</v>
      </c>
      <c r="G1428" s="1" t="s">
        <v>10574</v>
      </c>
      <c r="H1428" s="1" t="s">
        <v>9317</v>
      </c>
      <c r="I1428" s="1" t="s">
        <v>10575</v>
      </c>
      <c r="J1428" s="1">
        <v>1.0</v>
      </c>
      <c r="K1428" s="1" t="s">
        <v>7473</v>
      </c>
      <c r="L1428" s="1">
        <v>0.0</v>
      </c>
      <c r="M1428" s="10" t="str">
        <f>IFERROR(__xludf.DUMMYFUNCTION("REGEXEXTRACT(B1428, ""\d{4}"")"),"2005")</f>
        <v>2005</v>
      </c>
    </row>
    <row r="1429">
      <c r="A1429" s="11" t="s">
        <v>3117</v>
      </c>
      <c r="B1429" s="11" t="s">
        <v>3116</v>
      </c>
      <c r="C1429" s="1" t="s">
        <v>10576</v>
      </c>
      <c r="D1429" s="1" t="s">
        <v>10577</v>
      </c>
      <c r="E1429" s="1" t="s">
        <v>11</v>
      </c>
      <c r="F1429" s="1" t="s">
        <v>10578</v>
      </c>
      <c r="G1429" s="1" t="s">
        <v>7562</v>
      </c>
      <c r="H1429" s="1" t="s">
        <v>291</v>
      </c>
      <c r="I1429" s="1" t="s">
        <v>10579</v>
      </c>
      <c r="J1429" s="1">
        <v>1.0</v>
      </c>
      <c r="K1429" s="1" t="s">
        <v>7473</v>
      </c>
      <c r="L1429" s="1">
        <v>0.0</v>
      </c>
      <c r="M1429" s="10" t="str">
        <f>IFERROR(__xludf.DUMMYFUNCTION("REGEXEXTRACT(B1429, ""\d{4}"")"),"2007")</f>
        <v>2007</v>
      </c>
    </row>
    <row r="1430">
      <c r="A1430" s="11" t="s">
        <v>3121</v>
      </c>
      <c r="B1430" s="11" t="s">
        <v>3120</v>
      </c>
      <c r="C1430" s="1" t="s">
        <v>11</v>
      </c>
      <c r="D1430" s="1" t="s">
        <v>10580</v>
      </c>
      <c r="E1430" s="1" t="s">
        <v>11</v>
      </c>
      <c r="F1430" s="1" t="s">
        <v>10581</v>
      </c>
      <c r="G1430" s="1" t="s">
        <v>7952</v>
      </c>
      <c r="H1430" s="1" t="s">
        <v>11</v>
      </c>
      <c r="I1430" s="1" t="s">
        <v>11</v>
      </c>
      <c r="J1430" s="1">
        <v>1.0</v>
      </c>
      <c r="K1430" s="9" t="s">
        <v>8185</v>
      </c>
      <c r="L1430" s="1">
        <v>0.0</v>
      </c>
      <c r="M1430" s="10" t="str">
        <f>IFERROR(__xludf.DUMMYFUNCTION("REGEXEXTRACT(B1430, ""\d{4}"")"),"2014")</f>
        <v>2014</v>
      </c>
    </row>
    <row r="1431">
      <c r="A1431" s="11" t="s">
        <v>3123</v>
      </c>
      <c r="B1431" s="11" t="s">
        <v>3122</v>
      </c>
      <c r="C1431" s="1" t="s">
        <v>11</v>
      </c>
      <c r="D1431" s="1" t="s">
        <v>10582</v>
      </c>
      <c r="E1431" s="1" t="s">
        <v>11</v>
      </c>
      <c r="F1431" s="1" t="s">
        <v>10583</v>
      </c>
      <c r="G1431" s="1" t="s">
        <v>10584</v>
      </c>
      <c r="H1431" s="1" t="s">
        <v>11</v>
      </c>
      <c r="I1431" s="1" t="s">
        <v>11</v>
      </c>
      <c r="J1431" s="1">
        <v>1.0</v>
      </c>
      <c r="K1431" s="9" t="s">
        <v>8614</v>
      </c>
      <c r="L1431" s="1">
        <v>0.0</v>
      </c>
      <c r="M1431" s="10" t="str">
        <f>IFERROR(__xludf.DUMMYFUNCTION("REGEXEXTRACT(B1431, ""\d{4}"")"),"2015")</f>
        <v>2015</v>
      </c>
    </row>
    <row r="1432">
      <c r="A1432" s="11" t="s">
        <v>3125</v>
      </c>
      <c r="B1432" s="11" t="s">
        <v>3124</v>
      </c>
      <c r="C1432" s="1" t="s">
        <v>11</v>
      </c>
      <c r="D1432" s="2" t="s">
        <v>10585</v>
      </c>
      <c r="E1432" s="1" t="s">
        <v>11</v>
      </c>
      <c r="F1432" s="1" t="s">
        <v>10586</v>
      </c>
      <c r="G1432" s="1" t="s">
        <v>10499</v>
      </c>
      <c r="H1432" s="1" t="s">
        <v>11</v>
      </c>
      <c r="I1432" s="1" t="s">
        <v>11</v>
      </c>
      <c r="J1432" s="1">
        <v>1.0</v>
      </c>
      <c r="K1432" s="9" t="s">
        <v>8185</v>
      </c>
      <c r="L1432" s="1">
        <v>0.0</v>
      </c>
      <c r="M1432" s="10" t="str">
        <f>IFERROR(__xludf.DUMMYFUNCTION("REGEXEXTRACT(B1432, ""\d{4}"")"),"#N/A")</f>
        <v>#N/A</v>
      </c>
    </row>
    <row r="1433">
      <c r="A1433" s="11" t="s">
        <v>3127</v>
      </c>
      <c r="B1433" s="11" t="s">
        <v>3126</v>
      </c>
      <c r="C1433" s="1" t="s">
        <v>11</v>
      </c>
      <c r="D1433" s="1" t="s">
        <v>10587</v>
      </c>
      <c r="E1433" s="1" t="s">
        <v>11</v>
      </c>
      <c r="F1433" s="1" t="s">
        <v>10588</v>
      </c>
      <c r="G1433" s="1" t="s">
        <v>10589</v>
      </c>
      <c r="H1433" s="1" t="s">
        <v>11</v>
      </c>
      <c r="I1433" s="1" t="s">
        <v>11</v>
      </c>
      <c r="J1433" s="1">
        <v>1.0</v>
      </c>
      <c r="K1433" s="1" t="s">
        <v>7473</v>
      </c>
      <c r="L1433" s="1">
        <v>0.0</v>
      </c>
      <c r="M1433" s="10" t="str">
        <f>IFERROR(__xludf.DUMMYFUNCTION("REGEXEXTRACT(B1433, ""\d{4}"")"),"2010")</f>
        <v>2010</v>
      </c>
    </row>
    <row r="1434">
      <c r="A1434" s="11" t="s">
        <v>3139</v>
      </c>
      <c r="B1434" s="11" t="s">
        <v>3138</v>
      </c>
      <c r="C1434" s="1" t="s">
        <v>10590</v>
      </c>
      <c r="D1434" s="1" t="s">
        <v>10591</v>
      </c>
      <c r="E1434" s="1" t="s">
        <v>11</v>
      </c>
      <c r="F1434" s="1" t="s">
        <v>10592</v>
      </c>
      <c r="G1434" s="1" t="s">
        <v>9653</v>
      </c>
      <c r="H1434" s="1" t="s">
        <v>6297</v>
      </c>
      <c r="I1434" s="1" t="s">
        <v>10593</v>
      </c>
      <c r="J1434" s="1">
        <v>1.0</v>
      </c>
      <c r="K1434" s="1" t="s">
        <v>7473</v>
      </c>
      <c r="L1434" s="1">
        <v>0.0</v>
      </c>
      <c r="M1434" s="10" t="str">
        <f>IFERROR(__xludf.DUMMYFUNCTION("REGEXEXTRACT(B1434, ""\d{4}"")"),"2003")</f>
        <v>2003</v>
      </c>
    </row>
    <row r="1435">
      <c r="A1435" s="11" t="s">
        <v>3141</v>
      </c>
      <c r="B1435" s="11" t="s">
        <v>3140</v>
      </c>
      <c r="C1435" s="1" t="s">
        <v>10594</v>
      </c>
      <c r="D1435" s="1" t="s">
        <v>10595</v>
      </c>
      <c r="E1435" s="1" t="s">
        <v>11</v>
      </c>
      <c r="F1435" s="1" t="s">
        <v>10596</v>
      </c>
      <c r="G1435" s="1" t="s">
        <v>10597</v>
      </c>
      <c r="H1435" s="1" t="s">
        <v>3269</v>
      </c>
      <c r="I1435" s="1" t="s">
        <v>10598</v>
      </c>
      <c r="J1435" s="1">
        <v>1.0</v>
      </c>
      <c r="K1435" s="1" t="s">
        <v>7473</v>
      </c>
      <c r="L1435" s="1">
        <v>0.0</v>
      </c>
      <c r="M1435" s="10" t="str">
        <f>IFERROR(__xludf.DUMMYFUNCTION("REGEXEXTRACT(B1435, ""\d{4}"")"),"2008")</f>
        <v>2008</v>
      </c>
    </row>
    <row r="1436">
      <c r="A1436" s="11" t="s">
        <v>3143</v>
      </c>
      <c r="B1436" s="11" t="s">
        <v>3142</v>
      </c>
      <c r="C1436" s="1" t="s">
        <v>10599</v>
      </c>
      <c r="D1436" s="1" t="s">
        <v>10600</v>
      </c>
      <c r="E1436" s="1" t="s">
        <v>11</v>
      </c>
      <c r="F1436" s="1" t="s">
        <v>10601</v>
      </c>
      <c r="G1436" s="1" t="s">
        <v>10602</v>
      </c>
      <c r="H1436" s="1" t="s">
        <v>291</v>
      </c>
      <c r="I1436" s="1" t="s">
        <v>10603</v>
      </c>
      <c r="J1436" s="1">
        <v>1.0</v>
      </c>
      <c r="K1436" s="1" t="s">
        <v>7473</v>
      </c>
      <c r="L1436" s="1">
        <v>0.0</v>
      </c>
      <c r="M1436" s="10" t="str">
        <f>IFERROR(__xludf.DUMMYFUNCTION("REGEXEXTRACT(B1436, ""\d{4}"")"),"1998")</f>
        <v>1998</v>
      </c>
    </row>
    <row r="1437">
      <c r="A1437" s="11" t="s">
        <v>3147</v>
      </c>
      <c r="B1437" s="11" t="s">
        <v>3146</v>
      </c>
      <c r="C1437" s="1" t="s">
        <v>10604</v>
      </c>
      <c r="D1437" s="1" t="s">
        <v>10605</v>
      </c>
      <c r="E1437" s="1" t="s">
        <v>11</v>
      </c>
      <c r="F1437" s="1" t="s">
        <v>10606</v>
      </c>
      <c r="G1437" s="1" t="s">
        <v>10607</v>
      </c>
      <c r="H1437" s="1" t="s">
        <v>3210</v>
      </c>
      <c r="I1437" s="1" t="s">
        <v>10608</v>
      </c>
      <c r="J1437" s="1">
        <v>1.0</v>
      </c>
      <c r="K1437" s="1" t="s">
        <v>7473</v>
      </c>
      <c r="L1437" s="1">
        <v>0.0</v>
      </c>
      <c r="M1437" s="10" t="str">
        <f>IFERROR(__xludf.DUMMYFUNCTION("REGEXEXTRACT(B1437, ""\d{4}"")"),"2005")</f>
        <v>2005</v>
      </c>
    </row>
    <row r="1438">
      <c r="A1438" s="11" t="s">
        <v>3149</v>
      </c>
      <c r="B1438" s="11" t="s">
        <v>3148</v>
      </c>
      <c r="C1438" s="1" t="s">
        <v>11</v>
      </c>
      <c r="D1438" s="1" t="s">
        <v>10609</v>
      </c>
      <c r="E1438" s="1" t="s">
        <v>11</v>
      </c>
      <c r="F1438" s="1" t="s">
        <v>10610</v>
      </c>
      <c r="G1438" s="1" t="s">
        <v>10611</v>
      </c>
      <c r="H1438" s="1" t="s">
        <v>11</v>
      </c>
      <c r="I1438" s="1" t="s">
        <v>11</v>
      </c>
      <c r="J1438" s="1">
        <v>1.0</v>
      </c>
      <c r="K1438" s="1" t="s">
        <v>7473</v>
      </c>
      <c r="L1438" s="1">
        <v>0.0</v>
      </c>
      <c r="M1438" s="10" t="str">
        <f>IFERROR(__xludf.DUMMYFUNCTION("REGEXEXTRACT(B1438, ""\d{4}"")"),"2010")</f>
        <v>2010</v>
      </c>
    </row>
    <row r="1439">
      <c r="A1439" s="11" t="s">
        <v>3159</v>
      </c>
      <c r="B1439" s="11" t="s">
        <v>3158</v>
      </c>
      <c r="C1439" s="1" t="s">
        <v>10612</v>
      </c>
      <c r="D1439" s="1" t="s">
        <v>10613</v>
      </c>
      <c r="E1439" s="1" t="s">
        <v>11</v>
      </c>
      <c r="F1439" s="1" t="s">
        <v>10614</v>
      </c>
      <c r="G1439" s="1" t="s">
        <v>10615</v>
      </c>
      <c r="H1439" s="1" t="s">
        <v>10616</v>
      </c>
      <c r="I1439" s="1" t="s">
        <v>10617</v>
      </c>
      <c r="J1439" s="1">
        <v>1.0</v>
      </c>
      <c r="K1439" s="1" t="s">
        <v>7473</v>
      </c>
      <c r="L1439" s="1">
        <v>0.0</v>
      </c>
      <c r="M1439" s="10" t="str">
        <f>IFERROR(__xludf.DUMMYFUNCTION("REGEXEXTRACT(B1439, ""\d{4}"")"),"2005")</f>
        <v>2005</v>
      </c>
    </row>
    <row r="1440">
      <c r="A1440" s="11" t="s">
        <v>3165</v>
      </c>
      <c r="B1440" s="11" t="s">
        <v>3164</v>
      </c>
      <c r="C1440" s="1" t="s">
        <v>10618</v>
      </c>
      <c r="D1440" s="1" t="s">
        <v>10619</v>
      </c>
      <c r="E1440" s="1" t="s">
        <v>11</v>
      </c>
      <c r="F1440" s="1" t="s">
        <v>10620</v>
      </c>
      <c r="G1440" s="1" t="s">
        <v>3134</v>
      </c>
      <c r="H1440" s="1" t="s">
        <v>5799</v>
      </c>
      <c r="I1440" s="1" t="s">
        <v>10621</v>
      </c>
      <c r="J1440" s="1">
        <v>1.0</v>
      </c>
      <c r="K1440" s="1" t="s">
        <v>7473</v>
      </c>
      <c r="L1440" s="1">
        <v>0.0</v>
      </c>
      <c r="M1440" s="10" t="str">
        <f>IFERROR(__xludf.DUMMYFUNCTION("REGEXEXTRACT(B1440, ""\d{4}"")"),"2006")</f>
        <v>2006</v>
      </c>
    </row>
    <row r="1441">
      <c r="A1441" s="11" t="s">
        <v>3167</v>
      </c>
      <c r="B1441" s="11" t="s">
        <v>3166</v>
      </c>
      <c r="C1441" s="1" t="s">
        <v>10622</v>
      </c>
      <c r="D1441" s="1" t="s">
        <v>10623</v>
      </c>
      <c r="E1441" s="1" t="s">
        <v>11</v>
      </c>
      <c r="F1441" s="1" t="s">
        <v>10624</v>
      </c>
      <c r="G1441" s="1" t="s">
        <v>10625</v>
      </c>
      <c r="H1441" s="1" t="s">
        <v>5799</v>
      </c>
      <c r="I1441" s="1" t="s">
        <v>10626</v>
      </c>
      <c r="J1441" s="1">
        <v>1.0</v>
      </c>
      <c r="K1441" s="1" t="s">
        <v>7473</v>
      </c>
      <c r="L1441" s="1">
        <v>0.0</v>
      </c>
      <c r="M1441" s="10" t="str">
        <f>IFERROR(__xludf.DUMMYFUNCTION("REGEXEXTRACT(B1441, ""\d{4}"")"),"2004")</f>
        <v>2004</v>
      </c>
    </row>
    <row r="1442">
      <c r="A1442" s="11" t="s">
        <v>3169</v>
      </c>
      <c r="B1442" s="11" t="s">
        <v>3168</v>
      </c>
      <c r="C1442" s="1" t="s">
        <v>11</v>
      </c>
      <c r="D1442" s="1" t="s">
        <v>10627</v>
      </c>
      <c r="E1442" s="1" t="s">
        <v>11</v>
      </c>
      <c r="F1442" s="1" t="s">
        <v>10628</v>
      </c>
      <c r="G1442" s="1" t="s">
        <v>10629</v>
      </c>
      <c r="H1442" s="1" t="s">
        <v>11</v>
      </c>
      <c r="I1442" s="1" t="s">
        <v>11</v>
      </c>
      <c r="J1442" s="1">
        <v>1.0</v>
      </c>
      <c r="K1442" s="3" t="s">
        <v>8484</v>
      </c>
      <c r="L1442" s="1">
        <v>0.0</v>
      </c>
      <c r="M1442" s="10" t="str">
        <f>IFERROR(__xludf.DUMMYFUNCTION("REGEXEXTRACT(B1442, ""\d{4}"")"),"2013")</f>
        <v>2013</v>
      </c>
    </row>
    <row r="1443">
      <c r="A1443" s="11" t="s">
        <v>3171</v>
      </c>
      <c r="B1443" s="11" t="s">
        <v>3170</v>
      </c>
      <c r="C1443" s="1" t="s">
        <v>10630</v>
      </c>
      <c r="D1443" s="1" t="s">
        <v>10631</v>
      </c>
      <c r="E1443" s="1" t="s">
        <v>11</v>
      </c>
      <c r="F1443" s="1" t="s">
        <v>10632</v>
      </c>
      <c r="G1443" s="1" t="s">
        <v>10633</v>
      </c>
      <c r="H1443" s="1" t="s">
        <v>10634</v>
      </c>
      <c r="I1443" s="1" t="s">
        <v>10635</v>
      </c>
      <c r="J1443" s="1">
        <v>1.0</v>
      </c>
      <c r="K1443" s="1" t="s">
        <v>7473</v>
      </c>
      <c r="L1443" s="1">
        <v>0.0</v>
      </c>
      <c r="M1443" s="10" t="str">
        <f>IFERROR(__xludf.DUMMYFUNCTION("REGEXEXTRACT(B1443, ""\d{4}"")"),"2004")</f>
        <v>2004</v>
      </c>
    </row>
    <row r="1444">
      <c r="A1444" s="11" t="s">
        <v>3173</v>
      </c>
      <c r="B1444" s="11" t="s">
        <v>3172</v>
      </c>
      <c r="C1444" s="1" t="s">
        <v>10636</v>
      </c>
      <c r="D1444" s="1" t="s">
        <v>10637</v>
      </c>
      <c r="E1444" s="1" t="s">
        <v>11</v>
      </c>
      <c r="F1444" s="1" t="s">
        <v>10638</v>
      </c>
      <c r="G1444" s="1" t="s">
        <v>6632</v>
      </c>
      <c r="H1444" s="1" t="s">
        <v>7548</v>
      </c>
      <c r="I1444" s="1" t="s">
        <v>10639</v>
      </c>
      <c r="J1444" s="1">
        <v>1.0</v>
      </c>
      <c r="K1444" s="1" t="s">
        <v>7473</v>
      </c>
      <c r="L1444" s="1">
        <v>0.0</v>
      </c>
      <c r="M1444" s="10" t="str">
        <f>IFERROR(__xludf.DUMMYFUNCTION("REGEXEXTRACT(B1444, ""\d{4}"")"),"2014")</f>
        <v>2014</v>
      </c>
    </row>
    <row r="1445">
      <c r="A1445" s="11" t="s">
        <v>3175</v>
      </c>
      <c r="B1445" s="11" t="s">
        <v>3174</v>
      </c>
      <c r="C1445" s="1" t="s">
        <v>10640</v>
      </c>
      <c r="D1445" s="1" t="s">
        <v>10641</v>
      </c>
      <c r="E1445" s="1" t="s">
        <v>11</v>
      </c>
      <c r="F1445" s="1" t="s">
        <v>10642</v>
      </c>
      <c r="G1445" s="1" t="s">
        <v>10643</v>
      </c>
      <c r="H1445" s="1" t="s">
        <v>5799</v>
      </c>
      <c r="I1445" s="1" t="s">
        <v>10644</v>
      </c>
      <c r="J1445" s="1">
        <v>1.0</v>
      </c>
      <c r="K1445" s="1" t="s">
        <v>7473</v>
      </c>
      <c r="L1445" s="1">
        <v>0.0</v>
      </c>
      <c r="M1445" s="10" t="str">
        <f>IFERROR(__xludf.DUMMYFUNCTION("REGEXEXTRACT(B1445, ""\d{4}"")"),"2009")</f>
        <v>2009</v>
      </c>
    </row>
    <row r="1446">
      <c r="A1446" s="11" t="s">
        <v>3177</v>
      </c>
      <c r="B1446" s="11" t="s">
        <v>3176</v>
      </c>
      <c r="C1446" s="1" t="s">
        <v>10645</v>
      </c>
      <c r="D1446" s="1" t="s">
        <v>10646</v>
      </c>
      <c r="E1446" s="1" t="s">
        <v>11</v>
      </c>
      <c r="F1446" s="1" t="s">
        <v>10647</v>
      </c>
      <c r="G1446" s="1" t="s">
        <v>10648</v>
      </c>
      <c r="H1446" s="1" t="s">
        <v>5799</v>
      </c>
      <c r="I1446" s="1" t="s">
        <v>10649</v>
      </c>
      <c r="J1446" s="1">
        <v>1.0</v>
      </c>
      <c r="K1446" s="1" t="s">
        <v>7473</v>
      </c>
      <c r="L1446" s="1">
        <v>0.0</v>
      </c>
      <c r="M1446" s="10" t="str">
        <f>IFERROR(__xludf.DUMMYFUNCTION("REGEXEXTRACT(B1446, ""\d{4}"")"),"2008")</f>
        <v>2008</v>
      </c>
    </row>
    <row r="1447">
      <c r="A1447" s="11" t="s">
        <v>3179</v>
      </c>
      <c r="B1447" s="11" t="s">
        <v>3178</v>
      </c>
      <c r="C1447" s="1" t="s">
        <v>10650</v>
      </c>
      <c r="D1447" s="1" t="s">
        <v>10651</v>
      </c>
      <c r="E1447" s="1" t="s">
        <v>11</v>
      </c>
      <c r="F1447" s="1" t="s">
        <v>10652</v>
      </c>
      <c r="G1447" s="1" t="s">
        <v>10653</v>
      </c>
      <c r="H1447" s="1" t="s">
        <v>5799</v>
      </c>
      <c r="I1447" s="1" t="s">
        <v>10654</v>
      </c>
      <c r="J1447" s="1">
        <v>1.0</v>
      </c>
      <c r="K1447" s="1" t="s">
        <v>7473</v>
      </c>
      <c r="L1447" s="1">
        <v>0.0</v>
      </c>
      <c r="M1447" s="10" t="str">
        <f>IFERROR(__xludf.DUMMYFUNCTION("REGEXEXTRACT(B1447, ""\d{4}"")"),"2006")</f>
        <v>2006</v>
      </c>
    </row>
    <row r="1448">
      <c r="A1448" s="11" t="s">
        <v>3181</v>
      </c>
      <c r="B1448" s="11" t="s">
        <v>3180</v>
      </c>
      <c r="C1448" s="1" t="s">
        <v>10655</v>
      </c>
      <c r="D1448" s="1" t="s">
        <v>10656</v>
      </c>
      <c r="E1448" s="1" t="s">
        <v>11</v>
      </c>
      <c r="F1448" s="1" t="s">
        <v>10657</v>
      </c>
      <c r="G1448" s="1" t="s">
        <v>10658</v>
      </c>
      <c r="H1448" s="1" t="s">
        <v>6169</v>
      </c>
      <c r="I1448" s="1" t="s">
        <v>10659</v>
      </c>
      <c r="J1448" s="1">
        <v>1.0</v>
      </c>
      <c r="K1448" s="1" t="s">
        <v>7473</v>
      </c>
      <c r="L1448" s="1">
        <v>0.0</v>
      </c>
      <c r="M1448" s="10" t="str">
        <f>IFERROR(__xludf.DUMMYFUNCTION("REGEXEXTRACT(B1448, ""\d{4}"")"),"2009")</f>
        <v>2009</v>
      </c>
    </row>
    <row r="1449">
      <c r="A1449" s="11" t="s">
        <v>3189</v>
      </c>
      <c r="B1449" s="11" t="s">
        <v>3188</v>
      </c>
      <c r="C1449" s="1" t="s">
        <v>10660</v>
      </c>
      <c r="D1449" s="1" t="s">
        <v>10661</v>
      </c>
      <c r="E1449" s="1" t="s">
        <v>11</v>
      </c>
      <c r="F1449" s="1" t="s">
        <v>10662</v>
      </c>
      <c r="G1449" s="1" t="s">
        <v>10663</v>
      </c>
      <c r="H1449" s="1" t="s">
        <v>6455</v>
      </c>
      <c r="I1449" s="1" t="s">
        <v>10664</v>
      </c>
      <c r="J1449" s="1">
        <v>1.0</v>
      </c>
      <c r="K1449" s="1" t="s">
        <v>7473</v>
      </c>
      <c r="L1449" s="1">
        <v>0.0</v>
      </c>
      <c r="M1449" s="10" t="str">
        <f>IFERROR(__xludf.DUMMYFUNCTION("REGEXEXTRACT(B1449, ""\d{4}"")"),"2011")</f>
        <v>2011</v>
      </c>
    </row>
    <row r="1450">
      <c r="A1450" s="11" t="s">
        <v>3191</v>
      </c>
      <c r="B1450" s="11" t="s">
        <v>3190</v>
      </c>
      <c r="C1450" s="1" t="s">
        <v>10665</v>
      </c>
      <c r="D1450" s="1" t="s">
        <v>10666</v>
      </c>
      <c r="E1450" s="1" t="s">
        <v>11</v>
      </c>
      <c r="F1450" s="1" t="s">
        <v>10667</v>
      </c>
      <c r="G1450" s="1" t="s">
        <v>10668</v>
      </c>
      <c r="H1450" s="1" t="s">
        <v>5799</v>
      </c>
      <c r="I1450" s="1" t="s">
        <v>10669</v>
      </c>
      <c r="J1450" s="1">
        <v>1.0</v>
      </c>
      <c r="K1450" s="1" t="s">
        <v>7473</v>
      </c>
      <c r="L1450" s="1">
        <v>0.0</v>
      </c>
      <c r="M1450" s="10" t="str">
        <f>IFERROR(__xludf.DUMMYFUNCTION("REGEXEXTRACT(B1450, ""\d{4}"")"),"2006")</f>
        <v>2006</v>
      </c>
    </row>
    <row r="1451">
      <c r="A1451" s="11" t="s">
        <v>3193</v>
      </c>
      <c r="B1451" s="11" t="s">
        <v>3192</v>
      </c>
      <c r="C1451" s="1" t="s">
        <v>10670</v>
      </c>
      <c r="D1451" s="1" t="s">
        <v>10671</v>
      </c>
      <c r="E1451" s="1" t="s">
        <v>11</v>
      </c>
      <c r="F1451" s="1" t="s">
        <v>10672</v>
      </c>
      <c r="G1451" s="1" t="s">
        <v>10673</v>
      </c>
      <c r="H1451" s="1" t="s">
        <v>10674</v>
      </c>
      <c r="I1451" s="1" t="s">
        <v>10675</v>
      </c>
      <c r="J1451" s="1">
        <v>1.0</v>
      </c>
      <c r="K1451" s="1" t="s">
        <v>7473</v>
      </c>
      <c r="L1451" s="1">
        <v>0.0</v>
      </c>
      <c r="M1451" s="10" t="str">
        <f>IFERROR(__xludf.DUMMYFUNCTION("REGEXEXTRACT(B1451, ""\d{4}"")"),"2004")</f>
        <v>2004</v>
      </c>
    </row>
    <row r="1452">
      <c r="A1452" s="11" t="s">
        <v>3195</v>
      </c>
      <c r="B1452" s="11" t="s">
        <v>3194</v>
      </c>
      <c r="C1452" s="1" t="s">
        <v>10676</v>
      </c>
      <c r="D1452" s="1" t="s">
        <v>10677</v>
      </c>
      <c r="E1452" s="1" t="s">
        <v>11</v>
      </c>
      <c r="F1452" s="1" t="s">
        <v>10678</v>
      </c>
      <c r="G1452" s="1" t="s">
        <v>10679</v>
      </c>
      <c r="H1452" s="1" t="s">
        <v>6633</v>
      </c>
      <c r="I1452" s="1" t="s">
        <v>10680</v>
      </c>
      <c r="J1452" s="1">
        <v>1.0</v>
      </c>
      <c r="K1452" s="1" t="s">
        <v>7473</v>
      </c>
      <c r="L1452" s="1">
        <v>0.0</v>
      </c>
      <c r="M1452" s="10" t="str">
        <f>IFERROR(__xludf.DUMMYFUNCTION("REGEXEXTRACT(B1452, ""\d{4}"")"),"2013")</f>
        <v>2013</v>
      </c>
    </row>
    <row r="1453">
      <c r="A1453" s="11" t="s">
        <v>3197</v>
      </c>
      <c r="B1453" s="11" t="s">
        <v>3196</v>
      </c>
      <c r="C1453" s="1" t="s">
        <v>10681</v>
      </c>
      <c r="D1453" s="1" t="s">
        <v>10682</v>
      </c>
      <c r="E1453" s="1" t="s">
        <v>11</v>
      </c>
      <c r="F1453" s="1" t="s">
        <v>10683</v>
      </c>
      <c r="G1453" s="1" t="s">
        <v>10663</v>
      </c>
      <c r="H1453" s="1" t="s">
        <v>7548</v>
      </c>
      <c r="I1453" s="1" t="s">
        <v>10684</v>
      </c>
      <c r="J1453" s="1">
        <v>1.0</v>
      </c>
      <c r="K1453" s="1" t="s">
        <v>7473</v>
      </c>
      <c r="L1453" s="1">
        <v>0.0</v>
      </c>
      <c r="M1453" s="10" t="str">
        <f>IFERROR(__xludf.DUMMYFUNCTION("REGEXEXTRACT(B1453, ""\d{4}"")"),"2015")</f>
        <v>2015</v>
      </c>
    </row>
    <row r="1454">
      <c r="A1454" s="11" t="s">
        <v>3205</v>
      </c>
      <c r="B1454" s="11" t="s">
        <v>3204</v>
      </c>
      <c r="C1454" s="1" t="s">
        <v>10685</v>
      </c>
      <c r="D1454" s="1" t="s">
        <v>10686</v>
      </c>
      <c r="E1454" s="1" t="s">
        <v>11</v>
      </c>
      <c r="F1454" s="1" t="s">
        <v>10687</v>
      </c>
      <c r="G1454" s="1" t="s">
        <v>10688</v>
      </c>
      <c r="H1454" s="1" t="s">
        <v>10689</v>
      </c>
      <c r="I1454" s="1" t="s">
        <v>10690</v>
      </c>
      <c r="J1454" s="1">
        <v>1.0</v>
      </c>
      <c r="K1454" s="1" t="s">
        <v>7473</v>
      </c>
      <c r="L1454" s="1">
        <v>0.0</v>
      </c>
      <c r="M1454" s="10" t="str">
        <f>IFERROR(__xludf.DUMMYFUNCTION("REGEXEXTRACT(B1454, ""\d{4}"")"),"2009")</f>
        <v>2009</v>
      </c>
    </row>
    <row r="1455">
      <c r="A1455" s="11" t="s">
        <v>3214</v>
      </c>
      <c r="B1455" s="11" t="s">
        <v>3213</v>
      </c>
      <c r="C1455" s="1" t="s">
        <v>10691</v>
      </c>
      <c r="D1455" s="1" t="s">
        <v>10692</v>
      </c>
      <c r="E1455" s="1" t="s">
        <v>11</v>
      </c>
      <c r="F1455" s="1" t="s">
        <v>10693</v>
      </c>
      <c r="G1455" s="1" t="s">
        <v>10694</v>
      </c>
      <c r="H1455" s="1" t="s">
        <v>1085</v>
      </c>
      <c r="I1455" s="1" t="s">
        <v>10695</v>
      </c>
      <c r="J1455" s="1">
        <v>1.0</v>
      </c>
      <c r="K1455" s="1" t="s">
        <v>7473</v>
      </c>
      <c r="L1455" s="1">
        <v>0.0</v>
      </c>
      <c r="M1455" s="10" t="str">
        <f>IFERROR(__xludf.DUMMYFUNCTION("REGEXEXTRACT(B1455, ""\d{4}"")"),"2009")</f>
        <v>2009</v>
      </c>
    </row>
    <row r="1456">
      <c r="A1456" s="11" t="s">
        <v>3216</v>
      </c>
      <c r="B1456" s="11" t="s">
        <v>3215</v>
      </c>
      <c r="C1456" s="1" t="s">
        <v>10696</v>
      </c>
      <c r="D1456" s="1" t="s">
        <v>10697</v>
      </c>
      <c r="E1456" s="1" t="s">
        <v>11</v>
      </c>
      <c r="F1456" s="1" t="s">
        <v>10698</v>
      </c>
      <c r="G1456" s="1" t="s">
        <v>10699</v>
      </c>
      <c r="H1456" s="1" t="s">
        <v>10700</v>
      </c>
      <c r="I1456" s="1" t="s">
        <v>10701</v>
      </c>
      <c r="J1456" s="1">
        <v>1.0</v>
      </c>
      <c r="K1456" s="1" t="s">
        <v>7473</v>
      </c>
      <c r="L1456" s="1">
        <v>0.0</v>
      </c>
      <c r="M1456" s="10" t="str">
        <f>IFERROR(__xludf.DUMMYFUNCTION("REGEXEXTRACT(B1456, ""\d{4}"")"),"2000")</f>
        <v>2000</v>
      </c>
    </row>
    <row r="1457">
      <c r="A1457" s="11" t="s">
        <v>3218</v>
      </c>
      <c r="B1457" s="11" t="s">
        <v>3217</v>
      </c>
      <c r="C1457" s="1" t="s">
        <v>11</v>
      </c>
      <c r="D1457" s="2" t="s">
        <v>10702</v>
      </c>
      <c r="E1457" s="1" t="s">
        <v>11</v>
      </c>
      <c r="F1457" s="1" t="s">
        <v>10703</v>
      </c>
      <c r="G1457" s="1" t="s">
        <v>10704</v>
      </c>
      <c r="H1457" s="1" t="s">
        <v>11</v>
      </c>
      <c r="I1457" s="1" t="s">
        <v>11</v>
      </c>
      <c r="J1457" s="1">
        <v>1.0</v>
      </c>
      <c r="K1457" s="9" t="s">
        <v>7473</v>
      </c>
      <c r="L1457" s="1">
        <v>0.0</v>
      </c>
      <c r="M1457" s="10" t="str">
        <f>IFERROR(__xludf.DUMMYFUNCTION("REGEXEXTRACT(B1457, ""\d{4}"")"),"2000")</f>
        <v>2000</v>
      </c>
    </row>
    <row r="1458">
      <c r="A1458" s="11" t="s">
        <v>3220</v>
      </c>
      <c r="B1458" s="11" t="s">
        <v>3219</v>
      </c>
      <c r="C1458" s="1" t="s">
        <v>11</v>
      </c>
      <c r="D1458" s="1" t="s">
        <v>10705</v>
      </c>
      <c r="E1458" s="1" t="s">
        <v>11</v>
      </c>
      <c r="F1458" s="1" t="s">
        <v>10706</v>
      </c>
      <c r="G1458" s="1" t="s">
        <v>10707</v>
      </c>
      <c r="H1458" s="1" t="s">
        <v>11</v>
      </c>
      <c r="I1458" s="1" t="s">
        <v>11</v>
      </c>
      <c r="J1458" s="1">
        <v>1.0</v>
      </c>
      <c r="K1458" s="1" t="s">
        <v>7473</v>
      </c>
      <c r="L1458" s="1">
        <v>0.0</v>
      </c>
      <c r="M1458" s="10" t="str">
        <f>IFERROR(__xludf.DUMMYFUNCTION("REGEXEXTRACT(B1458, ""\d{4}"")"),"1998")</f>
        <v>1998</v>
      </c>
    </row>
    <row r="1459">
      <c r="A1459" s="11" t="s">
        <v>3222</v>
      </c>
      <c r="B1459" s="11" t="s">
        <v>3221</v>
      </c>
      <c r="C1459" s="1" t="s">
        <v>10708</v>
      </c>
      <c r="D1459" s="1" t="s">
        <v>10709</v>
      </c>
      <c r="E1459" s="1" t="s">
        <v>11</v>
      </c>
      <c r="F1459" s="1" t="s">
        <v>10710</v>
      </c>
      <c r="G1459" s="1" t="s">
        <v>10711</v>
      </c>
      <c r="H1459" s="1" t="s">
        <v>6329</v>
      </c>
      <c r="I1459" s="1" t="s">
        <v>10712</v>
      </c>
      <c r="J1459" s="1">
        <v>1.0</v>
      </c>
      <c r="K1459" s="1" t="s">
        <v>7473</v>
      </c>
      <c r="L1459" s="1">
        <v>0.0</v>
      </c>
      <c r="M1459" s="10" t="str">
        <f>IFERROR(__xludf.DUMMYFUNCTION("REGEXEXTRACT(B1459, ""\d{4}"")"),"2012")</f>
        <v>2012</v>
      </c>
    </row>
    <row r="1460">
      <c r="A1460" s="11" t="s">
        <v>3224</v>
      </c>
      <c r="B1460" s="11" t="s">
        <v>3223</v>
      </c>
      <c r="C1460" s="1" t="s">
        <v>10713</v>
      </c>
      <c r="D1460" s="1" t="s">
        <v>10714</v>
      </c>
      <c r="E1460" s="1" t="s">
        <v>11</v>
      </c>
      <c r="F1460" s="1" t="s">
        <v>10715</v>
      </c>
      <c r="G1460" s="1" t="s">
        <v>10716</v>
      </c>
      <c r="H1460" s="1" t="s">
        <v>2024</v>
      </c>
      <c r="I1460" s="1" t="s">
        <v>10717</v>
      </c>
      <c r="J1460" s="1">
        <v>1.0</v>
      </c>
      <c r="K1460" s="1" t="s">
        <v>7473</v>
      </c>
      <c r="L1460" s="1">
        <v>0.0</v>
      </c>
      <c r="M1460" s="10" t="str">
        <f>IFERROR(__xludf.DUMMYFUNCTION("REGEXEXTRACT(B1460, ""\d{4}"")"),"2010")</f>
        <v>2010</v>
      </c>
    </row>
    <row r="1461">
      <c r="A1461" s="11" t="s">
        <v>3226</v>
      </c>
      <c r="B1461" s="11" t="s">
        <v>3225</v>
      </c>
      <c r="C1461" s="1" t="s">
        <v>10718</v>
      </c>
      <c r="D1461" s="1" t="s">
        <v>10719</v>
      </c>
      <c r="E1461" s="1" t="s">
        <v>11</v>
      </c>
      <c r="F1461" s="1" t="s">
        <v>10720</v>
      </c>
      <c r="G1461" s="1" t="s">
        <v>10721</v>
      </c>
      <c r="H1461" s="1" t="s">
        <v>2024</v>
      </c>
      <c r="I1461" s="1" t="s">
        <v>10722</v>
      </c>
      <c r="J1461" s="1">
        <v>1.0</v>
      </c>
      <c r="K1461" s="1" t="s">
        <v>7473</v>
      </c>
      <c r="L1461" s="1">
        <v>0.0</v>
      </c>
      <c r="M1461" s="10" t="str">
        <f>IFERROR(__xludf.DUMMYFUNCTION("REGEXEXTRACT(B1461, ""\d{4}"")"),"1995")</f>
        <v>1995</v>
      </c>
    </row>
    <row r="1462">
      <c r="A1462" s="11" t="s">
        <v>3228</v>
      </c>
      <c r="B1462" s="11" t="s">
        <v>3227</v>
      </c>
      <c r="C1462" s="1" t="s">
        <v>10723</v>
      </c>
      <c r="D1462" s="1" t="s">
        <v>10724</v>
      </c>
      <c r="E1462" s="1" t="s">
        <v>11</v>
      </c>
      <c r="F1462" s="1" t="s">
        <v>10725</v>
      </c>
      <c r="G1462" s="1" t="s">
        <v>10726</v>
      </c>
      <c r="H1462" s="1" t="s">
        <v>10727</v>
      </c>
      <c r="I1462" s="1" t="s">
        <v>10728</v>
      </c>
      <c r="J1462" s="1">
        <v>1.0</v>
      </c>
      <c r="K1462" s="1" t="s">
        <v>7473</v>
      </c>
      <c r="L1462" s="1">
        <v>0.0</v>
      </c>
      <c r="M1462" s="10" t="str">
        <f>IFERROR(__xludf.DUMMYFUNCTION("REGEXEXTRACT(B1462, ""\d{4}"")"),"2002")</f>
        <v>2002</v>
      </c>
    </row>
    <row r="1463">
      <c r="A1463" s="11" t="s">
        <v>3230</v>
      </c>
      <c r="B1463" s="11" t="s">
        <v>3229</v>
      </c>
      <c r="C1463" s="1" t="s">
        <v>10729</v>
      </c>
      <c r="D1463" s="1" t="s">
        <v>10730</v>
      </c>
      <c r="E1463" s="1" t="s">
        <v>11</v>
      </c>
      <c r="F1463" s="1" t="s">
        <v>10731</v>
      </c>
      <c r="G1463" s="1" t="s">
        <v>3134</v>
      </c>
      <c r="H1463" s="1" t="s">
        <v>10732</v>
      </c>
      <c r="I1463" s="1" t="s">
        <v>10733</v>
      </c>
      <c r="J1463" s="1">
        <v>1.0</v>
      </c>
      <c r="K1463" s="1" t="s">
        <v>7473</v>
      </c>
      <c r="L1463" s="1">
        <v>0.0</v>
      </c>
      <c r="M1463" s="10" t="str">
        <f>IFERROR(__xludf.DUMMYFUNCTION("REGEXEXTRACT(B1463, ""\d{4}"")"),"2008")</f>
        <v>2008</v>
      </c>
    </row>
    <row r="1464">
      <c r="A1464" s="11" t="s">
        <v>3232</v>
      </c>
      <c r="B1464" s="11" t="s">
        <v>3231</v>
      </c>
      <c r="C1464" s="1" t="s">
        <v>5839</v>
      </c>
      <c r="D1464" s="1" t="s">
        <v>10734</v>
      </c>
      <c r="E1464" s="1" t="s">
        <v>11</v>
      </c>
      <c r="F1464" s="1" t="s">
        <v>5837</v>
      </c>
      <c r="G1464" s="1" t="s">
        <v>5838</v>
      </c>
      <c r="H1464" s="1" t="s">
        <v>2375</v>
      </c>
      <c r="I1464" s="1" t="s">
        <v>5840</v>
      </c>
      <c r="J1464" s="1">
        <v>1.0</v>
      </c>
      <c r="K1464" s="1" t="s">
        <v>7473</v>
      </c>
      <c r="L1464" s="1">
        <v>0.0</v>
      </c>
      <c r="M1464" s="10" t="str">
        <f>IFERROR(__xludf.DUMMYFUNCTION("REGEXEXTRACT(B1464, ""\d{4}"")"),"2014")</f>
        <v>2014</v>
      </c>
    </row>
    <row r="1465">
      <c r="A1465" s="11" t="s">
        <v>3234</v>
      </c>
      <c r="B1465" s="11" t="s">
        <v>3233</v>
      </c>
      <c r="C1465" s="1" t="s">
        <v>10735</v>
      </c>
      <c r="D1465" s="1" t="s">
        <v>10736</v>
      </c>
      <c r="E1465" s="1" t="s">
        <v>11</v>
      </c>
      <c r="F1465" s="1" t="s">
        <v>10737</v>
      </c>
      <c r="G1465" s="1" t="s">
        <v>10738</v>
      </c>
      <c r="H1465" s="1" t="s">
        <v>10739</v>
      </c>
      <c r="I1465" s="1" t="s">
        <v>10740</v>
      </c>
      <c r="J1465" s="1">
        <v>1.0</v>
      </c>
      <c r="K1465" s="1" t="s">
        <v>7473</v>
      </c>
      <c r="L1465" s="1">
        <v>0.0</v>
      </c>
      <c r="M1465" s="10" t="str">
        <f>IFERROR(__xludf.DUMMYFUNCTION("REGEXEXTRACT(B1465, ""\d{4}"")"),"2011")</f>
        <v>2011</v>
      </c>
    </row>
    <row r="1466">
      <c r="A1466" s="11" t="s">
        <v>3236</v>
      </c>
      <c r="B1466" s="11" t="s">
        <v>3235</v>
      </c>
      <c r="C1466" s="1" t="s">
        <v>10741</v>
      </c>
      <c r="D1466" s="1" t="s">
        <v>10742</v>
      </c>
      <c r="E1466" s="1" t="s">
        <v>11</v>
      </c>
      <c r="F1466" s="1" t="s">
        <v>10743</v>
      </c>
      <c r="G1466" s="1" t="s">
        <v>10744</v>
      </c>
      <c r="H1466" s="1" t="s">
        <v>291</v>
      </c>
      <c r="I1466" s="1" t="s">
        <v>10745</v>
      </c>
      <c r="J1466" s="1">
        <v>1.0</v>
      </c>
      <c r="K1466" s="1" t="s">
        <v>7473</v>
      </c>
      <c r="L1466" s="1">
        <v>0.0</v>
      </c>
      <c r="M1466" s="10" t="str">
        <f>IFERROR(__xludf.DUMMYFUNCTION("REGEXEXTRACT(B1466, ""\d{4}"")"),"2005")</f>
        <v>2005</v>
      </c>
    </row>
    <row r="1467">
      <c r="A1467" s="11" t="s">
        <v>3238</v>
      </c>
      <c r="B1467" s="11" t="s">
        <v>3237</v>
      </c>
      <c r="C1467" s="1" t="s">
        <v>10746</v>
      </c>
      <c r="D1467" s="1" t="s">
        <v>10747</v>
      </c>
      <c r="E1467" s="1" t="s">
        <v>11</v>
      </c>
      <c r="F1467" s="1" t="s">
        <v>10748</v>
      </c>
      <c r="G1467" s="1" t="s">
        <v>10749</v>
      </c>
      <c r="H1467" s="1" t="s">
        <v>1357</v>
      </c>
      <c r="I1467" s="1" t="s">
        <v>10750</v>
      </c>
      <c r="J1467" s="1">
        <v>1.0</v>
      </c>
      <c r="K1467" s="1" t="s">
        <v>7473</v>
      </c>
      <c r="L1467" s="1">
        <v>0.0</v>
      </c>
      <c r="M1467" s="10" t="str">
        <f>IFERROR(__xludf.DUMMYFUNCTION("REGEXEXTRACT(B1467, ""\d{4}"")"),"2009")</f>
        <v>2009</v>
      </c>
    </row>
    <row r="1468">
      <c r="A1468" s="11" t="s">
        <v>3240</v>
      </c>
      <c r="B1468" s="11" t="s">
        <v>3239</v>
      </c>
      <c r="C1468" s="1"/>
      <c r="D1468" s="1" t="s">
        <v>10751</v>
      </c>
      <c r="E1468" s="1" t="s">
        <v>11</v>
      </c>
      <c r="F1468" s="1" t="s">
        <v>10752</v>
      </c>
      <c r="G1468" s="1" t="s">
        <v>4768</v>
      </c>
      <c r="H1468" s="1" t="s">
        <v>10689</v>
      </c>
      <c r="I1468" s="1" t="s">
        <v>10753</v>
      </c>
      <c r="J1468" s="1">
        <v>1.0</v>
      </c>
      <c r="K1468" s="1" t="s">
        <v>7473</v>
      </c>
      <c r="L1468" s="1">
        <v>0.0</v>
      </c>
      <c r="M1468" s="10" t="str">
        <f>IFERROR(__xludf.DUMMYFUNCTION("REGEXEXTRACT(B1468, ""\d{4}"")"),"2003")</f>
        <v>2003</v>
      </c>
    </row>
    <row r="1469">
      <c r="A1469" s="11" t="s">
        <v>3242</v>
      </c>
      <c r="B1469" s="11" t="s">
        <v>3241</v>
      </c>
      <c r="C1469" s="1" t="s">
        <v>10754</v>
      </c>
      <c r="D1469" s="1" t="s">
        <v>10755</v>
      </c>
      <c r="E1469" s="1" t="s">
        <v>11</v>
      </c>
      <c r="F1469" s="1" t="s">
        <v>10756</v>
      </c>
      <c r="G1469" s="1" t="s">
        <v>10757</v>
      </c>
      <c r="H1469" s="1" t="s">
        <v>10739</v>
      </c>
      <c r="I1469" s="1" t="s">
        <v>10758</v>
      </c>
      <c r="J1469" s="1">
        <v>1.0</v>
      </c>
      <c r="K1469" s="1" t="s">
        <v>7473</v>
      </c>
      <c r="L1469" s="1">
        <v>0.0</v>
      </c>
      <c r="M1469" s="10" t="str">
        <f>IFERROR(__xludf.DUMMYFUNCTION("REGEXEXTRACT(B1469, ""\d{4}"")"),"2011")</f>
        <v>2011</v>
      </c>
    </row>
    <row r="1470">
      <c r="A1470" s="11" t="s">
        <v>3244</v>
      </c>
      <c r="B1470" s="11" t="s">
        <v>3243</v>
      </c>
      <c r="C1470" s="1" t="s">
        <v>10759</v>
      </c>
      <c r="D1470" s="1" t="s">
        <v>10760</v>
      </c>
      <c r="E1470" s="1" t="s">
        <v>11</v>
      </c>
      <c r="F1470" s="1" t="s">
        <v>10761</v>
      </c>
      <c r="G1470" s="1" t="s">
        <v>10762</v>
      </c>
      <c r="H1470" s="1" t="s">
        <v>10763</v>
      </c>
      <c r="I1470" s="1" t="s">
        <v>10764</v>
      </c>
      <c r="J1470" s="1">
        <v>1.0</v>
      </c>
      <c r="K1470" s="1" t="s">
        <v>7473</v>
      </c>
      <c r="L1470" s="1">
        <v>0.0</v>
      </c>
      <c r="M1470" s="10" t="str">
        <f>IFERROR(__xludf.DUMMYFUNCTION("REGEXEXTRACT(B1470, ""\d{4}"")"),"2009")</f>
        <v>2009</v>
      </c>
    </row>
    <row r="1471">
      <c r="A1471" s="11" t="s">
        <v>3246</v>
      </c>
      <c r="B1471" s="11" t="s">
        <v>3245</v>
      </c>
      <c r="C1471" s="1" t="s">
        <v>10765</v>
      </c>
      <c r="D1471" s="1" t="s">
        <v>10766</v>
      </c>
      <c r="E1471" s="1" t="s">
        <v>11</v>
      </c>
      <c r="F1471" s="1" t="s">
        <v>10767</v>
      </c>
      <c r="G1471" s="1" t="s">
        <v>8078</v>
      </c>
      <c r="H1471" s="1" t="s">
        <v>6605</v>
      </c>
      <c r="I1471" s="1" t="s">
        <v>10768</v>
      </c>
      <c r="J1471" s="1">
        <v>1.0</v>
      </c>
      <c r="K1471" s="1" t="s">
        <v>7473</v>
      </c>
      <c r="L1471" s="1">
        <v>0.0</v>
      </c>
      <c r="M1471" s="10" t="str">
        <f>IFERROR(__xludf.DUMMYFUNCTION("REGEXEXTRACT(B1471, ""\d{4}"")"),"2008")</f>
        <v>2008</v>
      </c>
    </row>
    <row r="1472">
      <c r="A1472" s="11" t="s">
        <v>3248</v>
      </c>
      <c r="B1472" s="11" t="s">
        <v>3247</v>
      </c>
      <c r="C1472" s="1" t="s">
        <v>11</v>
      </c>
      <c r="D1472" s="1" t="s">
        <v>10769</v>
      </c>
      <c r="E1472" s="1" t="s">
        <v>11</v>
      </c>
      <c r="F1472" s="1" t="s">
        <v>10770</v>
      </c>
      <c r="G1472" s="1" t="s">
        <v>10771</v>
      </c>
      <c r="H1472" s="1" t="s">
        <v>11</v>
      </c>
      <c r="I1472" s="1" t="s">
        <v>11</v>
      </c>
      <c r="J1472" s="1">
        <v>1.0</v>
      </c>
      <c r="K1472" s="1" t="s">
        <v>7473</v>
      </c>
      <c r="L1472" s="1">
        <v>0.0</v>
      </c>
      <c r="M1472" s="10" t="str">
        <f>IFERROR(__xludf.DUMMYFUNCTION("REGEXEXTRACT(B1472, ""\d{4}"")"),"1996")</f>
        <v>1996</v>
      </c>
    </row>
    <row r="1473">
      <c r="A1473" s="11" t="s">
        <v>3250</v>
      </c>
      <c r="B1473" s="11" t="s">
        <v>3249</v>
      </c>
      <c r="C1473" s="1" t="s">
        <v>10772</v>
      </c>
      <c r="D1473" s="1" t="s">
        <v>10773</v>
      </c>
      <c r="E1473" s="1" t="s">
        <v>11</v>
      </c>
      <c r="F1473" s="1" t="s">
        <v>10774</v>
      </c>
      <c r="G1473" s="1" t="s">
        <v>10658</v>
      </c>
      <c r="H1473" s="1" t="s">
        <v>7593</v>
      </c>
      <c r="I1473" s="1" t="s">
        <v>10775</v>
      </c>
      <c r="J1473" s="1">
        <v>1.0</v>
      </c>
      <c r="K1473" s="1" t="s">
        <v>7473</v>
      </c>
      <c r="L1473" s="1">
        <v>0.0</v>
      </c>
      <c r="M1473" s="10" t="str">
        <f>IFERROR(__xludf.DUMMYFUNCTION("REGEXEXTRACT(B1473, ""\d{4}"")"),"2015")</f>
        <v>2015</v>
      </c>
    </row>
    <row r="1474">
      <c r="A1474" s="11" t="s">
        <v>3252</v>
      </c>
      <c r="B1474" s="11" t="s">
        <v>3251</v>
      </c>
      <c r="C1474" s="1" t="s">
        <v>11</v>
      </c>
      <c r="D1474" s="1" t="s">
        <v>10776</v>
      </c>
      <c r="E1474" s="1" t="s">
        <v>11</v>
      </c>
      <c r="F1474" s="1" t="s">
        <v>10777</v>
      </c>
      <c r="G1474" s="1" t="s">
        <v>8330</v>
      </c>
      <c r="H1474" s="1" t="s">
        <v>11</v>
      </c>
      <c r="I1474" s="1" t="s">
        <v>11</v>
      </c>
      <c r="J1474" s="1">
        <v>1.0</v>
      </c>
      <c r="K1474" s="3" t="s">
        <v>7485</v>
      </c>
      <c r="L1474" s="1">
        <v>0.0</v>
      </c>
      <c r="M1474" s="10" t="str">
        <f>IFERROR(__xludf.DUMMYFUNCTION("REGEXEXTRACT(B1474, ""\d{4}"")"),"2010")</f>
        <v>2010</v>
      </c>
    </row>
    <row r="1475">
      <c r="A1475" s="11" t="s">
        <v>3256</v>
      </c>
      <c r="B1475" s="11" t="s">
        <v>3255</v>
      </c>
      <c r="C1475" s="1" t="s">
        <v>10778</v>
      </c>
      <c r="D1475" s="1" t="s">
        <v>10779</v>
      </c>
      <c r="E1475" s="1" t="s">
        <v>11</v>
      </c>
      <c r="F1475" s="1" t="s">
        <v>10780</v>
      </c>
      <c r="G1475" s="1" t="s">
        <v>10781</v>
      </c>
      <c r="H1475" s="1" t="s">
        <v>10782</v>
      </c>
      <c r="I1475" s="1" t="s">
        <v>10783</v>
      </c>
      <c r="J1475" s="1">
        <v>1.0</v>
      </c>
      <c r="K1475" s="1" t="s">
        <v>7473</v>
      </c>
      <c r="L1475" s="1">
        <v>0.0</v>
      </c>
      <c r="M1475" s="10" t="str">
        <f>IFERROR(__xludf.DUMMYFUNCTION("REGEXEXTRACT(B1475, ""\d{4}"")"),"2012")</f>
        <v>2012</v>
      </c>
    </row>
    <row r="1476">
      <c r="A1476" s="11" t="s">
        <v>3258</v>
      </c>
      <c r="B1476" s="11" t="s">
        <v>3257</v>
      </c>
      <c r="C1476" s="1" t="s">
        <v>10784</v>
      </c>
      <c r="D1476" s="1" t="s">
        <v>10785</v>
      </c>
      <c r="E1476" s="1" t="s">
        <v>11</v>
      </c>
      <c r="F1476" s="1" t="s">
        <v>10786</v>
      </c>
      <c r="G1476" s="1" t="s">
        <v>10787</v>
      </c>
      <c r="H1476" s="1" t="s">
        <v>10788</v>
      </c>
      <c r="I1476" s="1" t="s">
        <v>10789</v>
      </c>
      <c r="J1476" s="1">
        <v>1.0</v>
      </c>
      <c r="K1476" s="1" t="s">
        <v>7473</v>
      </c>
      <c r="L1476" s="1">
        <v>0.0</v>
      </c>
      <c r="M1476" s="10" t="str">
        <f>IFERROR(__xludf.DUMMYFUNCTION("REGEXEXTRACT(B1476, ""\d{4}"")"),"2004")</f>
        <v>2004</v>
      </c>
    </row>
    <row r="1477">
      <c r="A1477" s="11" t="s">
        <v>3260</v>
      </c>
      <c r="B1477" s="11" t="s">
        <v>3259</v>
      </c>
      <c r="C1477" s="1" t="s">
        <v>10790</v>
      </c>
      <c r="D1477" s="1" t="s">
        <v>10791</v>
      </c>
      <c r="E1477" s="1" t="s">
        <v>11</v>
      </c>
      <c r="F1477" s="1" t="s">
        <v>10792</v>
      </c>
      <c r="G1477" s="1" t="s">
        <v>10793</v>
      </c>
      <c r="H1477" s="1" t="s">
        <v>291</v>
      </c>
      <c r="I1477" s="1" t="s">
        <v>10794</v>
      </c>
      <c r="J1477" s="1">
        <v>1.0</v>
      </c>
      <c r="K1477" s="1" t="s">
        <v>7473</v>
      </c>
      <c r="L1477" s="1">
        <v>0.0</v>
      </c>
      <c r="M1477" s="10" t="str">
        <f>IFERROR(__xludf.DUMMYFUNCTION("REGEXEXTRACT(B1477, ""\d{4}"")"),"2010")</f>
        <v>2010</v>
      </c>
    </row>
    <row r="1478">
      <c r="A1478" s="11" t="s">
        <v>3262</v>
      </c>
      <c r="B1478" s="11" t="s">
        <v>3261</v>
      </c>
      <c r="C1478" s="1" t="s">
        <v>10795</v>
      </c>
      <c r="D1478" s="1" t="s">
        <v>10796</v>
      </c>
      <c r="E1478" s="1" t="s">
        <v>11</v>
      </c>
      <c r="F1478" s="1" t="s">
        <v>10797</v>
      </c>
      <c r="G1478" s="1" t="s">
        <v>10798</v>
      </c>
      <c r="H1478" s="1" t="s">
        <v>6329</v>
      </c>
      <c r="I1478" s="1" t="s">
        <v>10799</v>
      </c>
      <c r="J1478" s="1">
        <v>1.0</v>
      </c>
      <c r="K1478" s="1" t="s">
        <v>7473</v>
      </c>
      <c r="L1478" s="1">
        <v>0.0</v>
      </c>
      <c r="M1478" s="10" t="str">
        <f>IFERROR(__xludf.DUMMYFUNCTION("REGEXEXTRACT(B1478, ""\d{4}"")"),"2006")</f>
        <v>2006</v>
      </c>
    </row>
    <row r="1479">
      <c r="A1479" s="11" t="s">
        <v>3264</v>
      </c>
      <c r="B1479" s="11" t="s">
        <v>3263</v>
      </c>
      <c r="C1479" s="1" t="s">
        <v>10800</v>
      </c>
      <c r="D1479" s="1" t="s">
        <v>10801</v>
      </c>
      <c r="E1479" s="1" t="s">
        <v>11</v>
      </c>
      <c r="F1479" s="1" t="s">
        <v>10802</v>
      </c>
      <c r="G1479" s="1" t="s">
        <v>10803</v>
      </c>
      <c r="H1479" s="1" t="s">
        <v>5216</v>
      </c>
      <c r="I1479" s="1" t="s">
        <v>10804</v>
      </c>
      <c r="J1479" s="1">
        <v>1.0</v>
      </c>
      <c r="K1479" s="1" t="s">
        <v>7473</v>
      </c>
      <c r="L1479" s="1">
        <v>0.0</v>
      </c>
      <c r="M1479" s="10" t="str">
        <f>IFERROR(__xludf.DUMMYFUNCTION("REGEXEXTRACT(B1479, ""\d{4}"")"),"2005")</f>
        <v>2005</v>
      </c>
    </row>
    <row r="1480">
      <c r="A1480" s="11" t="s">
        <v>3273</v>
      </c>
      <c r="B1480" s="6" t="s">
        <v>10805</v>
      </c>
      <c r="C1480" s="1" t="s">
        <v>11</v>
      </c>
      <c r="D1480" s="1" t="s">
        <v>10806</v>
      </c>
      <c r="E1480" s="1" t="s">
        <v>11</v>
      </c>
      <c r="F1480" s="1" t="s">
        <v>10807</v>
      </c>
      <c r="G1480" s="1" t="s">
        <v>10808</v>
      </c>
      <c r="H1480" s="1" t="s">
        <v>11</v>
      </c>
      <c r="I1480" s="1" t="s">
        <v>11</v>
      </c>
      <c r="J1480" s="1">
        <v>1.0</v>
      </c>
      <c r="K1480" s="9" t="s">
        <v>7744</v>
      </c>
      <c r="L1480" s="1">
        <v>0.0</v>
      </c>
      <c r="M1480" s="10" t="str">
        <f>IFERROR(__xludf.DUMMYFUNCTION("REGEXEXTRACT(B1480, ""\d{4}"")"),"1992")</f>
        <v>1992</v>
      </c>
    </row>
    <row r="1481">
      <c r="A1481" s="11" t="s">
        <v>3275</v>
      </c>
      <c r="B1481" s="11" t="s">
        <v>3274</v>
      </c>
      <c r="C1481" s="1" t="s">
        <v>11</v>
      </c>
      <c r="D1481" s="1" t="s">
        <v>7488</v>
      </c>
      <c r="E1481" s="1" t="s">
        <v>11</v>
      </c>
      <c r="F1481" s="1" t="s">
        <v>3275</v>
      </c>
      <c r="G1481" s="1" t="s">
        <v>10275</v>
      </c>
      <c r="H1481" s="1" t="s">
        <v>11</v>
      </c>
      <c r="I1481" s="1" t="s">
        <v>11</v>
      </c>
      <c r="J1481" s="1">
        <v>1.0</v>
      </c>
      <c r="K1481" s="9" t="s">
        <v>7578</v>
      </c>
      <c r="L1481" s="1">
        <v>0.0</v>
      </c>
      <c r="M1481" s="10" t="str">
        <f>IFERROR(__xludf.DUMMYFUNCTION("REGEXEXTRACT(B1481, ""\d{4}"")"),"#N/A")</f>
        <v>#N/A</v>
      </c>
    </row>
    <row r="1482">
      <c r="A1482" s="11" t="s">
        <v>3282</v>
      </c>
      <c r="B1482" s="11" t="s">
        <v>3281</v>
      </c>
      <c r="C1482" s="1" t="s">
        <v>10809</v>
      </c>
      <c r="D1482" s="1" t="s">
        <v>10810</v>
      </c>
      <c r="E1482" s="1" t="s">
        <v>11</v>
      </c>
      <c r="F1482" s="1" t="s">
        <v>10811</v>
      </c>
      <c r="G1482" s="1" t="s">
        <v>10812</v>
      </c>
      <c r="H1482" s="1" t="s">
        <v>7548</v>
      </c>
      <c r="I1482" s="1" t="s">
        <v>10813</v>
      </c>
      <c r="J1482" s="1">
        <v>1.0</v>
      </c>
      <c r="K1482" s="1" t="s">
        <v>7473</v>
      </c>
      <c r="L1482" s="1">
        <v>0.0</v>
      </c>
      <c r="M1482" s="10" t="str">
        <f>IFERROR(__xludf.DUMMYFUNCTION("REGEXEXTRACT(B1482, ""\d{4}"")"),"2009")</f>
        <v>2009</v>
      </c>
    </row>
    <row r="1483">
      <c r="A1483" s="11" t="s">
        <v>3284</v>
      </c>
      <c r="B1483" s="11" t="s">
        <v>3283</v>
      </c>
      <c r="C1483" s="1" t="s">
        <v>10814</v>
      </c>
      <c r="D1483" s="1" t="s">
        <v>10815</v>
      </c>
      <c r="E1483" s="1" t="s">
        <v>11</v>
      </c>
      <c r="F1483" s="1" t="s">
        <v>10816</v>
      </c>
      <c r="G1483" s="1" t="s">
        <v>3134</v>
      </c>
      <c r="H1483" s="1" t="s">
        <v>6771</v>
      </c>
      <c r="I1483" s="1" t="s">
        <v>10817</v>
      </c>
      <c r="J1483" s="1">
        <v>1.0</v>
      </c>
      <c r="K1483" s="1" t="s">
        <v>7473</v>
      </c>
      <c r="L1483" s="1">
        <v>0.0</v>
      </c>
      <c r="M1483" s="10" t="str">
        <f>IFERROR(__xludf.DUMMYFUNCTION("REGEXEXTRACT(B1483, ""\d{4}"")"),"2004")</f>
        <v>2004</v>
      </c>
    </row>
    <row r="1484">
      <c r="A1484" s="11" t="s">
        <v>3286</v>
      </c>
      <c r="B1484" s="11" t="s">
        <v>3285</v>
      </c>
      <c r="C1484" s="1" t="s">
        <v>11</v>
      </c>
      <c r="D1484" s="1" t="s">
        <v>10818</v>
      </c>
      <c r="E1484" s="1" t="s">
        <v>11</v>
      </c>
      <c r="F1484" s="1" t="s">
        <v>10819</v>
      </c>
      <c r="G1484" s="1" t="s">
        <v>10275</v>
      </c>
      <c r="H1484" s="1" t="s">
        <v>11</v>
      </c>
      <c r="I1484" s="1" t="s">
        <v>11</v>
      </c>
      <c r="J1484" s="1">
        <v>1.0</v>
      </c>
      <c r="K1484" s="9" t="s">
        <v>7578</v>
      </c>
      <c r="L1484" s="1">
        <v>0.0</v>
      </c>
      <c r="M1484" s="10" t="str">
        <f>IFERROR(__xludf.DUMMYFUNCTION("REGEXEXTRACT(B1484, ""\d{4}"")"),"2010")</f>
        <v>2010</v>
      </c>
    </row>
    <row r="1485">
      <c r="A1485" s="11" t="s">
        <v>3288</v>
      </c>
      <c r="B1485" s="11" t="s">
        <v>3287</v>
      </c>
      <c r="C1485" s="1" t="s">
        <v>10820</v>
      </c>
      <c r="D1485" s="1" t="s">
        <v>10821</v>
      </c>
      <c r="E1485" s="1" t="s">
        <v>11</v>
      </c>
      <c r="F1485" s="1" t="s">
        <v>10822</v>
      </c>
      <c r="G1485" s="1" t="s">
        <v>10823</v>
      </c>
      <c r="H1485" s="1" t="s">
        <v>1357</v>
      </c>
      <c r="I1485" s="1" t="s">
        <v>10824</v>
      </c>
      <c r="J1485" s="1">
        <v>1.0</v>
      </c>
      <c r="K1485" s="1" t="s">
        <v>7473</v>
      </c>
      <c r="L1485" s="1">
        <v>0.0</v>
      </c>
      <c r="M1485" s="10" t="str">
        <f>IFERROR(__xludf.DUMMYFUNCTION("REGEXEXTRACT(B1485, ""\d{4}"")"),"2005")</f>
        <v>2005</v>
      </c>
    </row>
    <row r="1486">
      <c r="A1486" s="11" t="s">
        <v>3290</v>
      </c>
      <c r="B1486" s="11" t="s">
        <v>3289</v>
      </c>
      <c r="C1486" s="1" t="s">
        <v>11</v>
      </c>
      <c r="D1486" s="1" t="s">
        <v>10825</v>
      </c>
      <c r="E1486" s="1" t="s">
        <v>11</v>
      </c>
      <c r="F1486" s="1" t="s">
        <v>10826</v>
      </c>
      <c r="G1486" s="1" t="s">
        <v>10827</v>
      </c>
      <c r="H1486" s="1" t="s">
        <v>11</v>
      </c>
      <c r="I1486" s="1" t="s">
        <v>11</v>
      </c>
      <c r="J1486" s="1">
        <v>1.0</v>
      </c>
      <c r="K1486" s="1" t="s">
        <v>7473</v>
      </c>
      <c r="L1486" s="1">
        <v>0.0</v>
      </c>
      <c r="M1486" s="10" t="str">
        <f>IFERROR(__xludf.DUMMYFUNCTION("REGEXEXTRACT(B1486, ""\d{4}"")"),"1998")</f>
        <v>1998</v>
      </c>
    </row>
    <row r="1487">
      <c r="A1487" s="11" t="s">
        <v>3298</v>
      </c>
      <c r="B1487" s="11" t="s">
        <v>3297</v>
      </c>
      <c r="C1487" s="1"/>
      <c r="D1487" s="1" t="s">
        <v>10828</v>
      </c>
      <c r="E1487" s="1" t="s">
        <v>11</v>
      </c>
      <c r="F1487" s="1" t="s">
        <v>10829</v>
      </c>
      <c r="G1487" s="1" t="s">
        <v>10648</v>
      </c>
      <c r="H1487" s="1" t="s">
        <v>7548</v>
      </c>
      <c r="I1487" s="1" t="s">
        <v>10830</v>
      </c>
      <c r="J1487" s="1">
        <v>1.0</v>
      </c>
      <c r="K1487" s="1" t="s">
        <v>7473</v>
      </c>
      <c r="L1487" s="1">
        <v>0.0</v>
      </c>
      <c r="M1487" s="10" t="str">
        <f>IFERROR(__xludf.DUMMYFUNCTION("REGEXEXTRACT(B1487, ""\d{4}"")"),"2003")</f>
        <v>2003</v>
      </c>
    </row>
    <row r="1488">
      <c r="A1488" s="11" t="s">
        <v>3300</v>
      </c>
      <c r="B1488" s="11" t="s">
        <v>3299</v>
      </c>
      <c r="C1488" s="1" t="s">
        <v>11</v>
      </c>
      <c r="D1488" s="1" t="s">
        <v>10831</v>
      </c>
      <c r="E1488" s="1" t="s">
        <v>11</v>
      </c>
      <c r="F1488" s="1" t="s">
        <v>10832</v>
      </c>
      <c r="G1488" s="1" t="s">
        <v>10833</v>
      </c>
      <c r="H1488" s="1" t="s">
        <v>11</v>
      </c>
      <c r="I1488" s="1" t="s">
        <v>11</v>
      </c>
      <c r="J1488" s="1">
        <v>1.0</v>
      </c>
      <c r="K1488" s="1" t="s">
        <v>7473</v>
      </c>
      <c r="L1488" s="1">
        <v>0.0</v>
      </c>
      <c r="M1488" s="10" t="str">
        <f>IFERROR(__xludf.DUMMYFUNCTION("REGEXEXTRACT(B1488, ""\d{4}"")"),"2011")</f>
        <v>2011</v>
      </c>
    </row>
    <row r="1489">
      <c r="A1489" s="11" t="s">
        <v>3302</v>
      </c>
      <c r="B1489" s="11" t="s">
        <v>3301</v>
      </c>
      <c r="C1489" s="1" t="s">
        <v>10834</v>
      </c>
      <c r="D1489" s="1" t="s">
        <v>10835</v>
      </c>
      <c r="E1489" s="1" t="s">
        <v>11</v>
      </c>
      <c r="F1489" s="1" t="s">
        <v>10836</v>
      </c>
      <c r="G1489" s="1" t="s">
        <v>10837</v>
      </c>
      <c r="H1489" s="1" t="s">
        <v>10838</v>
      </c>
      <c r="I1489" s="1" t="s">
        <v>10839</v>
      </c>
      <c r="J1489" s="1">
        <v>1.0</v>
      </c>
      <c r="K1489" s="1" t="s">
        <v>7473</v>
      </c>
      <c r="L1489" s="1">
        <v>0.0</v>
      </c>
      <c r="M1489" s="10" t="str">
        <f>IFERROR(__xludf.DUMMYFUNCTION("REGEXEXTRACT(B1489, ""\d{4}"")"),"2010")</f>
        <v>2010</v>
      </c>
    </row>
    <row r="1490">
      <c r="A1490" s="11" t="s">
        <v>3304</v>
      </c>
      <c r="B1490" s="11" t="s">
        <v>3303</v>
      </c>
      <c r="C1490" s="1" t="s">
        <v>10840</v>
      </c>
      <c r="D1490" s="1" t="s">
        <v>10841</v>
      </c>
      <c r="E1490" s="1" t="s">
        <v>11</v>
      </c>
      <c r="F1490" s="1" t="s">
        <v>10842</v>
      </c>
      <c r="G1490" s="1" t="s">
        <v>10843</v>
      </c>
      <c r="H1490" s="1" t="s">
        <v>10844</v>
      </c>
      <c r="I1490" s="1" t="s">
        <v>10845</v>
      </c>
      <c r="J1490" s="1">
        <v>1.0</v>
      </c>
      <c r="K1490" s="1" t="s">
        <v>7473</v>
      </c>
      <c r="L1490" s="1">
        <v>0.0</v>
      </c>
      <c r="M1490" s="10" t="str">
        <f>IFERROR(__xludf.DUMMYFUNCTION("REGEXEXTRACT(B1490, ""\d{4}"")"),"2014")</f>
        <v>2014</v>
      </c>
    </row>
    <row r="1491">
      <c r="A1491" s="11" t="s">
        <v>3306</v>
      </c>
      <c r="B1491" s="11" t="s">
        <v>3305</v>
      </c>
      <c r="C1491" s="1" t="s">
        <v>10846</v>
      </c>
      <c r="D1491" s="1" t="s">
        <v>10847</v>
      </c>
      <c r="E1491" s="1" t="s">
        <v>11</v>
      </c>
      <c r="F1491" s="1" t="s">
        <v>10848</v>
      </c>
      <c r="G1491" s="1" t="s">
        <v>2023</v>
      </c>
      <c r="H1491" s="1" t="s">
        <v>10849</v>
      </c>
      <c r="I1491" s="1" t="s">
        <v>10850</v>
      </c>
      <c r="J1491" s="1">
        <v>1.0</v>
      </c>
      <c r="K1491" s="1" t="s">
        <v>7473</v>
      </c>
      <c r="L1491" s="1">
        <v>0.0</v>
      </c>
      <c r="M1491" s="10" t="str">
        <f>IFERROR(__xludf.DUMMYFUNCTION("REGEXEXTRACT(B1491, ""\d{4}"")"),"1999")</f>
        <v>1999</v>
      </c>
    </row>
    <row r="1492">
      <c r="A1492" s="11" t="s">
        <v>3308</v>
      </c>
      <c r="B1492" s="11" t="s">
        <v>3307</v>
      </c>
      <c r="C1492" s="1" t="s">
        <v>10851</v>
      </c>
      <c r="D1492" s="1" t="s">
        <v>10852</v>
      </c>
      <c r="E1492" s="1" t="s">
        <v>11</v>
      </c>
      <c r="F1492" s="1" t="s">
        <v>10853</v>
      </c>
      <c r="G1492" s="1" t="s">
        <v>2023</v>
      </c>
      <c r="H1492" s="1" t="s">
        <v>1855</v>
      </c>
      <c r="I1492" s="1" t="s">
        <v>10854</v>
      </c>
      <c r="J1492" s="1">
        <v>1.0</v>
      </c>
      <c r="K1492" s="1" t="s">
        <v>7473</v>
      </c>
      <c r="L1492" s="1">
        <v>0.0</v>
      </c>
      <c r="M1492" s="10" t="str">
        <f>IFERROR(__xludf.DUMMYFUNCTION("REGEXEXTRACT(B1492, ""\d{4}"")"),"2007")</f>
        <v>2007</v>
      </c>
    </row>
    <row r="1493">
      <c r="A1493" s="11" t="s">
        <v>3310</v>
      </c>
      <c r="B1493" s="11" t="s">
        <v>3309</v>
      </c>
      <c r="C1493" s="1" t="s">
        <v>10855</v>
      </c>
      <c r="D1493" s="1" t="s">
        <v>10856</v>
      </c>
      <c r="E1493" s="1" t="s">
        <v>11</v>
      </c>
      <c r="F1493" s="1" t="s">
        <v>10857</v>
      </c>
      <c r="G1493" s="1" t="s">
        <v>10858</v>
      </c>
      <c r="H1493" s="1" t="s">
        <v>6169</v>
      </c>
      <c r="I1493" s="1" t="s">
        <v>10859</v>
      </c>
      <c r="J1493" s="1">
        <v>1.0</v>
      </c>
      <c r="K1493" s="1" t="s">
        <v>7473</v>
      </c>
      <c r="L1493" s="1">
        <v>0.0</v>
      </c>
      <c r="M1493" s="10" t="str">
        <f>IFERROR(__xludf.DUMMYFUNCTION("REGEXEXTRACT(B1493, ""\d{4}"")"),"2015")</f>
        <v>2015</v>
      </c>
    </row>
    <row r="1494">
      <c r="A1494" s="11" t="s">
        <v>3318</v>
      </c>
      <c r="B1494" s="11" t="s">
        <v>3317</v>
      </c>
      <c r="C1494" s="1" t="s">
        <v>10860</v>
      </c>
      <c r="D1494" s="1" t="s">
        <v>10861</v>
      </c>
      <c r="E1494" s="1" t="s">
        <v>11</v>
      </c>
      <c r="F1494" s="1" t="s">
        <v>10862</v>
      </c>
      <c r="G1494" s="1" t="s">
        <v>10863</v>
      </c>
      <c r="H1494" s="1" t="s">
        <v>5869</v>
      </c>
      <c r="I1494" s="1" t="s">
        <v>10864</v>
      </c>
      <c r="J1494" s="1">
        <v>1.0</v>
      </c>
      <c r="K1494" s="1" t="s">
        <v>7473</v>
      </c>
      <c r="L1494" s="1">
        <v>0.0</v>
      </c>
      <c r="M1494" s="10" t="str">
        <f>IFERROR(__xludf.DUMMYFUNCTION("REGEXEXTRACT(B1494, ""\d{4}"")"),"2001")</f>
        <v>2001</v>
      </c>
    </row>
    <row r="1495">
      <c r="A1495" s="11" t="s">
        <v>3320</v>
      </c>
      <c r="B1495" s="11" t="s">
        <v>3319</v>
      </c>
      <c r="C1495" s="1" t="s">
        <v>10865</v>
      </c>
      <c r="D1495" s="1" t="s">
        <v>10866</v>
      </c>
      <c r="E1495" s="1" t="s">
        <v>11</v>
      </c>
      <c r="F1495" s="1" t="s">
        <v>10867</v>
      </c>
      <c r="G1495" s="1" t="s">
        <v>10868</v>
      </c>
      <c r="H1495" s="1" t="s">
        <v>1357</v>
      </c>
      <c r="I1495" s="1" t="s">
        <v>10869</v>
      </c>
      <c r="J1495" s="1">
        <v>1.0</v>
      </c>
      <c r="K1495" s="1" t="s">
        <v>7473</v>
      </c>
      <c r="L1495" s="1">
        <v>0.0</v>
      </c>
      <c r="M1495" s="10" t="str">
        <f>IFERROR(__xludf.DUMMYFUNCTION("REGEXEXTRACT(B1495, ""\d{4}"")"),"2011")</f>
        <v>2011</v>
      </c>
    </row>
    <row r="1496">
      <c r="A1496" s="11" t="s">
        <v>3322</v>
      </c>
      <c r="B1496" s="11" t="s">
        <v>3321</v>
      </c>
      <c r="C1496" s="1" t="s">
        <v>10870</v>
      </c>
      <c r="D1496" s="1" t="s">
        <v>10871</v>
      </c>
      <c r="E1496" s="1" t="s">
        <v>11</v>
      </c>
      <c r="F1496" s="1" t="s">
        <v>10872</v>
      </c>
      <c r="G1496" s="1" t="s">
        <v>2023</v>
      </c>
      <c r="H1496" s="1" t="s">
        <v>5762</v>
      </c>
      <c r="I1496" s="1" t="s">
        <v>10873</v>
      </c>
      <c r="J1496" s="1">
        <v>1.0</v>
      </c>
      <c r="K1496" s="1" t="s">
        <v>7473</v>
      </c>
      <c r="L1496" s="1">
        <v>0.0</v>
      </c>
      <c r="M1496" s="10" t="str">
        <f>IFERROR(__xludf.DUMMYFUNCTION("REGEXEXTRACT(B1496, ""\d{4}"")"),"1988")</f>
        <v>1988</v>
      </c>
    </row>
    <row r="1497">
      <c r="A1497" s="11" t="s">
        <v>3324</v>
      </c>
      <c r="B1497" s="11" t="s">
        <v>3323</v>
      </c>
      <c r="C1497" s="1"/>
      <c r="D1497" s="1" t="s">
        <v>10874</v>
      </c>
      <c r="E1497" s="1" t="s">
        <v>11</v>
      </c>
      <c r="F1497" s="1" t="s">
        <v>10875</v>
      </c>
      <c r="G1497" s="1" t="s">
        <v>3134</v>
      </c>
      <c r="H1497" s="1" t="s">
        <v>6771</v>
      </c>
      <c r="I1497" s="1" t="s">
        <v>10876</v>
      </c>
      <c r="J1497" s="1">
        <v>1.0</v>
      </c>
      <c r="K1497" s="1" t="s">
        <v>7473</v>
      </c>
      <c r="L1497" s="1">
        <v>0.0</v>
      </c>
      <c r="M1497" s="10" t="str">
        <f>IFERROR(__xludf.DUMMYFUNCTION("REGEXEXTRACT(B1497, ""\d{4}"")"),"1998")</f>
        <v>1998</v>
      </c>
    </row>
    <row r="1498">
      <c r="A1498" s="11" t="s">
        <v>3326</v>
      </c>
      <c r="B1498" s="6" t="s">
        <v>3325</v>
      </c>
      <c r="C1498" s="1"/>
      <c r="D1498" s="1" t="s">
        <v>10877</v>
      </c>
      <c r="E1498" s="1" t="s">
        <v>11</v>
      </c>
      <c r="F1498" s="1" t="s">
        <v>10878</v>
      </c>
      <c r="G1498" s="3" t="s">
        <v>10879</v>
      </c>
      <c r="H1498" s="1" t="s">
        <v>1357</v>
      </c>
      <c r="I1498" s="1" t="s">
        <v>10880</v>
      </c>
      <c r="J1498" s="1">
        <v>1.0</v>
      </c>
      <c r="K1498" s="1" t="s">
        <v>7473</v>
      </c>
      <c r="L1498" s="1">
        <v>0.0</v>
      </c>
      <c r="M1498" s="10" t="str">
        <f>IFERROR(__xludf.DUMMYFUNCTION("REGEXEXTRACT(B1498, ""\d{4}"")"),"2002")</f>
        <v>2002</v>
      </c>
    </row>
    <row r="1499">
      <c r="A1499" s="11" t="s">
        <v>3328</v>
      </c>
      <c r="B1499" s="11" t="s">
        <v>3327</v>
      </c>
      <c r="C1499" s="1"/>
      <c r="D1499" s="1" t="s">
        <v>10881</v>
      </c>
      <c r="E1499" s="1" t="s">
        <v>11</v>
      </c>
      <c r="F1499" s="1" t="s">
        <v>10882</v>
      </c>
      <c r="G1499" s="1" t="s">
        <v>10883</v>
      </c>
      <c r="H1499" s="1" t="s">
        <v>9317</v>
      </c>
      <c r="I1499" s="1" t="s">
        <v>10884</v>
      </c>
      <c r="J1499" s="1">
        <v>1.0</v>
      </c>
      <c r="K1499" s="1" t="s">
        <v>7473</v>
      </c>
      <c r="L1499" s="1">
        <v>0.0</v>
      </c>
      <c r="M1499" s="10" t="str">
        <f>IFERROR(__xludf.DUMMYFUNCTION("REGEXEXTRACT(B1499, ""\d{4}"")"),"2000")</f>
        <v>2000</v>
      </c>
    </row>
    <row r="1500">
      <c r="A1500" s="11" t="s">
        <v>3330</v>
      </c>
      <c r="B1500" s="11" t="s">
        <v>3329</v>
      </c>
      <c r="C1500" s="1" t="s">
        <v>11</v>
      </c>
      <c r="D1500" s="1" t="s">
        <v>10885</v>
      </c>
      <c r="E1500" s="1" t="s">
        <v>11</v>
      </c>
      <c r="F1500" s="1" t="s">
        <v>10886</v>
      </c>
      <c r="G1500" s="1" t="s">
        <v>10887</v>
      </c>
      <c r="H1500" s="1" t="s">
        <v>11</v>
      </c>
      <c r="I1500" s="1" t="s">
        <v>11</v>
      </c>
      <c r="J1500" s="1">
        <v>1.0</v>
      </c>
      <c r="K1500" s="1" t="s">
        <v>7473</v>
      </c>
      <c r="L1500" s="1">
        <v>0.0</v>
      </c>
      <c r="M1500" s="10" t="str">
        <f>IFERROR(__xludf.DUMMYFUNCTION("REGEXEXTRACT(B1500, ""\d{4}"")"),"2008")</f>
        <v>2008</v>
      </c>
    </row>
    <row r="1501">
      <c r="A1501" s="11" t="s">
        <v>3332</v>
      </c>
      <c r="B1501" s="11" t="s">
        <v>3331</v>
      </c>
      <c r="C1501" s="1" t="s">
        <v>10888</v>
      </c>
      <c r="D1501" s="1" t="s">
        <v>10889</v>
      </c>
      <c r="E1501" s="1" t="s">
        <v>11</v>
      </c>
      <c r="F1501" s="1" t="s">
        <v>10890</v>
      </c>
      <c r="G1501" s="1" t="s">
        <v>2180</v>
      </c>
      <c r="H1501" s="1" t="s">
        <v>291</v>
      </c>
      <c r="I1501" s="1" t="s">
        <v>10891</v>
      </c>
      <c r="J1501" s="1">
        <v>1.0</v>
      </c>
      <c r="K1501" s="1" t="s">
        <v>7473</v>
      </c>
      <c r="L1501" s="1">
        <v>0.0</v>
      </c>
      <c r="M1501" s="10" t="str">
        <f>IFERROR(__xludf.DUMMYFUNCTION("REGEXEXTRACT(B1501, ""\d{4}"")"),"2013")</f>
        <v>2013</v>
      </c>
    </row>
    <row r="1502">
      <c r="A1502" s="11" t="s">
        <v>3351</v>
      </c>
      <c r="B1502" s="11" t="s">
        <v>3350</v>
      </c>
      <c r="C1502" s="1" t="s">
        <v>11</v>
      </c>
      <c r="D1502" s="2" t="s">
        <v>10892</v>
      </c>
      <c r="E1502" s="1" t="s">
        <v>11</v>
      </c>
      <c r="F1502" s="1" t="s">
        <v>10893</v>
      </c>
      <c r="G1502" s="1" t="s">
        <v>7705</v>
      </c>
      <c r="H1502" s="1" t="s">
        <v>11</v>
      </c>
      <c r="I1502" s="1" t="s">
        <v>11</v>
      </c>
      <c r="J1502" s="1">
        <v>1.0</v>
      </c>
      <c r="K1502" s="9" t="s">
        <v>7485</v>
      </c>
      <c r="L1502" s="1">
        <v>0.0</v>
      </c>
      <c r="M1502" s="10" t="str">
        <f>IFERROR(__xludf.DUMMYFUNCTION("REGEXEXTRACT(B1502, ""\d{4}"")"),"2010")</f>
        <v>2010</v>
      </c>
    </row>
    <row r="1503">
      <c r="A1503" s="11" t="s">
        <v>3359</v>
      </c>
      <c r="B1503" s="11" t="s">
        <v>3358</v>
      </c>
      <c r="C1503" s="1" t="s">
        <v>10894</v>
      </c>
      <c r="D1503" s="1" t="s">
        <v>10895</v>
      </c>
      <c r="E1503" s="1" t="s">
        <v>11</v>
      </c>
      <c r="F1503" s="1" t="s">
        <v>10896</v>
      </c>
      <c r="G1503" s="1" t="s">
        <v>10897</v>
      </c>
      <c r="H1503" s="1" t="s">
        <v>7615</v>
      </c>
      <c r="I1503" s="1" t="s">
        <v>10898</v>
      </c>
      <c r="J1503" s="1">
        <v>1.0</v>
      </c>
      <c r="K1503" s="1" t="s">
        <v>7473</v>
      </c>
      <c r="L1503" s="1">
        <v>0.0</v>
      </c>
      <c r="M1503" s="10" t="str">
        <f>IFERROR(__xludf.DUMMYFUNCTION("REGEXEXTRACT(B1503, ""\d{4}"")"),"2015")</f>
        <v>2015</v>
      </c>
    </row>
    <row r="1504">
      <c r="A1504" s="11" t="s">
        <v>3361</v>
      </c>
      <c r="B1504" s="11" t="s">
        <v>3360</v>
      </c>
      <c r="C1504" s="1" t="s">
        <v>10899</v>
      </c>
      <c r="D1504" s="1" t="s">
        <v>10900</v>
      </c>
      <c r="E1504" s="1" t="s">
        <v>11</v>
      </c>
      <c r="F1504" s="1" t="s">
        <v>10901</v>
      </c>
      <c r="G1504" s="1" t="s">
        <v>10902</v>
      </c>
      <c r="H1504" s="1" t="s">
        <v>291</v>
      </c>
      <c r="I1504" s="1" t="s">
        <v>10903</v>
      </c>
      <c r="J1504" s="1">
        <v>1.0</v>
      </c>
      <c r="K1504" s="1" t="s">
        <v>7473</v>
      </c>
      <c r="L1504" s="1">
        <v>0.0</v>
      </c>
      <c r="M1504" s="10" t="str">
        <f>IFERROR(__xludf.DUMMYFUNCTION("REGEXEXTRACT(B1504, ""\d{4}"")"),"2014")</f>
        <v>2014</v>
      </c>
    </row>
    <row r="1505">
      <c r="A1505" s="11" t="s">
        <v>3376</v>
      </c>
      <c r="B1505" s="11" t="s">
        <v>3375</v>
      </c>
      <c r="C1505" s="1" t="s">
        <v>10904</v>
      </c>
      <c r="D1505" s="1" t="s">
        <v>10905</v>
      </c>
      <c r="E1505" s="1" t="s">
        <v>11</v>
      </c>
      <c r="F1505" s="1" t="s">
        <v>10906</v>
      </c>
      <c r="G1505" s="1" t="s">
        <v>10907</v>
      </c>
      <c r="H1505" s="1" t="s">
        <v>10908</v>
      </c>
      <c r="I1505" s="1" t="s">
        <v>10909</v>
      </c>
      <c r="J1505" s="1">
        <v>1.0</v>
      </c>
      <c r="K1505" s="1" t="s">
        <v>7473</v>
      </c>
      <c r="L1505" s="1">
        <v>0.0</v>
      </c>
      <c r="M1505" s="10" t="str">
        <f>IFERROR(__xludf.DUMMYFUNCTION("REGEXEXTRACT(B1505, ""\d{4}"")"),"2008")</f>
        <v>2008</v>
      </c>
    </row>
    <row r="1506">
      <c r="A1506" s="11" t="s">
        <v>3378</v>
      </c>
      <c r="B1506" s="11" t="s">
        <v>3377</v>
      </c>
      <c r="C1506" s="1" t="s">
        <v>10910</v>
      </c>
      <c r="D1506" s="1" t="s">
        <v>10911</v>
      </c>
      <c r="E1506" s="1" t="s">
        <v>11</v>
      </c>
      <c r="F1506" s="1" t="s">
        <v>10912</v>
      </c>
      <c r="G1506" s="1" t="s">
        <v>10913</v>
      </c>
      <c r="H1506" s="1" t="s">
        <v>10849</v>
      </c>
      <c r="I1506" s="1" t="s">
        <v>10914</v>
      </c>
      <c r="J1506" s="1">
        <v>1.0</v>
      </c>
      <c r="K1506" s="1" t="s">
        <v>7473</v>
      </c>
      <c r="L1506" s="1">
        <v>0.0</v>
      </c>
      <c r="M1506" s="10" t="str">
        <f>IFERROR(__xludf.DUMMYFUNCTION("REGEXEXTRACT(B1506, ""\d{4}"")"),"2004")</f>
        <v>2004</v>
      </c>
    </row>
    <row r="1507">
      <c r="A1507" s="11" t="s">
        <v>3384</v>
      </c>
      <c r="B1507" s="11" t="s">
        <v>3383</v>
      </c>
      <c r="C1507" s="1" t="s">
        <v>10915</v>
      </c>
      <c r="D1507" s="1" t="s">
        <v>10916</v>
      </c>
      <c r="E1507" s="1" t="s">
        <v>11</v>
      </c>
      <c r="F1507" s="1" t="s">
        <v>10917</v>
      </c>
      <c r="G1507" s="1" t="s">
        <v>10918</v>
      </c>
      <c r="H1507" s="1" t="s">
        <v>902</v>
      </c>
      <c r="I1507" s="1" t="s">
        <v>10919</v>
      </c>
      <c r="J1507" s="1">
        <v>1.0</v>
      </c>
      <c r="K1507" s="1" t="s">
        <v>7473</v>
      </c>
      <c r="L1507" s="1">
        <v>0.0</v>
      </c>
      <c r="M1507" s="10" t="str">
        <f>IFERROR(__xludf.DUMMYFUNCTION("REGEXEXTRACT(B1507, ""\d{4}"")"),"2009")</f>
        <v>2009</v>
      </c>
    </row>
    <row r="1508">
      <c r="A1508" s="11" t="s">
        <v>3393</v>
      </c>
      <c r="B1508" s="11" t="s">
        <v>3392</v>
      </c>
      <c r="C1508" s="1" t="s">
        <v>10920</v>
      </c>
      <c r="D1508" s="1" t="s">
        <v>10921</v>
      </c>
      <c r="E1508" s="1" t="s">
        <v>11</v>
      </c>
      <c r="F1508" s="1" t="s">
        <v>10922</v>
      </c>
      <c r="G1508" s="1" t="s">
        <v>10923</v>
      </c>
      <c r="H1508" s="1" t="s">
        <v>10924</v>
      </c>
      <c r="I1508" s="1" t="s">
        <v>10925</v>
      </c>
      <c r="J1508" s="1">
        <v>1.0</v>
      </c>
      <c r="K1508" s="1" t="s">
        <v>7473</v>
      </c>
      <c r="L1508" s="1">
        <v>0.0</v>
      </c>
      <c r="M1508" s="10" t="str">
        <f>IFERROR(__xludf.DUMMYFUNCTION("REGEXEXTRACT(B1508, ""\d{4}"")"),"1999")</f>
        <v>1999</v>
      </c>
    </row>
    <row r="1509">
      <c r="A1509" s="11" t="s">
        <v>3397</v>
      </c>
      <c r="B1509" s="11" t="s">
        <v>3396</v>
      </c>
      <c r="C1509" s="1" t="s">
        <v>10926</v>
      </c>
      <c r="D1509" s="1" t="s">
        <v>10927</v>
      </c>
      <c r="E1509" s="1" t="s">
        <v>11</v>
      </c>
      <c r="F1509" s="1" t="s">
        <v>10928</v>
      </c>
      <c r="G1509" s="1" t="s">
        <v>10929</v>
      </c>
      <c r="H1509" s="1" t="s">
        <v>6087</v>
      </c>
      <c r="I1509" s="1" t="s">
        <v>10930</v>
      </c>
      <c r="J1509" s="1">
        <v>1.0</v>
      </c>
      <c r="K1509" s="1" t="s">
        <v>7473</v>
      </c>
      <c r="L1509" s="1">
        <v>0.0</v>
      </c>
      <c r="M1509" s="10" t="str">
        <f>IFERROR(__xludf.DUMMYFUNCTION("REGEXEXTRACT(B1509, ""\d{4}"")"),"1989")</f>
        <v>1989</v>
      </c>
    </row>
    <row r="1510">
      <c r="A1510" s="11" t="s">
        <v>3403</v>
      </c>
      <c r="B1510" s="11" t="s">
        <v>3402</v>
      </c>
      <c r="C1510" s="1" t="s">
        <v>11</v>
      </c>
      <c r="D1510" s="2" t="s">
        <v>10931</v>
      </c>
      <c r="E1510" s="1" t="s">
        <v>11</v>
      </c>
      <c r="F1510" s="1" t="s">
        <v>10932</v>
      </c>
      <c r="G1510" s="1" t="s">
        <v>10933</v>
      </c>
      <c r="H1510" s="1" t="s">
        <v>11</v>
      </c>
      <c r="I1510" s="1" t="s">
        <v>11</v>
      </c>
      <c r="J1510" s="1">
        <v>1.0</v>
      </c>
      <c r="K1510" s="3" t="s">
        <v>8294</v>
      </c>
      <c r="L1510" s="1">
        <v>0.0</v>
      </c>
      <c r="M1510" s="10" t="str">
        <f>IFERROR(__xludf.DUMMYFUNCTION("REGEXEXTRACT(B1510, ""\d{4}"")"),"2014")</f>
        <v>2014</v>
      </c>
    </row>
    <row r="1511">
      <c r="A1511" s="11" t="s">
        <v>3409</v>
      </c>
      <c r="B1511" s="11" t="s">
        <v>3408</v>
      </c>
      <c r="C1511" s="1" t="s">
        <v>10934</v>
      </c>
      <c r="D1511" s="1" t="s">
        <v>10935</v>
      </c>
      <c r="E1511" s="1" t="s">
        <v>11</v>
      </c>
      <c r="F1511" s="1" t="s">
        <v>10936</v>
      </c>
      <c r="G1511" s="1" t="s">
        <v>10937</v>
      </c>
      <c r="H1511" s="1" t="s">
        <v>1513</v>
      </c>
      <c r="I1511" s="1" t="s">
        <v>10938</v>
      </c>
      <c r="J1511" s="1">
        <v>1.0</v>
      </c>
      <c r="K1511" s="1" t="s">
        <v>7473</v>
      </c>
      <c r="L1511" s="1">
        <v>0.0</v>
      </c>
      <c r="M1511" s="10" t="str">
        <f>IFERROR(__xludf.DUMMYFUNCTION("REGEXEXTRACT(B1511, ""\d{4}"")"),"2015")</f>
        <v>2015</v>
      </c>
    </row>
    <row r="1512">
      <c r="A1512" s="11" t="s">
        <v>3413</v>
      </c>
      <c r="B1512" s="11" t="s">
        <v>3412</v>
      </c>
      <c r="C1512" s="1" t="s">
        <v>10939</v>
      </c>
      <c r="D1512" s="1" t="s">
        <v>10940</v>
      </c>
      <c r="E1512" s="1" t="s">
        <v>11</v>
      </c>
      <c r="F1512" s="1" t="s">
        <v>10941</v>
      </c>
      <c r="G1512" s="1" t="s">
        <v>10942</v>
      </c>
      <c r="H1512" s="1" t="s">
        <v>7884</v>
      </c>
      <c r="I1512" s="1" t="s">
        <v>10943</v>
      </c>
      <c r="J1512" s="1">
        <v>1.0</v>
      </c>
      <c r="K1512" s="1" t="s">
        <v>7473</v>
      </c>
      <c r="L1512" s="1">
        <v>0.0</v>
      </c>
      <c r="M1512" s="10" t="str">
        <f>IFERROR(__xludf.DUMMYFUNCTION("REGEXEXTRACT(B1512, ""\d{4}"")"),"2014")</f>
        <v>2014</v>
      </c>
    </row>
    <row r="1513">
      <c r="A1513" s="11" t="s">
        <v>3415</v>
      </c>
      <c r="B1513" s="11" t="s">
        <v>3414</v>
      </c>
      <c r="C1513" s="1" t="s">
        <v>10944</v>
      </c>
      <c r="D1513" s="1" t="s">
        <v>10945</v>
      </c>
      <c r="E1513" s="1" t="s">
        <v>11</v>
      </c>
      <c r="F1513" s="1" t="s">
        <v>10946</v>
      </c>
      <c r="G1513" s="1" t="s">
        <v>10947</v>
      </c>
      <c r="H1513" s="1" t="s">
        <v>213</v>
      </c>
      <c r="I1513" s="1" t="s">
        <v>10948</v>
      </c>
      <c r="J1513" s="1">
        <v>1.0</v>
      </c>
      <c r="K1513" s="1" t="s">
        <v>7473</v>
      </c>
      <c r="L1513" s="1">
        <v>0.0</v>
      </c>
      <c r="M1513" s="10" t="str">
        <f>IFERROR(__xludf.DUMMYFUNCTION("REGEXEXTRACT(B1513, ""\d{4}"")"),"2010")</f>
        <v>2010</v>
      </c>
    </row>
    <row r="1514">
      <c r="A1514" s="11" t="s">
        <v>3417</v>
      </c>
      <c r="B1514" s="11" t="s">
        <v>3416</v>
      </c>
      <c r="C1514" s="1" t="s">
        <v>10949</v>
      </c>
      <c r="D1514" s="1" t="s">
        <v>10950</v>
      </c>
      <c r="E1514" s="1" t="s">
        <v>11</v>
      </c>
      <c r="F1514" s="1" t="s">
        <v>10951</v>
      </c>
      <c r="G1514" s="1" t="s">
        <v>10952</v>
      </c>
      <c r="H1514" s="1" t="s">
        <v>10953</v>
      </c>
      <c r="I1514" s="1" t="s">
        <v>10954</v>
      </c>
      <c r="J1514" s="1">
        <v>1.0</v>
      </c>
      <c r="K1514" s="1" t="s">
        <v>7473</v>
      </c>
      <c r="L1514" s="1">
        <v>0.0</v>
      </c>
      <c r="M1514" s="10" t="str">
        <f>IFERROR(__xludf.DUMMYFUNCTION("REGEXEXTRACT(B1514, ""\d{4}"")"),"2014")</f>
        <v>2014</v>
      </c>
    </row>
    <row r="1515">
      <c r="A1515" s="11" t="s">
        <v>3426</v>
      </c>
      <c r="B1515" s="11" t="s">
        <v>3425</v>
      </c>
      <c r="C1515" s="1" t="s">
        <v>6496</v>
      </c>
      <c r="D1515" s="1" t="s">
        <v>10955</v>
      </c>
      <c r="E1515" s="1" t="s">
        <v>11</v>
      </c>
      <c r="F1515" s="1" t="s">
        <v>10956</v>
      </c>
      <c r="G1515" s="1" t="s">
        <v>10957</v>
      </c>
      <c r="H1515" s="1" t="s">
        <v>1357</v>
      </c>
      <c r="I1515" s="1" t="s">
        <v>10958</v>
      </c>
      <c r="J1515" s="1">
        <v>1.0</v>
      </c>
      <c r="K1515" s="1" t="s">
        <v>7473</v>
      </c>
      <c r="L1515" s="1">
        <v>0.0</v>
      </c>
      <c r="M1515" s="10" t="str">
        <f>IFERROR(__xludf.DUMMYFUNCTION("REGEXEXTRACT(B1515, ""\d{4}"")"),"2013")</f>
        <v>2013</v>
      </c>
    </row>
    <row r="1516">
      <c r="A1516" s="11" t="s">
        <v>3428</v>
      </c>
      <c r="B1516" s="11" t="s">
        <v>3427</v>
      </c>
      <c r="C1516" s="1" t="s">
        <v>10959</v>
      </c>
      <c r="D1516" s="1" t="s">
        <v>10960</v>
      </c>
      <c r="E1516" s="1" t="s">
        <v>11</v>
      </c>
      <c r="F1516" s="1" t="s">
        <v>10961</v>
      </c>
      <c r="G1516" s="1" t="s">
        <v>10962</v>
      </c>
      <c r="H1516" s="1" t="s">
        <v>1357</v>
      </c>
      <c r="I1516" s="1" t="s">
        <v>10963</v>
      </c>
      <c r="J1516" s="1">
        <v>1.0</v>
      </c>
      <c r="K1516" s="1" t="s">
        <v>7473</v>
      </c>
      <c r="L1516" s="1">
        <v>0.0</v>
      </c>
      <c r="M1516" s="10" t="str">
        <f>IFERROR(__xludf.DUMMYFUNCTION("REGEXEXTRACT(B1516, ""\d{4}"")"),"2009")</f>
        <v>2009</v>
      </c>
    </row>
    <row r="1517">
      <c r="A1517" s="11" t="s">
        <v>10964</v>
      </c>
      <c r="B1517" s="11" t="s">
        <v>3430</v>
      </c>
      <c r="C1517" s="1" t="s">
        <v>11</v>
      </c>
      <c r="D1517" s="2" t="s">
        <v>10965</v>
      </c>
      <c r="E1517" s="1" t="s">
        <v>11</v>
      </c>
      <c r="F1517" s="1" t="s">
        <v>10966</v>
      </c>
      <c r="G1517" s="1" t="s">
        <v>8243</v>
      </c>
      <c r="H1517" s="1" t="s">
        <v>11</v>
      </c>
      <c r="I1517" s="1" t="s">
        <v>11</v>
      </c>
      <c r="J1517" s="1">
        <v>1.0</v>
      </c>
      <c r="K1517" s="3" t="s">
        <v>7744</v>
      </c>
      <c r="L1517" s="1">
        <v>0.0</v>
      </c>
      <c r="M1517" s="10" t="str">
        <f>IFERROR(__xludf.DUMMYFUNCTION("REGEXEXTRACT(B1517, ""\d{4}"")"),"2011")</f>
        <v>2011</v>
      </c>
    </row>
    <row r="1518">
      <c r="A1518" s="11" t="s">
        <v>3433</v>
      </c>
      <c r="B1518" s="11" t="s">
        <v>3432</v>
      </c>
      <c r="C1518" s="1" t="s">
        <v>10967</v>
      </c>
      <c r="D1518" s="1" t="s">
        <v>10968</v>
      </c>
      <c r="E1518" s="1" t="s">
        <v>11</v>
      </c>
      <c r="F1518" s="1" t="s">
        <v>10969</v>
      </c>
      <c r="G1518" s="1" t="s">
        <v>2325</v>
      </c>
      <c r="H1518" s="1" t="s">
        <v>3210</v>
      </c>
      <c r="I1518" s="1" t="s">
        <v>10970</v>
      </c>
      <c r="J1518" s="1">
        <v>1.0</v>
      </c>
      <c r="K1518" s="1" t="s">
        <v>7473</v>
      </c>
      <c r="L1518" s="1">
        <v>0.0</v>
      </c>
      <c r="M1518" s="10" t="str">
        <f>IFERROR(__xludf.DUMMYFUNCTION("REGEXEXTRACT(B1518, ""\d{4}"")"),"2011")</f>
        <v>2011</v>
      </c>
    </row>
    <row r="1519">
      <c r="A1519" s="11" t="s">
        <v>3435</v>
      </c>
      <c r="B1519" s="11" t="s">
        <v>3434</v>
      </c>
      <c r="C1519" s="1" t="s">
        <v>11</v>
      </c>
      <c r="D1519" s="2" t="s">
        <v>10971</v>
      </c>
      <c r="E1519" s="1" t="s">
        <v>11</v>
      </c>
      <c r="F1519" s="1" t="s">
        <v>10972</v>
      </c>
      <c r="G1519" s="1" t="s">
        <v>10973</v>
      </c>
      <c r="H1519" s="1" t="s">
        <v>11</v>
      </c>
      <c r="I1519" s="1" t="s">
        <v>11</v>
      </c>
      <c r="J1519" s="1">
        <v>1.0</v>
      </c>
      <c r="K1519" s="3" t="s">
        <v>10974</v>
      </c>
      <c r="L1519" s="1">
        <v>0.0</v>
      </c>
      <c r="M1519" s="10" t="str">
        <f>IFERROR(__xludf.DUMMYFUNCTION("REGEXEXTRACT(B1519, ""\d{4}"")"),"2015")</f>
        <v>2015</v>
      </c>
    </row>
    <row r="1520">
      <c r="A1520" s="11" t="s">
        <v>3437</v>
      </c>
      <c r="B1520" s="11" t="s">
        <v>3436</v>
      </c>
      <c r="C1520" s="1" t="s">
        <v>11</v>
      </c>
      <c r="D1520" s="2" t="s">
        <v>10975</v>
      </c>
      <c r="E1520" s="1" t="s">
        <v>11</v>
      </c>
      <c r="F1520" s="1" t="s">
        <v>10976</v>
      </c>
      <c r="G1520" s="1" t="s">
        <v>10976</v>
      </c>
      <c r="H1520" s="1" t="s">
        <v>11</v>
      </c>
      <c r="I1520" s="1" t="s">
        <v>11</v>
      </c>
      <c r="J1520" s="1">
        <v>1.0</v>
      </c>
      <c r="K1520" s="3" t="s">
        <v>7578</v>
      </c>
      <c r="L1520" s="1">
        <v>0.0</v>
      </c>
      <c r="M1520" s="10" t="str">
        <f>IFERROR(__xludf.DUMMYFUNCTION("REGEXEXTRACT(B1520, ""\d{4}"")"),"#N/A")</f>
        <v>#N/A</v>
      </c>
    </row>
    <row r="1521">
      <c r="A1521" s="11" t="s">
        <v>3439</v>
      </c>
      <c r="B1521" s="11" t="s">
        <v>3438</v>
      </c>
      <c r="C1521" s="1" t="s">
        <v>6655</v>
      </c>
      <c r="D1521" s="1" t="s">
        <v>10977</v>
      </c>
      <c r="E1521" s="1" t="s">
        <v>11</v>
      </c>
      <c r="F1521" s="25" t="s">
        <v>10978</v>
      </c>
      <c r="G1521" s="1" t="s">
        <v>6720</v>
      </c>
      <c r="H1521" s="1" t="s">
        <v>1541</v>
      </c>
      <c r="I1521" s="1" t="s">
        <v>10979</v>
      </c>
      <c r="J1521" s="1">
        <v>1.0</v>
      </c>
      <c r="K1521" s="1" t="s">
        <v>7473</v>
      </c>
      <c r="L1521" s="1">
        <v>0.0</v>
      </c>
      <c r="M1521" s="10" t="str">
        <f>IFERROR(__xludf.DUMMYFUNCTION("REGEXEXTRACT(B1521, ""\d{4}"")"),"2014")</f>
        <v>2014</v>
      </c>
    </row>
    <row r="1522">
      <c r="A1522" s="11" t="s">
        <v>3441</v>
      </c>
      <c r="B1522" s="11" t="s">
        <v>3440</v>
      </c>
      <c r="C1522" s="1" t="s">
        <v>11</v>
      </c>
      <c r="D1522" s="1" t="s">
        <v>10980</v>
      </c>
      <c r="E1522" s="1" t="s">
        <v>11</v>
      </c>
      <c r="F1522" s="1" t="s">
        <v>10981</v>
      </c>
      <c r="G1522" s="1" t="s">
        <v>10982</v>
      </c>
      <c r="H1522" s="1" t="s">
        <v>11</v>
      </c>
      <c r="I1522" s="1" t="s">
        <v>11</v>
      </c>
      <c r="J1522" s="1">
        <v>1.0</v>
      </c>
      <c r="K1522" s="1" t="s">
        <v>7473</v>
      </c>
      <c r="L1522" s="1">
        <v>0.0</v>
      </c>
      <c r="M1522" s="10" t="str">
        <f>IFERROR(__xludf.DUMMYFUNCTION("REGEXEXTRACT(B1522, ""\d{4}"")"),"2003")</f>
        <v>2003</v>
      </c>
    </row>
    <row r="1523">
      <c r="A1523" s="11" t="s">
        <v>3445</v>
      </c>
      <c r="B1523" s="11" t="s">
        <v>3444</v>
      </c>
      <c r="C1523" s="1" t="s">
        <v>10983</v>
      </c>
      <c r="D1523" s="1" t="s">
        <v>10984</v>
      </c>
      <c r="E1523" s="1" t="s">
        <v>11</v>
      </c>
      <c r="F1523" s="1" t="s">
        <v>10985</v>
      </c>
      <c r="G1523" s="1" t="s">
        <v>10986</v>
      </c>
      <c r="H1523" s="1" t="s">
        <v>6425</v>
      </c>
      <c r="I1523" s="1" t="s">
        <v>10987</v>
      </c>
      <c r="J1523" s="1">
        <v>1.0</v>
      </c>
      <c r="K1523" s="1" t="s">
        <v>7473</v>
      </c>
      <c r="L1523" s="1">
        <v>0.0</v>
      </c>
      <c r="M1523" s="10" t="str">
        <f>IFERROR(__xludf.DUMMYFUNCTION("REGEXEXTRACT(B1523, ""\d{4}"")"),"2015")</f>
        <v>2015</v>
      </c>
    </row>
    <row r="1524">
      <c r="A1524" s="11" t="s">
        <v>3447</v>
      </c>
      <c r="B1524" s="11" t="s">
        <v>3446</v>
      </c>
      <c r="C1524" s="1" t="s">
        <v>10988</v>
      </c>
      <c r="D1524" s="1" t="s">
        <v>10989</v>
      </c>
      <c r="E1524" s="1" t="s">
        <v>11</v>
      </c>
      <c r="F1524" s="1" t="s">
        <v>10990</v>
      </c>
      <c r="G1524" s="1" t="s">
        <v>10991</v>
      </c>
      <c r="H1524" s="1" t="s">
        <v>1357</v>
      </c>
      <c r="I1524" s="1" t="s">
        <v>10992</v>
      </c>
      <c r="J1524" s="1">
        <v>1.0</v>
      </c>
      <c r="K1524" s="1" t="s">
        <v>7473</v>
      </c>
      <c r="L1524" s="1">
        <v>0.0</v>
      </c>
      <c r="M1524" s="10" t="str">
        <f>IFERROR(__xludf.DUMMYFUNCTION("REGEXEXTRACT(B1524, ""\d{4}"")"),"2014")</f>
        <v>2014</v>
      </c>
    </row>
    <row r="1525">
      <c r="A1525" s="11" t="s">
        <v>3455</v>
      </c>
      <c r="B1525" s="11" t="s">
        <v>3454</v>
      </c>
      <c r="C1525" s="1" t="s">
        <v>10993</v>
      </c>
      <c r="D1525" s="1" t="s">
        <v>10994</v>
      </c>
      <c r="E1525" s="1" t="s">
        <v>11</v>
      </c>
      <c r="F1525" s="1" t="s">
        <v>10995</v>
      </c>
      <c r="G1525" s="1" t="s">
        <v>6309</v>
      </c>
      <c r="H1525" s="1" t="s">
        <v>6169</v>
      </c>
      <c r="I1525" s="1" t="s">
        <v>10996</v>
      </c>
      <c r="J1525" s="1">
        <v>1.0</v>
      </c>
      <c r="K1525" s="1" t="s">
        <v>7473</v>
      </c>
      <c r="L1525" s="1">
        <v>0.0</v>
      </c>
      <c r="M1525" s="10" t="str">
        <f>IFERROR(__xludf.DUMMYFUNCTION("REGEXEXTRACT(B1525, ""\d{4}"")"),"2000")</f>
        <v>2000</v>
      </c>
    </row>
    <row r="1526">
      <c r="A1526" s="11" t="s">
        <v>3457</v>
      </c>
      <c r="B1526" s="11" t="s">
        <v>3456</v>
      </c>
      <c r="C1526" s="1" t="s">
        <v>10997</v>
      </c>
      <c r="D1526" s="1" t="s">
        <v>10998</v>
      </c>
      <c r="E1526" s="1" t="s">
        <v>11</v>
      </c>
      <c r="F1526" s="1" t="s">
        <v>10999</v>
      </c>
      <c r="G1526" s="1" t="s">
        <v>11000</v>
      </c>
      <c r="H1526" s="1" t="s">
        <v>1541</v>
      </c>
      <c r="I1526" s="1" t="s">
        <v>11001</v>
      </c>
      <c r="J1526" s="1">
        <v>1.0</v>
      </c>
      <c r="K1526" s="1" t="s">
        <v>7473</v>
      </c>
      <c r="L1526" s="1">
        <v>0.0</v>
      </c>
      <c r="M1526" s="10" t="str">
        <f>IFERROR(__xludf.DUMMYFUNCTION("REGEXEXTRACT(B1526, ""\d{4}"")"),"2005")</f>
        <v>2005</v>
      </c>
    </row>
    <row r="1527">
      <c r="A1527" s="11" t="s">
        <v>3459</v>
      </c>
      <c r="B1527" s="11" t="s">
        <v>3458</v>
      </c>
      <c r="C1527" s="1" t="s">
        <v>11002</v>
      </c>
      <c r="D1527" s="1" t="s">
        <v>11003</v>
      </c>
      <c r="E1527" s="1" t="s">
        <v>11</v>
      </c>
      <c r="F1527" s="1" t="s">
        <v>11004</v>
      </c>
      <c r="G1527" s="1" t="s">
        <v>11005</v>
      </c>
      <c r="H1527" s="1" t="s">
        <v>1587</v>
      </c>
      <c r="I1527" s="1" t="s">
        <v>11006</v>
      </c>
      <c r="J1527" s="1">
        <v>1.0</v>
      </c>
      <c r="K1527" s="1" t="s">
        <v>7473</v>
      </c>
      <c r="L1527" s="1">
        <v>0.0</v>
      </c>
      <c r="M1527" s="10" t="str">
        <f>IFERROR(__xludf.DUMMYFUNCTION("REGEXEXTRACT(B1527, ""\d{4}"")"),"2012")</f>
        <v>2012</v>
      </c>
    </row>
    <row r="1528">
      <c r="A1528" s="11" t="s">
        <v>3461</v>
      </c>
      <c r="B1528" s="11" t="s">
        <v>3460</v>
      </c>
      <c r="C1528" s="1" t="s">
        <v>11007</v>
      </c>
      <c r="D1528" s="1" t="s">
        <v>11008</v>
      </c>
      <c r="E1528" s="1" t="s">
        <v>11</v>
      </c>
      <c r="F1528" s="1" t="s">
        <v>11009</v>
      </c>
      <c r="G1528" s="1" t="s">
        <v>11010</v>
      </c>
      <c r="H1528" s="1" t="s">
        <v>1587</v>
      </c>
      <c r="I1528" s="1" t="s">
        <v>11011</v>
      </c>
      <c r="J1528" s="1">
        <v>1.0</v>
      </c>
      <c r="K1528" s="1" t="s">
        <v>7473</v>
      </c>
      <c r="L1528" s="1">
        <v>0.0</v>
      </c>
      <c r="M1528" s="10" t="str">
        <f>IFERROR(__xludf.DUMMYFUNCTION("REGEXEXTRACT(B1528, ""\d{4}"")"),"2014")</f>
        <v>2014</v>
      </c>
    </row>
    <row r="1529">
      <c r="A1529" s="11" t="s">
        <v>3463</v>
      </c>
      <c r="B1529" s="11" t="s">
        <v>3462</v>
      </c>
      <c r="C1529" s="1" t="s">
        <v>11012</v>
      </c>
      <c r="D1529" s="1" t="s">
        <v>11013</v>
      </c>
      <c r="E1529" s="1" t="s">
        <v>11</v>
      </c>
      <c r="F1529" s="1" t="s">
        <v>11014</v>
      </c>
      <c r="G1529" s="1" t="s">
        <v>11015</v>
      </c>
      <c r="H1529" s="1" t="s">
        <v>1587</v>
      </c>
      <c r="I1529" s="1" t="s">
        <v>11016</v>
      </c>
      <c r="J1529" s="1">
        <v>1.0</v>
      </c>
      <c r="K1529" s="1" t="s">
        <v>7473</v>
      </c>
      <c r="L1529" s="1">
        <v>0.0</v>
      </c>
      <c r="M1529" s="10" t="str">
        <f>IFERROR(__xludf.DUMMYFUNCTION("REGEXEXTRACT(B1529, ""\d{4}"")"),"2005")</f>
        <v>2005</v>
      </c>
    </row>
    <row r="1530">
      <c r="A1530" s="11" t="s">
        <v>3465</v>
      </c>
      <c r="B1530" s="11" t="s">
        <v>3464</v>
      </c>
      <c r="C1530" s="1" t="s">
        <v>11</v>
      </c>
      <c r="D1530" s="1" t="s">
        <v>11017</v>
      </c>
      <c r="E1530" s="1" t="s">
        <v>11</v>
      </c>
      <c r="F1530" s="1" t="s">
        <v>11018</v>
      </c>
      <c r="G1530" s="1" t="s">
        <v>11019</v>
      </c>
      <c r="H1530" s="1" t="s">
        <v>11</v>
      </c>
      <c r="I1530" s="1" t="s">
        <v>11</v>
      </c>
      <c r="J1530" s="1">
        <v>1.0</v>
      </c>
      <c r="K1530" s="1" t="s">
        <v>7473</v>
      </c>
      <c r="L1530" s="1">
        <v>0.0</v>
      </c>
      <c r="M1530" s="10" t="str">
        <f>IFERROR(__xludf.DUMMYFUNCTION("REGEXEXTRACT(B1530, ""\d{4}"")"),"2016")</f>
        <v>2016</v>
      </c>
    </row>
    <row r="1531">
      <c r="A1531" s="11" t="s">
        <v>3467</v>
      </c>
      <c r="B1531" s="11" t="s">
        <v>3466</v>
      </c>
      <c r="C1531" s="1" t="s">
        <v>11020</v>
      </c>
      <c r="D1531" s="1" t="s">
        <v>11021</v>
      </c>
      <c r="E1531" s="1" t="s">
        <v>11</v>
      </c>
      <c r="F1531" s="1" t="s">
        <v>11022</v>
      </c>
      <c r="G1531" s="1" t="s">
        <v>3153</v>
      </c>
      <c r="H1531" s="1" t="s">
        <v>9317</v>
      </c>
      <c r="I1531" s="1" t="s">
        <v>11023</v>
      </c>
      <c r="J1531" s="1">
        <v>1.0</v>
      </c>
      <c r="K1531" s="1" t="s">
        <v>7473</v>
      </c>
      <c r="L1531" s="1">
        <v>0.0</v>
      </c>
      <c r="M1531" s="10" t="str">
        <f>IFERROR(__xludf.DUMMYFUNCTION("REGEXEXTRACT(B1531, ""\d{4}"")"),"2006")</f>
        <v>2006</v>
      </c>
    </row>
    <row r="1532">
      <c r="A1532" s="11" t="s">
        <v>3469</v>
      </c>
      <c r="B1532" s="11" t="s">
        <v>3468</v>
      </c>
      <c r="C1532" s="1" t="s">
        <v>11024</v>
      </c>
      <c r="D1532" s="1" t="s">
        <v>11025</v>
      </c>
      <c r="E1532" s="1" t="s">
        <v>11</v>
      </c>
      <c r="F1532" s="1" t="s">
        <v>11026</v>
      </c>
      <c r="G1532" s="1" t="s">
        <v>6731</v>
      </c>
      <c r="H1532" s="1" t="s">
        <v>291</v>
      </c>
      <c r="I1532" s="1" t="s">
        <v>11027</v>
      </c>
      <c r="J1532" s="1">
        <v>1.0</v>
      </c>
      <c r="K1532" s="1" t="s">
        <v>7473</v>
      </c>
      <c r="L1532" s="1">
        <v>0.0</v>
      </c>
      <c r="M1532" s="10" t="str">
        <f>IFERROR(__xludf.DUMMYFUNCTION("REGEXEXTRACT(B1532, ""\d{4}"")"),"2008")</f>
        <v>2008</v>
      </c>
    </row>
    <row r="1533">
      <c r="A1533" s="11" t="s">
        <v>3488</v>
      </c>
      <c r="B1533" s="11" t="s">
        <v>3487</v>
      </c>
      <c r="C1533" s="1" t="s">
        <v>11</v>
      </c>
      <c r="D1533" s="1" t="s">
        <v>11028</v>
      </c>
      <c r="E1533" s="1" t="s">
        <v>11</v>
      </c>
      <c r="F1533" s="1" t="s">
        <v>11029</v>
      </c>
      <c r="G1533" s="1" t="s">
        <v>11030</v>
      </c>
      <c r="H1533" s="1" t="s">
        <v>11</v>
      </c>
      <c r="I1533" s="1" t="s">
        <v>11</v>
      </c>
      <c r="J1533" s="1">
        <v>1.0</v>
      </c>
      <c r="K1533" s="3" t="s">
        <v>7578</v>
      </c>
      <c r="L1533" s="1">
        <v>0.0</v>
      </c>
      <c r="M1533" s="10" t="str">
        <f>IFERROR(__xludf.DUMMYFUNCTION("REGEXEXTRACT(B1533, ""\d{4}"")"),"2012")</f>
        <v>2012</v>
      </c>
    </row>
    <row r="1534">
      <c r="A1534" s="11" t="s">
        <v>3490</v>
      </c>
      <c r="B1534" s="11" t="s">
        <v>3489</v>
      </c>
      <c r="C1534" s="1" t="s">
        <v>11031</v>
      </c>
      <c r="D1534" s="1" t="s">
        <v>11032</v>
      </c>
      <c r="E1534" s="1" t="s">
        <v>11</v>
      </c>
      <c r="F1534" s="1" t="s">
        <v>11033</v>
      </c>
      <c r="G1534" s="1" t="s">
        <v>2180</v>
      </c>
      <c r="H1534" s="1" t="s">
        <v>11034</v>
      </c>
      <c r="I1534" s="1" t="s">
        <v>11035</v>
      </c>
      <c r="J1534" s="1">
        <v>1.0</v>
      </c>
      <c r="K1534" s="1" t="s">
        <v>7473</v>
      </c>
      <c r="L1534" s="1">
        <v>0.0</v>
      </c>
      <c r="M1534" s="10" t="str">
        <f>IFERROR(__xludf.DUMMYFUNCTION("REGEXEXTRACT(B1534, ""\d{4}"")"),"2012")</f>
        <v>2012</v>
      </c>
    </row>
    <row r="1535">
      <c r="A1535" s="6" t="s">
        <v>3497</v>
      </c>
      <c r="B1535" s="6" t="s">
        <v>11036</v>
      </c>
      <c r="C1535" s="1" t="s">
        <v>11</v>
      </c>
      <c r="D1535" s="3" t="s">
        <v>9250</v>
      </c>
      <c r="E1535" s="1" t="s">
        <v>11</v>
      </c>
      <c r="F1535" s="1" t="s">
        <v>11037</v>
      </c>
      <c r="G1535" s="3" t="s">
        <v>11038</v>
      </c>
      <c r="H1535" s="1" t="s">
        <v>11</v>
      </c>
      <c r="I1535" s="1" t="s">
        <v>11</v>
      </c>
      <c r="J1535" s="1">
        <v>1.0</v>
      </c>
      <c r="K1535" s="3" t="s">
        <v>8185</v>
      </c>
      <c r="L1535" s="1">
        <v>0.0</v>
      </c>
      <c r="M1535" s="10" t="str">
        <f>IFERROR(__xludf.DUMMYFUNCTION("REGEXEXTRACT(B1535, ""\d{4}"")"),"2015")</f>
        <v>2015</v>
      </c>
    </row>
    <row r="1536">
      <c r="A1536" s="11" t="s">
        <v>3498</v>
      </c>
      <c r="B1536" s="6" t="s">
        <v>746</v>
      </c>
      <c r="C1536" s="1" t="s">
        <v>11</v>
      </c>
      <c r="D1536" s="1" t="s">
        <v>11039</v>
      </c>
      <c r="E1536" s="1" t="s">
        <v>11</v>
      </c>
      <c r="F1536" s="1" t="s">
        <v>11040</v>
      </c>
      <c r="G1536" s="1" t="s">
        <v>11041</v>
      </c>
      <c r="H1536" s="1" t="s">
        <v>11</v>
      </c>
      <c r="I1536" s="1" t="s">
        <v>11</v>
      </c>
      <c r="J1536" s="1">
        <v>1.0</v>
      </c>
      <c r="K1536" s="9" t="s">
        <v>7578</v>
      </c>
      <c r="L1536" s="1">
        <v>0.0</v>
      </c>
      <c r="M1536" s="10" t="str">
        <f>IFERROR(__xludf.DUMMYFUNCTION("REGEXEXTRACT(B1536, ""\d{4}"")"),"2015")</f>
        <v>2015</v>
      </c>
    </row>
    <row r="1537">
      <c r="A1537" s="11" t="s">
        <v>3502</v>
      </c>
      <c r="B1537" s="11" t="s">
        <v>3501</v>
      </c>
      <c r="C1537" s="1" t="s">
        <v>11042</v>
      </c>
      <c r="D1537" s="1" t="s">
        <v>11043</v>
      </c>
      <c r="E1537" s="1" t="s">
        <v>11</v>
      </c>
      <c r="F1537" s="1" t="s">
        <v>11044</v>
      </c>
      <c r="G1537" s="1" t="s">
        <v>11045</v>
      </c>
      <c r="H1537" s="1" t="s">
        <v>3269</v>
      </c>
      <c r="I1537" s="1" t="s">
        <v>11046</v>
      </c>
      <c r="J1537" s="1">
        <v>1.0</v>
      </c>
      <c r="K1537" s="1" t="s">
        <v>7473</v>
      </c>
      <c r="L1537" s="1">
        <v>0.0</v>
      </c>
      <c r="M1537" s="10" t="str">
        <f>IFERROR(__xludf.DUMMYFUNCTION("REGEXEXTRACT(B1537, ""\d{4}"")"),"2015")</f>
        <v>2015</v>
      </c>
    </row>
    <row r="1538">
      <c r="A1538" s="11" t="s">
        <v>3504</v>
      </c>
      <c r="B1538" s="11" t="s">
        <v>3503</v>
      </c>
      <c r="C1538" s="1" t="s">
        <v>11047</v>
      </c>
      <c r="D1538" s="1" t="s">
        <v>11048</v>
      </c>
      <c r="E1538" s="1" t="s">
        <v>11</v>
      </c>
      <c r="F1538" s="1" t="s">
        <v>11049</v>
      </c>
      <c r="G1538" s="1" t="s">
        <v>11050</v>
      </c>
      <c r="H1538" s="1" t="s">
        <v>1541</v>
      </c>
      <c r="I1538" s="1" t="s">
        <v>11051</v>
      </c>
      <c r="J1538" s="1">
        <v>1.0</v>
      </c>
      <c r="K1538" s="1" t="s">
        <v>7473</v>
      </c>
      <c r="L1538" s="1">
        <v>0.0</v>
      </c>
      <c r="M1538" s="10" t="str">
        <f>IFERROR(__xludf.DUMMYFUNCTION("REGEXEXTRACT(B1538, ""\d{4}"")"),"2011")</f>
        <v>2011</v>
      </c>
    </row>
    <row r="1539">
      <c r="A1539" s="11" t="s">
        <v>3506</v>
      </c>
      <c r="B1539" s="11" t="s">
        <v>3505</v>
      </c>
      <c r="C1539" s="1" t="s">
        <v>11052</v>
      </c>
      <c r="D1539" s="1" t="s">
        <v>11053</v>
      </c>
      <c r="E1539" s="1" t="s">
        <v>11</v>
      </c>
      <c r="F1539" s="1" t="s">
        <v>11054</v>
      </c>
      <c r="G1539" s="1" t="s">
        <v>11055</v>
      </c>
      <c r="H1539" s="1" t="s">
        <v>6626</v>
      </c>
      <c r="I1539" s="1" t="s">
        <v>11056</v>
      </c>
      <c r="J1539" s="1">
        <v>1.0</v>
      </c>
      <c r="K1539" s="1" t="s">
        <v>7473</v>
      </c>
      <c r="L1539" s="1">
        <v>0.0</v>
      </c>
      <c r="M1539" s="10" t="str">
        <f>IFERROR(__xludf.DUMMYFUNCTION("REGEXEXTRACT(B1539, ""\d{4}"")"),"2010")</f>
        <v>2010</v>
      </c>
    </row>
    <row r="1540">
      <c r="A1540" s="11" t="s">
        <v>3508</v>
      </c>
      <c r="B1540" s="11" t="s">
        <v>3507</v>
      </c>
      <c r="C1540" s="1" t="s">
        <v>11057</v>
      </c>
      <c r="D1540" s="1" t="s">
        <v>11058</v>
      </c>
      <c r="E1540" s="1" t="s">
        <v>11</v>
      </c>
      <c r="F1540" s="1" t="s">
        <v>11059</v>
      </c>
      <c r="G1540" s="1" t="s">
        <v>6840</v>
      </c>
      <c r="H1540" s="1" t="s">
        <v>11060</v>
      </c>
      <c r="I1540" s="1" t="s">
        <v>11061</v>
      </c>
      <c r="J1540" s="1">
        <v>1.0</v>
      </c>
      <c r="K1540" s="1" t="s">
        <v>7473</v>
      </c>
      <c r="L1540" s="1">
        <v>0.0</v>
      </c>
      <c r="M1540" s="10" t="str">
        <f>IFERROR(__xludf.DUMMYFUNCTION("REGEXEXTRACT(B1540, ""\d{4}"")"),"2008")</f>
        <v>2008</v>
      </c>
    </row>
    <row r="1541">
      <c r="A1541" s="11" t="s">
        <v>11062</v>
      </c>
      <c r="B1541" s="11" t="s">
        <v>3509</v>
      </c>
      <c r="C1541" s="1" t="s">
        <v>11063</v>
      </c>
      <c r="D1541" s="1" t="s">
        <v>11064</v>
      </c>
      <c r="E1541" s="1" t="s">
        <v>11</v>
      </c>
      <c r="F1541" s="1" t="s">
        <v>11065</v>
      </c>
      <c r="G1541" s="1" t="s">
        <v>11066</v>
      </c>
      <c r="H1541" s="1" t="s">
        <v>1562</v>
      </c>
      <c r="I1541" s="1" t="s">
        <v>11067</v>
      </c>
      <c r="J1541" s="1">
        <v>1.0</v>
      </c>
      <c r="K1541" s="1" t="s">
        <v>7473</v>
      </c>
      <c r="L1541" s="1">
        <v>0.0</v>
      </c>
      <c r="M1541" s="10" t="str">
        <f>IFERROR(__xludf.DUMMYFUNCTION("REGEXEXTRACT(B1541, ""\d{4}"")"),"2015")</f>
        <v>2015</v>
      </c>
    </row>
    <row r="1542">
      <c r="A1542" s="11" t="s">
        <v>3512</v>
      </c>
      <c r="B1542" s="11" t="s">
        <v>3511</v>
      </c>
      <c r="C1542" s="1" t="s">
        <v>11068</v>
      </c>
      <c r="D1542" s="1" t="s">
        <v>11069</v>
      </c>
      <c r="E1542" s="1" t="s">
        <v>11</v>
      </c>
      <c r="F1542" s="1" t="s">
        <v>11070</v>
      </c>
      <c r="G1542" s="1" t="s">
        <v>6268</v>
      </c>
      <c r="H1542" s="1" t="s">
        <v>10558</v>
      </c>
      <c r="I1542" s="1" t="s">
        <v>11071</v>
      </c>
      <c r="J1542" s="1">
        <v>1.0</v>
      </c>
      <c r="K1542" s="1" t="s">
        <v>7473</v>
      </c>
      <c r="L1542" s="1">
        <v>0.0</v>
      </c>
      <c r="M1542" s="10" t="str">
        <f>IFERROR(__xludf.DUMMYFUNCTION("REGEXEXTRACT(B1542, ""\d{4}"")"),"2014")</f>
        <v>2014</v>
      </c>
    </row>
    <row r="1543">
      <c r="A1543" s="11" t="s">
        <v>3514</v>
      </c>
      <c r="B1543" s="11" t="s">
        <v>3513</v>
      </c>
      <c r="C1543" s="1" t="s">
        <v>11</v>
      </c>
      <c r="D1543" s="1" t="s">
        <v>11072</v>
      </c>
      <c r="E1543" s="1" t="s">
        <v>11</v>
      </c>
      <c r="F1543" s="1" t="s">
        <v>11073</v>
      </c>
      <c r="G1543" s="1" t="s">
        <v>11074</v>
      </c>
      <c r="H1543" s="1" t="s">
        <v>11</v>
      </c>
      <c r="I1543" s="1" t="s">
        <v>11</v>
      </c>
      <c r="J1543" s="1">
        <v>1.0</v>
      </c>
      <c r="K1543" s="3" t="s">
        <v>7485</v>
      </c>
      <c r="L1543" s="1">
        <v>0.0</v>
      </c>
      <c r="M1543" s="10" t="str">
        <f>IFERROR(__xludf.DUMMYFUNCTION("REGEXEXTRACT(B1543, ""\d{4}"")"),"2015")</f>
        <v>2015</v>
      </c>
    </row>
    <row r="1544">
      <c r="A1544" s="11" t="s">
        <v>3516</v>
      </c>
      <c r="B1544" s="11" t="s">
        <v>3515</v>
      </c>
      <c r="C1544" s="1" t="s">
        <v>11</v>
      </c>
      <c r="D1544" s="2" t="s">
        <v>11075</v>
      </c>
      <c r="E1544" s="1" t="s">
        <v>11</v>
      </c>
      <c r="F1544" s="1" t="s">
        <v>11076</v>
      </c>
      <c r="G1544" s="1" t="s">
        <v>11077</v>
      </c>
      <c r="H1544" s="1" t="s">
        <v>11</v>
      </c>
      <c r="I1544" s="1" t="s">
        <v>11</v>
      </c>
      <c r="J1544" s="1">
        <v>1.0</v>
      </c>
      <c r="K1544" s="9" t="s">
        <v>7523</v>
      </c>
      <c r="L1544" s="1">
        <v>0.0</v>
      </c>
      <c r="M1544" s="10" t="str">
        <f>IFERROR(__xludf.DUMMYFUNCTION("REGEXEXTRACT(B1544, ""\d{4}"")"),"2015")</f>
        <v>2015</v>
      </c>
    </row>
    <row r="1545">
      <c r="A1545" s="11" t="s">
        <v>3518</v>
      </c>
      <c r="B1545" s="11" t="s">
        <v>3517</v>
      </c>
      <c r="C1545" s="1" t="s">
        <v>11</v>
      </c>
      <c r="D1545" s="1" t="s">
        <v>11078</v>
      </c>
      <c r="E1545" s="1" t="s">
        <v>11</v>
      </c>
      <c r="F1545" s="1" t="s">
        <v>11079</v>
      </c>
      <c r="G1545" s="1" t="s">
        <v>11080</v>
      </c>
      <c r="H1545" s="1" t="s">
        <v>11</v>
      </c>
      <c r="I1545" s="1" t="s">
        <v>11</v>
      </c>
      <c r="J1545" s="1">
        <v>1.0</v>
      </c>
      <c r="K1545" s="3" t="s">
        <v>8185</v>
      </c>
      <c r="L1545" s="1">
        <v>0.0</v>
      </c>
      <c r="M1545" s="10" t="str">
        <f>IFERROR(__xludf.DUMMYFUNCTION("REGEXEXTRACT(B1545, ""\d{4}"")"),"2013")</f>
        <v>2013</v>
      </c>
    </row>
    <row r="1546">
      <c r="A1546" s="11" t="s">
        <v>3520</v>
      </c>
      <c r="B1546" s="11" t="s">
        <v>3519</v>
      </c>
      <c r="C1546" s="1" t="s">
        <v>11</v>
      </c>
      <c r="D1546" s="2" t="s">
        <v>11081</v>
      </c>
      <c r="E1546" s="1" t="s">
        <v>11</v>
      </c>
      <c r="F1546" s="1" t="s">
        <v>11082</v>
      </c>
      <c r="G1546" s="1" t="s">
        <v>11083</v>
      </c>
      <c r="H1546" s="1" t="s">
        <v>11</v>
      </c>
      <c r="I1546" s="1" t="s">
        <v>11</v>
      </c>
      <c r="J1546" s="1">
        <v>1.0</v>
      </c>
      <c r="K1546" s="9" t="s">
        <v>7578</v>
      </c>
      <c r="L1546" s="1">
        <v>0.0</v>
      </c>
      <c r="M1546" s="10" t="str">
        <f>IFERROR(__xludf.DUMMYFUNCTION("REGEXEXTRACT(B1546, ""\d{4}"")"),"2015")</f>
        <v>2015</v>
      </c>
    </row>
    <row r="1547">
      <c r="A1547" s="11" t="s">
        <v>3522</v>
      </c>
      <c r="B1547" s="6" t="s">
        <v>2864</v>
      </c>
      <c r="C1547" s="1" t="s">
        <v>11</v>
      </c>
      <c r="D1547" s="1" t="s">
        <v>11084</v>
      </c>
      <c r="E1547" s="1" t="s">
        <v>11</v>
      </c>
      <c r="F1547" s="1" t="s">
        <v>11085</v>
      </c>
      <c r="G1547" s="1" t="s">
        <v>11086</v>
      </c>
      <c r="H1547" s="1" t="s">
        <v>11</v>
      </c>
      <c r="I1547" s="1" t="s">
        <v>11</v>
      </c>
      <c r="J1547" s="1">
        <v>1.0</v>
      </c>
      <c r="K1547" s="9" t="s">
        <v>7523</v>
      </c>
      <c r="L1547" s="1">
        <v>0.0</v>
      </c>
      <c r="M1547" s="10" t="str">
        <f>IFERROR(__xludf.DUMMYFUNCTION("REGEXEXTRACT(B1547, ""\d{4}"")"),"2014")</f>
        <v>2014</v>
      </c>
    </row>
    <row r="1548">
      <c r="A1548" s="11" t="s">
        <v>3524</v>
      </c>
      <c r="B1548" s="11" t="s">
        <v>3523</v>
      </c>
      <c r="C1548" s="1" t="s">
        <v>11</v>
      </c>
      <c r="D1548" s="2" t="s">
        <v>11087</v>
      </c>
      <c r="E1548" s="1" t="s">
        <v>11</v>
      </c>
      <c r="F1548" s="1" t="s">
        <v>11088</v>
      </c>
      <c r="G1548" s="1" t="s">
        <v>11089</v>
      </c>
      <c r="H1548" s="1" t="s">
        <v>11</v>
      </c>
      <c r="I1548" s="1" t="s">
        <v>11</v>
      </c>
      <c r="J1548" s="1">
        <v>1.0</v>
      </c>
      <c r="K1548" s="9" t="s">
        <v>7523</v>
      </c>
      <c r="L1548" s="1">
        <v>0.0</v>
      </c>
      <c r="M1548" s="10" t="str">
        <f>IFERROR(__xludf.DUMMYFUNCTION("REGEXEXTRACT(B1548, ""\d{4}"")"),"2015")</f>
        <v>2015</v>
      </c>
    </row>
    <row r="1549">
      <c r="A1549" s="11" t="s">
        <v>3526</v>
      </c>
      <c r="B1549" s="6" t="s">
        <v>3525</v>
      </c>
      <c r="C1549" s="1" t="s">
        <v>11</v>
      </c>
      <c r="D1549" s="1" t="s">
        <v>11090</v>
      </c>
      <c r="E1549" s="1" t="s">
        <v>11</v>
      </c>
      <c r="F1549" s="1" t="s">
        <v>11091</v>
      </c>
      <c r="G1549" s="1" t="s">
        <v>11092</v>
      </c>
      <c r="H1549" s="1" t="s">
        <v>11</v>
      </c>
      <c r="I1549" s="1" t="s">
        <v>11</v>
      </c>
      <c r="J1549" s="1">
        <v>1.0</v>
      </c>
      <c r="K1549" s="1" t="s">
        <v>7473</v>
      </c>
      <c r="L1549" s="1">
        <v>0.0</v>
      </c>
      <c r="M1549" s="10" t="str">
        <f>IFERROR(__xludf.DUMMYFUNCTION("REGEXEXTRACT(B1549, ""\d{4}"")"),"2015")</f>
        <v>2015</v>
      </c>
    </row>
    <row r="1550">
      <c r="A1550" s="11" t="s">
        <v>11093</v>
      </c>
      <c r="B1550" s="11" t="s">
        <v>3527</v>
      </c>
      <c r="C1550" s="1" t="s">
        <v>11</v>
      </c>
      <c r="D1550" s="2" t="s">
        <v>11094</v>
      </c>
      <c r="E1550" s="1" t="s">
        <v>11</v>
      </c>
      <c r="F1550" s="1" t="s">
        <v>11095</v>
      </c>
      <c r="G1550" s="1" t="s">
        <v>11096</v>
      </c>
      <c r="H1550" s="1" t="s">
        <v>11</v>
      </c>
      <c r="I1550" s="1" t="s">
        <v>11</v>
      </c>
      <c r="J1550" s="1">
        <v>1.0</v>
      </c>
      <c r="K1550" s="9" t="s">
        <v>7578</v>
      </c>
      <c r="L1550" s="1">
        <v>0.0</v>
      </c>
      <c r="M1550" s="10" t="str">
        <f>IFERROR(__xludf.DUMMYFUNCTION("REGEXEXTRACT(B1550, ""\d{4}"")"),"2014")</f>
        <v>2014</v>
      </c>
    </row>
    <row r="1551">
      <c r="A1551" s="11" t="s">
        <v>3530</v>
      </c>
      <c r="B1551" s="11" t="s">
        <v>3529</v>
      </c>
      <c r="C1551" s="1" t="s">
        <v>11</v>
      </c>
      <c r="D1551" s="2" t="s">
        <v>11097</v>
      </c>
      <c r="E1551" s="1" t="s">
        <v>11</v>
      </c>
      <c r="F1551" s="1" t="s">
        <v>11098</v>
      </c>
      <c r="G1551" s="1" t="s">
        <v>11099</v>
      </c>
      <c r="H1551" s="1" t="s">
        <v>11</v>
      </c>
      <c r="I1551" s="1" t="s">
        <v>11</v>
      </c>
      <c r="J1551" s="1">
        <v>1.0</v>
      </c>
      <c r="K1551" s="1" t="s">
        <v>7738</v>
      </c>
      <c r="L1551" s="1">
        <v>0.0</v>
      </c>
      <c r="M1551" s="10" t="str">
        <f>IFERROR(__xludf.DUMMYFUNCTION("REGEXEXTRACT(B1551, ""\d{4}"")"),"2013")</f>
        <v>2013</v>
      </c>
    </row>
    <row r="1552">
      <c r="A1552" s="11" t="s">
        <v>3532</v>
      </c>
      <c r="B1552" s="11" t="s">
        <v>3531</v>
      </c>
      <c r="C1552" s="1" t="s">
        <v>11</v>
      </c>
      <c r="D1552" s="1" t="s">
        <v>7488</v>
      </c>
      <c r="E1552" s="1" t="s">
        <v>11</v>
      </c>
      <c r="F1552" s="1" t="s">
        <v>11100</v>
      </c>
      <c r="G1552" s="1" t="s">
        <v>7743</v>
      </c>
      <c r="H1552" s="1" t="s">
        <v>11</v>
      </c>
      <c r="I1552" s="1" t="s">
        <v>11</v>
      </c>
      <c r="J1552" s="1">
        <v>1.0</v>
      </c>
      <c r="K1552" s="9" t="s">
        <v>7744</v>
      </c>
      <c r="L1552" s="1">
        <v>0.0</v>
      </c>
      <c r="M1552" s="10" t="str">
        <f>IFERROR(__xludf.DUMMYFUNCTION("REGEXEXTRACT(B1552, ""\d{4}"")"),"2014")</f>
        <v>2014</v>
      </c>
    </row>
    <row r="1553">
      <c r="A1553" s="11" t="s">
        <v>3534</v>
      </c>
      <c r="B1553" s="11" t="s">
        <v>3533</v>
      </c>
      <c r="C1553" s="1" t="s">
        <v>11</v>
      </c>
      <c r="D1553" s="2" t="s">
        <v>11101</v>
      </c>
      <c r="E1553" s="1" t="s">
        <v>11</v>
      </c>
      <c r="F1553" s="1" t="s">
        <v>11102</v>
      </c>
      <c r="G1553" s="1" t="s">
        <v>11103</v>
      </c>
      <c r="H1553" s="1" t="s">
        <v>11</v>
      </c>
      <c r="I1553" s="1" t="s">
        <v>11</v>
      </c>
      <c r="J1553" s="1">
        <v>1.0</v>
      </c>
      <c r="K1553" s="9" t="s">
        <v>7744</v>
      </c>
      <c r="L1553" s="1">
        <v>0.0</v>
      </c>
      <c r="M1553" s="10" t="str">
        <f>IFERROR(__xludf.DUMMYFUNCTION("REGEXEXTRACT(B1553, ""\d{4}"")"),"#N/A")</f>
        <v>#N/A</v>
      </c>
    </row>
    <row r="1554">
      <c r="A1554" s="11" t="s">
        <v>11104</v>
      </c>
      <c r="B1554" s="11" t="s">
        <v>11105</v>
      </c>
      <c r="C1554" s="1" t="s">
        <v>11</v>
      </c>
      <c r="D1554" s="2" t="s">
        <v>11106</v>
      </c>
      <c r="E1554" s="1" t="s">
        <v>11</v>
      </c>
      <c r="F1554" s="1" t="s">
        <v>11107</v>
      </c>
      <c r="G1554" s="1" t="s">
        <v>11108</v>
      </c>
      <c r="H1554" s="1" t="s">
        <v>11</v>
      </c>
      <c r="I1554" s="1" t="s">
        <v>11</v>
      </c>
      <c r="J1554" s="1">
        <v>1.0</v>
      </c>
      <c r="K1554" s="9" t="s">
        <v>7738</v>
      </c>
      <c r="L1554" s="1">
        <v>0.0</v>
      </c>
      <c r="M1554" s="10" t="str">
        <f>IFERROR(__xludf.DUMMYFUNCTION("REGEXEXTRACT(B1554, ""\d{4}"")"),"2014")</f>
        <v>2014</v>
      </c>
    </row>
    <row r="1555">
      <c r="A1555" s="11" t="s">
        <v>3538</v>
      </c>
      <c r="B1555" s="11" t="s">
        <v>3537</v>
      </c>
      <c r="C1555" s="1" t="s">
        <v>11</v>
      </c>
      <c r="D1555" s="2" t="s">
        <v>11109</v>
      </c>
      <c r="E1555" s="1" t="s">
        <v>11</v>
      </c>
      <c r="F1555" s="1" t="s">
        <v>11110</v>
      </c>
      <c r="G1555" s="1" t="s">
        <v>8999</v>
      </c>
      <c r="H1555" s="1" t="s">
        <v>11</v>
      </c>
      <c r="I1555" s="1" t="s">
        <v>11</v>
      </c>
      <c r="J1555" s="1">
        <v>1.0</v>
      </c>
      <c r="K1555" s="9" t="s">
        <v>7578</v>
      </c>
      <c r="L1555" s="1">
        <v>0.0</v>
      </c>
      <c r="M1555" s="10" t="str">
        <f>IFERROR(__xludf.DUMMYFUNCTION("REGEXEXTRACT(B1555, ""\d{4}"")"),"2015")</f>
        <v>2015</v>
      </c>
    </row>
    <row r="1556">
      <c r="A1556" s="11" t="s">
        <v>3540</v>
      </c>
      <c r="B1556" s="11" t="s">
        <v>3539</v>
      </c>
      <c r="C1556" s="1" t="s">
        <v>11</v>
      </c>
      <c r="D1556" s="2" t="s">
        <v>11111</v>
      </c>
      <c r="E1556" s="1" t="s">
        <v>11</v>
      </c>
      <c r="F1556" s="1" t="s">
        <v>11112</v>
      </c>
      <c r="G1556" s="1" t="s">
        <v>11113</v>
      </c>
      <c r="H1556" s="1" t="s">
        <v>11</v>
      </c>
      <c r="I1556" s="1" t="s">
        <v>11</v>
      </c>
      <c r="J1556" s="1">
        <v>1.0</v>
      </c>
      <c r="K1556" s="9" t="s">
        <v>7578</v>
      </c>
      <c r="L1556" s="1">
        <v>0.0</v>
      </c>
      <c r="M1556" s="10" t="str">
        <f>IFERROR(__xludf.DUMMYFUNCTION("REGEXEXTRACT(B1556, ""\d{4}"")"),"2015")</f>
        <v>2015</v>
      </c>
    </row>
    <row r="1557">
      <c r="A1557" s="11" t="s">
        <v>3542</v>
      </c>
      <c r="B1557" s="11" t="s">
        <v>3541</v>
      </c>
      <c r="C1557" s="1" t="s">
        <v>11</v>
      </c>
      <c r="D1557" s="1" t="s">
        <v>11114</v>
      </c>
      <c r="E1557" s="1" t="s">
        <v>11</v>
      </c>
      <c r="F1557" s="1" t="s">
        <v>11115</v>
      </c>
      <c r="G1557" s="1" t="s">
        <v>11116</v>
      </c>
      <c r="H1557" s="1" t="s">
        <v>11</v>
      </c>
      <c r="I1557" s="1" t="s">
        <v>11</v>
      </c>
      <c r="J1557" s="1">
        <v>1.0</v>
      </c>
      <c r="K1557" s="1" t="s">
        <v>7738</v>
      </c>
      <c r="L1557" s="1">
        <v>0.0</v>
      </c>
      <c r="M1557" s="10" t="str">
        <f>IFERROR(__xludf.DUMMYFUNCTION("REGEXEXTRACT(B1557, ""\d{4}"")"),"2015")</f>
        <v>2015</v>
      </c>
    </row>
    <row r="1558">
      <c r="A1558" s="11" t="s">
        <v>3544</v>
      </c>
      <c r="B1558" s="11" t="s">
        <v>3543</v>
      </c>
      <c r="C1558" s="1" t="s">
        <v>11</v>
      </c>
      <c r="D1558" s="1" t="s">
        <v>11117</v>
      </c>
      <c r="E1558" s="1" t="s">
        <v>11</v>
      </c>
      <c r="F1558" s="1" t="s">
        <v>11118</v>
      </c>
      <c r="G1558" s="1" t="s">
        <v>11119</v>
      </c>
      <c r="H1558" s="1" t="s">
        <v>11</v>
      </c>
      <c r="I1558" s="1" t="s">
        <v>11</v>
      </c>
      <c r="J1558" s="1">
        <v>1.0</v>
      </c>
      <c r="K1558" s="1" t="s">
        <v>7738</v>
      </c>
      <c r="L1558" s="1">
        <v>0.0</v>
      </c>
      <c r="M1558" s="10" t="str">
        <f>IFERROR(__xludf.DUMMYFUNCTION("REGEXEXTRACT(B1558, ""\d{4}"")"),"2012")</f>
        <v>2012</v>
      </c>
    </row>
    <row r="1559">
      <c r="A1559" s="11" t="s">
        <v>3546</v>
      </c>
      <c r="B1559" s="11" t="s">
        <v>3545</v>
      </c>
      <c r="C1559" s="1" t="s">
        <v>11</v>
      </c>
      <c r="D1559" s="2" t="s">
        <v>11120</v>
      </c>
      <c r="E1559" s="1" t="s">
        <v>11</v>
      </c>
      <c r="F1559" s="1" t="s">
        <v>11121</v>
      </c>
      <c r="G1559" s="1" t="s">
        <v>7743</v>
      </c>
      <c r="H1559" s="1" t="s">
        <v>11</v>
      </c>
      <c r="I1559" s="1" t="s">
        <v>11</v>
      </c>
      <c r="J1559" s="1">
        <v>1.0</v>
      </c>
      <c r="K1559" s="9" t="s">
        <v>7744</v>
      </c>
      <c r="L1559" s="1">
        <v>0.0</v>
      </c>
      <c r="M1559" s="10" t="str">
        <f>IFERROR(__xludf.DUMMYFUNCTION("REGEXEXTRACT(B1559, ""\d{4}"")"),"2011")</f>
        <v>2011</v>
      </c>
    </row>
    <row r="1560">
      <c r="A1560" s="11" t="s">
        <v>3548</v>
      </c>
      <c r="B1560" s="11" t="s">
        <v>3547</v>
      </c>
      <c r="C1560" s="1" t="s">
        <v>11</v>
      </c>
      <c r="D1560" s="2" t="s">
        <v>11122</v>
      </c>
      <c r="E1560" s="1" t="s">
        <v>11</v>
      </c>
      <c r="F1560" s="1" t="s">
        <v>11123</v>
      </c>
      <c r="G1560" s="1" t="s">
        <v>11124</v>
      </c>
      <c r="H1560" s="1" t="s">
        <v>11</v>
      </c>
      <c r="I1560" s="1" t="s">
        <v>11</v>
      </c>
      <c r="J1560" s="1">
        <v>1.0</v>
      </c>
      <c r="K1560" s="3" t="s">
        <v>7738</v>
      </c>
      <c r="L1560" s="1">
        <v>0.0</v>
      </c>
      <c r="M1560" s="10" t="str">
        <f>IFERROR(__xludf.DUMMYFUNCTION("REGEXEXTRACT(B1560, ""\d{4}"")"),"2015")</f>
        <v>2015</v>
      </c>
    </row>
    <row r="1561">
      <c r="A1561" s="11" t="s">
        <v>3550</v>
      </c>
      <c r="B1561" s="11" t="s">
        <v>3549</v>
      </c>
      <c r="C1561" s="1" t="s">
        <v>11</v>
      </c>
      <c r="D1561" s="1" t="s">
        <v>11125</v>
      </c>
      <c r="E1561" s="1" t="s">
        <v>11</v>
      </c>
      <c r="F1561" s="1" t="s">
        <v>11126</v>
      </c>
      <c r="G1561" s="1" t="s">
        <v>11127</v>
      </c>
      <c r="H1561" s="1" t="s">
        <v>11</v>
      </c>
      <c r="I1561" s="1" t="s">
        <v>11</v>
      </c>
      <c r="J1561" s="1">
        <v>1.0</v>
      </c>
      <c r="K1561" s="1" t="s">
        <v>7473</v>
      </c>
      <c r="L1561" s="1">
        <v>0.0</v>
      </c>
      <c r="M1561" s="10" t="str">
        <f>IFERROR(__xludf.DUMMYFUNCTION("REGEXEXTRACT(B1561, ""\d{4}"")"),"2015")</f>
        <v>2015</v>
      </c>
    </row>
    <row r="1562">
      <c r="A1562" s="11" t="s">
        <v>3552</v>
      </c>
      <c r="B1562" s="11" t="s">
        <v>3551</v>
      </c>
      <c r="C1562" s="1" t="s">
        <v>11</v>
      </c>
      <c r="D1562" s="2" t="s">
        <v>11128</v>
      </c>
      <c r="E1562" s="1" t="s">
        <v>11</v>
      </c>
      <c r="F1562" s="1" t="s">
        <v>11129</v>
      </c>
      <c r="G1562" s="1" t="s">
        <v>11113</v>
      </c>
      <c r="H1562" s="1" t="s">
        <v>11</v>
      </c>
      <c r="I1562" s="1" t="s">
        <v>11</v>
      </c>
      <c r="J1562" s="1">
        <v>1.0</v>
      </c>
      <c r="K1562" s="9" t="s">
        <v>7578</v>
      </c>
      <c r="L1562" s="1">
        <v>0.0</v>
      </c>
      <c r="M1562" s="10" t="str">
        <f>IFERROR(__xludf.DUMMYFUNCTION("REGEXEXTRACT(B1562, ""\d{4}"")"),"2015")</f>
        <v>2015</v>
      </c>
    </row>
    <row r="1563">
      <c r="A1563" s="11" t="s">
        <v>3554</v>
      </c>
      <c r="B1563" s="11" t="s">
        <v>3553</v>
      </c>
      <c r="C1563" s="1" t="s">
        <v>11</v>
      </c>
      <c r="D1563" s="1" t="s">
        <v>11130</v>
      </c>
      <c r="E1563" s="1" t="s">
        <v>11</v>
      </c>
      <c r="F1563" s="1" t="s">
        <v>11131</v>
      </c>
      <c r="G1563" s="1" t="s">
        <v>11132</v>
      </c>
      <c r="H1563" s="1" t="s">
        <v>11</v>
      </c>
      <c r="I1563" s="1" t="s">
        <v>11</v>
      </c>
      <c r="J1563" s="1">
        <v>1.0</v>
      </c>
      <c r="K1563" s="1" t="s">
        <v>7473</v>
      </c>
      <c r="L1563" s="1">
        <v>0.0</v>
      </c>
      <c r="M1563" s="10" t="str">
        <f>IFERROR(__xludf.DUMMYFUNCTION("REGEXEXTRACT(B1563, ""\d{4}"")"),"2015")</f>
        <v>2015</v>
      </c>
    </row>
    <row r="1564">
      <c r="A1564" s="11" t="s">
        <v>3556</v>
      </c>
      <c r="B1564" s="11" t="s">
        <v>3555</v>
      </c>
      <c r="C1564" s="1" t="s">
        <v>11</v>
      </c>
      <c r="D1564" s="1" t="s">
        <v>11133</v>
      </c>
      <c r="E1564" s="1" t="s">
        <v>11</v>
      </c>
      <c r="F1564" s="1" t="s">
        <v>11134</v>
      </c>
      <c r="G1564" s="1" t="s">
        <v>11113</v>
      </c>
      <c r="H1564" s="1" t="s">
        <v>11</v>
      </c>
      <c r="I1564" s="1" t="s">
        <v>11</v>
      </c>
      <c r="J1564" s="1">
        <v>1.0</v>
      </c>
      <c r="K1564" s="9" t="s">
        <v>7578</v>
      </c>
      <c r="L1564" s="1">
        <v>0.0</v>
      </c>
      <c r="M1564" s="10" t="str">
        <f>IFERROR(__xludf.DUMMYFUNCTION("REGEXEXTRACT(B1564, ""\d{4}"")"),"2015")</f>
        <v>2015</v>
      </c>
    </row>
    <row r="1565">
      <c r="A1565" s="11" t="s">
        <v>3558</v>
      </c>
      <c r="B1565" s="11" t="s">
        <v>3557</v>
      </c>
      <c r="C1565" s="1" t="s">
        <v>11</v>
      </c>
      <c r="D1565" s="2" t="s">
        <v>11135</v>
      </c>
      <c r="E1565" s="1" t="s">
        <v>11</v>
      </c>
      <c r="F1565" s="1" t="s">
        <v>11136</v>
      </c>
      <c r="G1565" s="1" t="s">
        <v>11137</v>
      </c>
      <c r="H1565" s="1" t="s">
        <v>11</v>
      </c>
      <c r="I1565" s="1" t="s">
        <v>11</v>
      </c>
      <c r="J1565" s="1">
        <v>1.0</v>
      </c>
      <c r="K1565" s="1" t="s">
        <v>7738</v>
      </c>
      <c r="L1565" s="1">
        <v>0.0</v>
      </c>
      <c r="M1565" s="10" t="str">
        <f>IFERROR(__xludf.DUMMYFUNCTION("REGEXEXTRACT(B1565, ""\d{4}"")"),"2014")</f>
        <v>2014</v>
      </c>
    </row>
    <row r="1566">
      <c r="A1566" s="11" t="s">
        <v>3560</v>
      </c>
      <c r="B1566" s="11" t="s">
        <v>3559</v>
      </c>
      <c r="C1566" s="1" t="s">
        <v>11</v>
      </c>
      <c r="D1566" s="1" t="s">
        <v>11138</v>
      </c>
      <c r="E1566" s="1" t="s">
        <v>11</v>
      </c>
      <c r="F1566" s="1" t="s">
        <v>11139</v>
      </c>
      <c r="G1566" s="1" t="s">
        <v>11140</v>
      </c>
      <c r="H1566" s="1" t="s">
        <v>11</v>
      </c>
      <c r="I1566" s="1" t="s">
        <v>11</v>
      </c>
      <c r="J1566" s="1">
        <v>1.0</v>
      </c>
      <c r="K1566" s="1" t="s">
        <v>7738</v>
      </c>
      <c r="L1566" s="1">
        <v>0.0</v>
      </c>
      <c r="M1566" s="10" t="str">
        <f>IFERROR(__xludf.DUMMYFUNCTION("REGEXEXTRACT(B1566, ""\d{4}"")"),"2014")</f>
        <v>2014</v>
      </c>
    </row>
    <row r="1567">
      <c r="A1567" s="11" t="s">
        <v>3562</v>
      </c>
      <c r="B1567" s="11" t="s">
        <v>3561</v>
      </c>
      <c r="C1567" s="1" t="s">
        <v>11</v>
      </c>
      <c r="D1567" s="2" t="s">
        <v>11141</v>
      </c>
      <c r="E1567" s="1" t="s">
        <v>11</v>
      </c>
      <c r="F1567" s="1" t="s">
        <v>11142</v>
      </c>
      <c r="G1567" s="1" t="s">
        <v>11143</v>
      </c>
      <c r="H1567" s="1" t="s">
        <v>11</v>
      </c>
      <c r="I1567" s="1" t="s">
        <v>11</v>
      </c>
      <c r="J1567" s="1">
        <v>1.0</v>
      </c>
      <c r="K1567" s="1" t="s">
        <v>7738</v>
      </c>
      <c r="L1567" s="1">
        <v>0.0</v>
      </c>
      <c r="M1567" s="10" t="str">
        <f>IFERROR(__xludf.DUMMYFUNCTION("REGEXEXTRACT(B1567, ""\d{4}"")"),"2013")</f>
        <v>2013</v>
      </c>
    </row>
    <row r="1568">
      <c r="A1568" s="11" t="s">
        <v>3564</v>
      </c>
      <c r="B1568" s="11" t="s">
        <v>3563</v>
      </c>
      <c r="C1568" s="1" t="s">
        <v>11</v>
      </c>
      <c r="D1568" s="2" t="s">
        <v>11144</v>
      </c>
      <c r="E1568" s="1" t="s">
        <v>11</v>
      </c>
      <c r="F1568" s="1" t="s">
        <v>11145</v>
      </c>
      <c r="G1568" s="1" t="s">
        <v>11146</v>
      </c>
      <c r="H1568" s="1" t="s">
        <v>11</v>
      </c>
      <c r="I1568" s="1" t="s">
        <v>11</v>
      </c>
      <c r="J1568" s="1">
        <v>1.0</v>
      </c>
      <c r="K1568" s="1" t="s">
        <v>7738</v>
      </c>
      <c r="L1568" s="1">
        <v>0.0</v>
      </c>
      <c r="M1568" s="10" t="str">
        <f>IFERROR(__xludf.DUMMYFUNCTION("REGEXEXTRACT(B1568, ""\d{4}"")"),"2015")</f>
        <v>2015</v>
      </c>
    </row>
    <row r="1569">
      <c r="A1569" s="11" t="s">
        <v>3566</v>
      </c>
      <c r="B1569" s="11" t="s">
        <v>3565</v>
      </c>
      <c r="C1569" s="1" t="s">
        <v>11</v>
      </c>
      <c r="D1569" s="1" t="s">
        <v>11147</v>
      </c>
      <c r="E1569" s="1" t="s">
        <v>11</v>
      </c>
      <c r="F1569" s="1" t="s">
        <v>11148</v>
      </c>
      <c r="G1569" s="1" t="s">
        <v>11149</v>
      </c>
      <c r="H1569" s="1" t="s">
        <v>11</v>
      </c>
      <c r="I1569" s="1" t="s">
        <v>11</v>
      </c>
      <c r="J1569" s="1">
        <v>1.0</v>
      </c>
      <c r="K1569" s="1" t="s">
        <v>7738</v>
      </c>
      <c r="L1569" s="1">
        <v>0.0</v>
      </c>
      <c r="M1569" s="10" t="str">
        <f>IFERROR(__xludf.DUMMYFUNCTION("REGEXEXTRACT(B1569, ""\d{4}"")"),"2014")</f>
        <v>2014</v>
      </c>
    </row>
    <row r="1570">
      <c r="A1570" s="11" t="s">
        <v>3573</v>
      </c>
      <c r="B1570" s="11" t="s">
        <v>3572</v>
      </c>
      <c r="C1570" s="1" t="s">
        <v>11</v>
      </c>
      <c r="D1570" s="1" t="s">
        <v>11150</v>
      </c>
      <c r="E1570" s="1" t="s">
        <v>11</v>
      </c>
      <c r="F1570" s="1" t="s">
        <v>11151</v>
      </c>
      <c r="G1570" s="1" t="s">
        <v>11152</v>
      </c>
      <c r="H1570" s="1" t="s">
        <v>11</v>
      </c>
      <c r="I1570" s="1" t="s">
        <v>11</v>
      </c>
      <c r="J1570" s="1">
        <v>1.0</v>
      </c>
      <c r="K1570" s="1" t="s">
        <v>7738</v>
      </c>
      <c r="L1570" s="1">
        <v>0.0</v>
      </c>
      <c r="M1570" s="10" t="str">
        <f>IFERROR(__xludf.DUMMYFUNCTION("REGEXEXTRACT(B1570, ""\d{4}"")"),"2014")</f>
        <v>2014</v>
      </c>
    </row>
    <row r="1571">
      <c r="A1571" s="11" t="s">
        <v>3575</v>
      </c>
      <c r="B1571" s="11" t="s">
        <v>3574</v>
      </c>
      <c r="C1571" s="1" t="s">
        <v>11</v>
      </c>
      <c r="D1571" s="2" t="s">
        <v>11153</v>
      </c>
      <c r="E1571" s="1" t="s">
        <v>11</v>
      </c>
      <c r="F1571" s="1" t="s">
        <v>11154</v>
      </c>
      <c r="G1571" s="1" t="s">
        <v>8613</v>
      </c>
      <c r="H1571" s="1" t="s">
        <v>11</v>
      </c>
      <c r="I1571" s="1" t="s">
        <v>11</v>
      </c>
      <c r="J1571" s="1">
        <v>1.0</v>
      </c>
      <c r="K1571" s="1" t="s">
        <v>7738</v>
      </c>
      <c r="L1571" s="1">
        <v>0.0</v>
      </c>
      <c r="M1571" s="10" t="str">
        <f>IFERROR(__xludf.DUMMYFUNCTION("REGEXEXTRACT(B1571, ""\d{4}"")"),"2014")</f>
        <v>2014</v>
      </c>
    </row>
    <row r="1572">
      <c r="A1572" s="11" t="s">
        <v>3577</v>
      </c>
      <c r="B1572" s="11" t="s">
        <v>3576</v>
      </c>
      <c r="C1572" s="1" t="s">
        <v>11</v>
      </c>
      <c r="D1572" s="1" t="s">
        <v>11155</v>
      </c>
      <c r="E1572" s="1" t="s">
        <v>11</v>
      </c>
      <c r="F1572" s="1" t="s">
        <v>11156</v>
      </c>
      <c r="G1572" s="1" t="s">
        <v>11157</v>
      </c>
      <c r="H1572" s="1" t="s">
        <v>11</v>
      </c>
      <c r="I1572" s="1" t="s">
        <v>11</v>
      </c>
      <c r="J1572" s="1">
        <v>1.0</v>
      </c>
      <c r="K1572" s="1" t="s">
        <v>7473</v>
      </c>
      <c r="L1572" s="1">
        <v>0.0</v>
      </c>
      <c r="M1572" s="10" t="str">
        <f>IFERROR(__xludf.DUMMYFUNCTION("REGEXEXTRACT(B1572, ""\d{4}"")"),"2013")</f>
        <v>2013</v>
      </c>
    </row>
    <row r="1573">
      <c r="A1573" s="11" t="s">
        <v>3579</v>
      </c>
      <c r="B1573" s="11" t="s">
        <v>3578</v>
      </c>
      <c r="C1573" s="1" t="s">
        <v>11158</v>
      </c>
      <c r="D1573" s="1" t="s">
        <v>11159</v>
      </c>
      <c r="E1573" s="1" t="s">
        <v>11</v>
      </c>
      <c r="F1573" s="1" t="s">
        <v>11160</v>
      </c>
      <c r="G1573" s="1" t="s">
        <v>11161</v>
      </c>
      <c r="H1573" s="1" t="s">
        <v>291</v>
      </c>
      <c r="I1573" s="1" t="s">
        <v>11162</v>
      </c>
      <c r="J1573" s="1">
        <v>1.0</v>
      </c>
      <c r="K1573" s="1" t="s">
        <v>7473</v>
      </c>
      <c r="L1573" s="1">
        <v>0.0</v>
      </c>
      <c r="M1573" s="10" t="str">
        <f>IFERROR(__xludf.DUMMYFUNCTION("REGEXEXTRACT(B1573, ""\d{4}"")"),"2012")</f>
        <v>2012</v>
      </c>
    </row>
    <row r="1574">
      <c r="A1574" s="11" t="s">
        <v>3594</v>
      </c>
      <c r="B1574" s="11" t="s">
        <v>3593</v>
      </c>
      <c r="C1574" s="1" t="s">
        <v>11</v>
      </c>
      <c r="D1574" s="1" t="s">
        <v>7488</v>
      </c>
      <c r="E1574" s="1" t="s">
        <v>11</v>
      </c>
      <c r="F1574" s="1" t="s">
        <v>11163</v>
      </c>
      <c r="G1574" s="1" t="s">
        <v>11164</v>
      </c>
      <c r="H1574" s="1" t="s">
        <v>11</v>
      </c>
      <c r="I1574" s="1" t="s">
        <v>11</v>
      </c>
      <c r="J1574" s="1">
        <v>1.0</v>
      </c>
      <c r="K1574" s="9" t="s">
        <v>8484</v>
      </c>
      <c r="L1574" s="1">
        <v>0.0</v>
      </c>
      <c r="M1574" s="10" t="str">
        <f>IFERROR(__xludf.DUMMYFUNCTION("REGEXEXTRACT(B1574, ""\d{4}"")"),"2001")</f>
        <v>2001</v>
      </c>
    </row>
    <row r="1575">
      <c r="A1575" s="11" t="s">
        <v>3596</v>
      </c>
      <c r="B1575" s="11" t="s">
        <v>3595</v>
      </c>
      <c r="C1575" s="1" t="s">
        <v>11</v>
      </c>
      <c r="D1575" s="1" t="s">
        <v>11165</v>
      </c>
      <c r="E1575" s="1" t="s">
        <v>11</v>
      </c>
      <c r="F1575" s="1" t="s">
        <v>11166</v>
      </c>
      <c r="G1575" s="1" t="s">
        <v>11167</v>
      </c>
      <c r="H1575" s="1" t="s">
        <v>11</v>
      </c>
      <c r="I1575" s="1" t="s">
        <v>11</v>
      </c>
      <c r="J1575" s="1">
        <v>1.0</v>
      </c>
      <c r="K1575" s="9" t="s">
        <v>7744</v>
      </c>
      <c r="L1575" s="1">
        <v>0.0</v>
      </c>
      <c r="M1575" s="10" t="str">
        <f>IFERROR(__xludf.DUMMYFUNCTION("REGEXEXTRACT(B1575, ""\d{4}"")"),"2010")</f>
        <v>2010</v>
      </c>
    </row>
    <row r="1576">
      <c r="A1576" s="6" t="s">
        <v>11168</v>
      </c>
      <c r="B1576" s="11" t="s">
        <v>3597</v>
      </c>
      <c r="C1576" s="1" t="s">
        <v>11</v>
      </c>
      <c r="D1576" s="1" t="s">
        <v>11169</v>
      </c>
      <c r="E1576" s="1" t="s">
        <v>11</v>
      </c>
      <c r="F1576" s="3" t="s">
        <v>11170</v>
      </c>
      <c r="G1576" s="1" t="s">
        <v>11167</v>
      </c>
      <c r="H1576" s="1" t="s">
        <v>11</v>
      </c>
      <c r="I1576" s="1" t="s">
        <v>11</v>
      </c>
      <c r="J1576" s="1">
        <v>1.0</v>
      </c>
      <c r="K1576" s="9" t="s">
        <v>7744</v>
      </c>
      <c r="L1576" s="1">
        <v>0.0</v>
      </c>
      <c r="M1576" s="10" t="str">
        <f>IFERROR(__xludf.DUMMYFUNCTION("REGEXEXTRACT(B1576, ""\d{4}"")"),"2010")</f>
        <v>2010</v>
      </c>
    </row>
    <row r="1577">
      <c r="A1577" s="11" t="s">
        <v>3600</v>
      </c>
      <c r="B1577" s="11" t="s">
        <v>3599</v>
      </c>
      <c r="C1577" s="1" t="s">
        <v>11171</v>
      </c>
      <c r="D1577" s="1" t="s">
        <v>11172</v>
      </c>
      <c r="E1577" s="1" t="s">
        <v>11</v>
      </c>
      <c r="F1577" s="1" t="s">
        <v>11173</v>
      </c>
      <c r="G1577" s="1" t="s">
        <v>11174</v>
      </c>
      <c r="H1577" s="1" t="s">
        <v>291</v>
      </c>
      <c r="I1577" s="1" t="s">
        <v>11175</v>
      </c>
      <c r="J1577" s="1">
        <v>1.0</v>
      </c>
      <c r="K1577" s="1" t="s">
        <v>7473</v>
      </c>
      <c r="L1577" s="1">
        <v>0.0</v>
      </c>
      <c r="M1577" s="10" t="str">
        <f>IFERROR(__xludf.DUMMYFUNCTION("REGEXEXTRACT(B1577, ""\d{4}"")"),"2014")</f>
        <v>2014</v>
      </c>
    </row>
    <row r="1578">
      <c r="A1578" s="11" t="s">
        <v>3602</v>
      </c>
      <c r="B1578" s="11" t="s">
        <v>3601</v>
      </c>
      <c r="C1578" s="1" t="s">
        <v>11</v>
      </c>
      <c r="D1578" s="2" t="s">
        <v>11176</v>
      </c>
      <c r="E1578" s="1" t="s">
        <v>11</v>
      </c>
      <c r="F1578" s="1" t="s">
        <v>11177</v>
      </c>
      <c r="G1578" s="1" t="s">
        <v>11178</v>
      </c>
      <c r="H1578" s="1" t="s">
        <v>11</v>
      </c>
      <c r="I1578" s="1" t="s">
        <v>11</v>
      </c>
      <c r="J1578" s="1">
        <v>1.0</v>
      </c>
      <c r="K1578" s="9" t="s">
        <v>7744</v>
      </c>
      <c r="L1578" s="1">
        <v>0.0</v>
      </c>
      <c r="M1578" s="10" t="str">
        <f>IFERROR(__xludf.DUMMYFUNCTION("REGEXEXTRACT(B1578, ""\d{4}"")"),"2014")</f>
        <v>2014</v>
      </c>
    </row>
    <row r="1579">
      <c r="A1579" s="11" t="s">
        <v>11179</v>
      </c>
      <c r="B1579" s="11" t="s">
        <v>11180</v>
      </c>
      <c r="C1579" s="1" t="s">
        <v>11</v>
      </c>
      <c r="D1579" s="2" t="s">
        <v>11101</v>
      </c>
      <c r="E1579" s="1" t="s">
        <v>11</v>
      </c>
      <c r="F1579" s="1" t="s">
        <v>11181</v>
      </c>
      <c r="G1579" s="1" t="s">
        <v>11182</v>
      </c>
      <c r="H1579" s="1" t="s">
        <v>11</v>
      </c>
      <c r="I1579" s="1" t="s">
        <v>11</v>
      </c>
      <c r="J1579" s="1">
        <v>1.0</v>
      </c>
      <c r="K1579" s="9" t="s">
        <v>7744</v>
      </c>
      <c r="L1579" s="1">
        <v>0.0</v>
      </c>
      <c r="M1579" s="10" t="str">
        <f>IFERROR(__xludf.DUMMYFUNCTION("REGEXEXTRACT(B1579, ""\d{4}"")"),"#N/A")</f>
        <v>#N/A</v>
      </c>
    </row>
    <row r="1580">
      <c r="A1580" s="11" t="s">
        <v>3606</v>
      </c>
      <c r="B1580" s="11" t="s">
        <v>3605</v>
      </c>
      <c r="C1580" s="1" t="s">
        <v>11183</v>
      </c>
      <c r="D1580" s="1" t="s">
        <v>11184</v>
      </c>
      <c r="E1580" s="1" t="s">
        <v>11</v>
      </c>
      <c r="F1580" s="1" t="s">
        <v>11185</v>
      </c>
      <c r="G1580" s="1" t="s">
        <v>11186</v>
      </c>
      <c r="H1580" s="1" t="s">
        <v>11187</v>
      </c>
      <c r="I1580" s="1" t="s">
        <v>11188</v>
      </c>
      <c r="J1580" s="1">
        <v>1.0</v>
      </c>
      <c r="K1580" s="1" t="s">
        <v>7473</v>
      </c>
      <c r="L1580" s="1">
        <v>0.0</v>
      </c>
      <c r="M1580" s="10" t="str">
        <f>IFERROR(__xludf.DUMMYFUNCTION("REGEXEXTRACT(B1580, ""\d{4}"")"),"2013")</f>
        <v>2013</v>
      </c>
    </row>
    <row r="1581">
      <c r="A1581" s="11" t="s">
        <v>11189</v>
      </c>
      <c r="B1581" s="11" t="s">
        <v>3607</v>
      </c>
      <c r="C1581" s="1" t="s">
        <v>11</v>
      </c>
      <c r="D1581" s="1" t="s">
        <v>11190</v>
      </c>
      <c r="E1581" s="1" t="s">
        <v>11</v>
      </c>
      <c r="F1581" s="1" t="s">
        <v>11191</v>
      </c>
      <c r="G1581" s="1" t="s">
        <v>8681</v>
      </c>
      <c r="H1581" s="1" t="s">
        <v>11</v>
      </c>
      <c r="I1581" s="1" t="s">
        <v>11</v>
      </c>
      <c r="J1581" s="1">
        <v>1.0</v>
      </c>
      <c r="K1581" s="1" t="s">
        <v>7473</v>
      </c>
      <c r="L1581" s="1">
        <v>0.0</v>
      </c>
      <c r="M1581" s="10" t="str">
        <f>IFERROR(__xludf.DUMMYFUNCTION("REGEXEXTRACT(B1581, ""\d{4}"")"),"2015")</f>
        <v>2015</v>
      </c>
    </row>
    <row r="1582">
      <c r="A1582" s="11" t="s">
        <v>3610</v>
      </c>
      <c r="B1582" s="11" t="s">
        <v>3609</v>
      </c>
      <c r="C1582" s="1" t="s">
        <v>11</v>
      </c>
      <c r="D1582" s="1" t="s">
        <v>11192</v>
      </c>
      <c r="E1582" s="1" t="s">
        <v>11</v>
      </c>
      <c r="F1582" s="1" t="s">
        <v>11193</v>
      </c>
      <c r="G1582" s="1" t="s">
        <v>11194</v>
      </c>
      <c r="H1582" s="1" t="s">
        <v>11</v>
      </c>
      <c r="I1582" s="1" t="s">
        <v>11</v>
      </c>
      <c r="J1582" s="1">
        <v>1.0</v>
      </c>
      <c r="K1582" s="3" t="s">
        <v>8614</v>
      </c>
      <c r="L1582" s="1">
        <v>0.0</v>
      </c>
      <c r="M1582" s="10" t="str">
        <f>IFERROR(__xludf.DUMMYFUNCTION("REGEXEXTRACT(B1582, ""\d{4}"")"),"2014")</f>
        <v>2014</v>
      </c>
    </row>
    <row r="1583">
      <c r="A1583" s="11" t="s">
        <v>3612</v>
      </c>
      <c r="B1583" s="11" t="s">
        <v>3611</v>
      </c>
      <c r="C1583" s="1" t="s">
        <v>11195</v>
      </c>
      <c r="D1583" s="1" t="s">
        <v>11196</v>
      </c>
      <c r="E1583" s="1" t="s">
        <v>11</v>
      </c>
      <c r="F1583" s="1" t="s">
        <v>11197</v>
      </c>
      <c r="G1583" s="1" t="s">
        <v>11198</v>
      </c>
      <c r="H1583" s="1" t="s">
        <v>291</v>
      </c>
      <c r="I1583" s="1" t="s">
        <v>11199</v>
      </c>
      <c r="J1583" s="1">
        <v>1.0</v>
      </c>
      <c r="K1583" s="1" t="s">
        <v>7473</v>
      </c>
      <c r="L1583" s="1">
        <v>0.0</v>
      </c>
      <c r="M1583" s="10" t="str">
        <f>IFERROR(__xludf.DUMMYFUNCTION("REGEXEXTRACT(B1583, ""\d{4}"")"),"2015")</f>
        <v>2015</v>
      </c>
    </row>
    <row r="1584">
      <c r="A1584" s="11" t="s">
        <v>3614</v>
      </c>
      <c r="B1584" s="11" t="s">
        <v>3613</v>
      </c>
      <c r="C1584" s="1" t="s">
        <v>11</v>
      </c>
      <c r="D1584" s="1" t="s">
        <v>7488</v>
      </c>
      <c r="E1584" s="1" t="s">
        <v>11</v>
      </c>
      <c r="F1584" s="1" t="s">
        <v>11200</v>
      </c>
      <c r="G1584" s="1" t="s">
        <v>11201</v>
      </c>
      <c r="H1584" s="1" t="s">
        <v>11</v>
      </c>
      <c r="I1584" s="1" t="s">
        <v>11</v>
      </c>
      <c r="J1584" s="1">
        <v>1.0</v>
      </c>
      <c r="K1584" s="1" t="s">
        <v>7738</v>
      </c>
      <c r="L1584" s="1">
        <v>0.0</v>
      </c>
      <c r="M1584" s="10" t="str">
        <f>IFERROR(__xludf.DUMMYFUNCTION("REGEXEXTRACT(B1584, ""\d{4}"")"),"2014")</f>
        <v>2014</v>
      </c>
    </row>
    <row r="1585">
      <c r="A1585" s="11" t="s">
        <v>3616</v>
      </c>
      <c r="B1585" s="11" t="s">
        <v>3615</v>
      </c>
      <c r="C1585" s="1" t="s">
        <v>11</v>
      </c>
      <c r="D1585" s="2" t="s">
        <v>11202</v>
      </c>
      <c r="E1585" s="1" t="s">
        <v>11</v>
      </c>
      <c r="F1585" s="1" t="s">
        <v>11203</v>
      </c>
      <c r="G1585" s="1" t="s">
        <v>11204</v>
      </c>
      <c r="H1585" s="1" t="s">
        <v>11</v>
      </c>
      <c r="I1585" s="1" t="s">
        <v>11</v>
      </c>
      <c r="J1585" s="1">
        <v>1.0</v>
      </c>
      <c r="K1585" s="1" t="s">
        <v>7738</v>
      </c>
      <c r="L1585" s="1">
        <v>0.0</v>
      </c>
      <c r="M1585" s="10" t="str">
        <f>IFERROR(__xludf.DUMMYFUNCTION("REGEXEXTRACT(B1585, ""\d{4}"")"),"2014")</f>
        <v>2014</v>
      </c>
    </row>
    <row r="1586">
      <c r="A1586" s="11" t="s">
        <v>3618</v>
      </c>
      <c r="B1586" s="11" t="s">
        <v>3617</v>
      </c>
      <c r="C1586" s="1" t="s">
        <v>11</v>
      </c>
      <c r="D1586" s="1" t="s">
        <v>11205</v>
      </c>
      <c r="E1586" s="1" t="s">
        <v>11</v>
      </c>
      <c r="F1586" s="1" t="s">
        <v>11206</v>
      </c>
      <c r="G1586" s="1" t="s">
        <v>7743</v>
      </c>
      <c r="H1586" s="1" t="s">
        <v>11</v>
      </c>
      <c r="I1586" s="1" t="s">
        <v>11</v>
      </c>
      <c r="J1586" s="1">
        <v>1.0</v>
      </c>
      <c r="K1586" s="9" t="s">
        <v>7744</v>
      </c>
      <c r="L1586" s="1">
        <v>0.0</v>
      </c>
      <c r="M1586" s="10" t="str">
        <f>IFERROR(__xludf.DUMMYFUNCTION("REGEXEXTRACT(B1586, ""\d{4}"")"),"2014")</f>
        <v>2014</v>
      </c>
    </row>
    <row r="1587">
      <c r="A1587" s="11" t="s">
        <v>3620</v>
      </c>
      <c r="B1587" s="11" t="s">
        <v>3619</v>
      </c>
      <c r="C1587" s="1" t="s">
        <v>11</v>
      </c>
      <c r="D1587" s="1" t="s">
        <v>11207</v>
      </c>
      <c r="E1587" s="1" t="s">
        <v>11</v>
      </c>
      <c r="F1587" s="1" t="s">
        <v>11208</v>
      </c>
      <c r="G1587" s="1" t="s">
        <v>7743</v>
      </c>
      <c r="H1587" s="1" t="s">
        <v>11</v>
      </c>
      <c r="I1587" s="1" t="s">
        <v>11</v>
      </c>
      <c r="J1587" s="1">
        <v>1.0</v>
      </c>
      <c r="K1587" s="9" t="s">
        <v>7744</v>
      </c>
      <c r="L1587" s="1">
        <v>0.0</v>
      </c>
      <c r="M1587" s="10" t="str">
        <f>IFERROR(__xludf.DUMMYFUNCTION("REGEXEXTRACT(B1587, ""\d{4}"")"),"2000")</f>
        <v>2000</v>
      </c>
    </row>
    <row r="1588">
      <c r="A1588" s="11" t="s">
        <v>3622</v>
      </c>
      <c r="B1588" s="11" t="s">
        <v>3621</v>
      </c>
      <c r="C1588" s="1" t="s">
        <v>11</v>
      </c>
      <c r="D1588" s="1" t="s">
        <v>11209</v>
      </c>
      <c r="E1588" s="1" t="s">
        <v>11</v>
      </c>
      <c r="F1588" s="1" t="s">
        <v>11210</v>
      </c>
      <c r="G1588" s="1" t="s">
        <v>11211</v>
      </c>
      <c r="H1588" s="1" t="s">
        <v>11</v>
      </c>
      <c r="I1588" s="1" t="s">
        <v>11</v>
      </c>
      <c r="J1588" s="1">
        <v>1.0</v>
      </c>
      <c r="K1588" s="1" t="s">
        <v>7473</v>
      </c>
      <c r="L1588" s="1">
        <v>0.0</v>
      </c>
      <c r="M1588" s="10" t="str">
        <f>IFERROR(__xludf.DUMMYFUNCTION("REGEXEXTRACT(B1588, ""\d{4}"")"),"2015")</f>
        <v>2015</v>
      </c>
    </row>
    <row r="1589">
      <c r="A1589" s="11" t="s">
        <v>3636</v>
      </c>
      <c r="B1589" s="11" t="s">
        <v>3635</v>
      </c>
      <c r="C1589" s="1" t="s">
        <v>11</v>
      </c>
      <c r="D1589" s="1" t="s">
        <v>11212</v>
      </c>
      <c r="E1589" s="1" t="s">
        <v>11</v>
      </c>
      <c r="F1589" s="1" t="s">
        <v>11213</v>
      </c>
      <c r="G1589" s="1" t="s">
        <v>11214</v>
      </c>
      <c r="H1589" s="1" t="s">
        <v>11</v>
      </c>
      <c r="I1589" s="1" t="s">
        <v>11</v>
      </c>
      <c r="J1589" s="1">
        <v>1.0</v>
      </c>
      <c r="K1589" s="9" t="s">
        <v>8614</v>
      </c>
      <c r="L1589" s="1">
        <v>0.0</v>
      </c>
      <c r="M1589" s="10" t="str">
        <f>IFERROR(__xludf.DUMMYFUNCTION("REGEXEXTRACT(B1589, ""\d{4}"")"),"2013")</f>
        <v>2013</v>
      </c>
    </row>
    <row r="1590">
      <c r="A1590" s="11" t="s">
        <v>3638</v>
      </c>
      <c r="B1590" s="11" t="s">
        <v>3637</v>
      </c>
      <c r="C1590" s="1" t="s">
        <v>11</v>
      </c>
      <c r="D1590" s="1" t="s">
        <v>11215</v>
      </c>
      <c r="E1590" s="1" t="s">
        <v>11</v>
      </c>
      <c r="F1590" s="1" t="s">
        <v>11216</v>
      </c>
      <c r="G1590" s="1" t="s">
        <v>7504</v>
      </c>
      <c r="H1590" s="1" t="s">
        <v>11</v>
      </c>
      <c r="I1590" s="1" t="s">
        <v>11</v>
      </c>
      <c r="J1590" s="1">
        <v>1.0</v>
      </c>
      <c r="K1590" s="3" t="s">
        <v>7485</v>
      </c>
      <c r="L1590" s="1">
        <v>0.0</v>
      </c>
      <c r="M1590" s="10" t="str">
        <f>IFERROR(__xludf.DUMMYFUNCTION("REGEXEXTRACT(B1590, ""\d{4}"")"),"2013")</f>
        <v>2013</v>
      </c>
    </row>
    <row r="1591">
      <c r="A1591" s="11" t="s">
        <v>3640</v>
      </c>
      <c r="B1591" s="11" t="s">
        <v>3639</v>
      </c>
      <c r="C1591" s="1" t="s">
        <v>11</v>
      </c>
      <c r="D1591" s="1" t="s">
        <v>11217</v>
      </c>
      <c r="E1591" s="1" t="s">
        <v>11</v>
      </c>
      <c r="F1591" s="1" t="s">
        <v>11218</v>
      </c>
      <c r="G1591" s="1" t="s">
        <v>8613</v>
      </c>
      <c r="H1591" s="1" t="s">
        <v>11</v>
      </c>
      <c r="I1591" s="1" t="s">
        <v>11</v>
      </c>
      <c r="J1591" s="1">
        <v>1.0</v>
      </c>
      <c r="K1591" s="1" t="s">
        <v>7738</v>
      </c>
      <c r="L1591" s="1">
        <v>0.0</v>
      </c>
      <c r="M1591" s="10" t="str">
        <f>IFERROR(__xludf.DUMMYFUNCTION("REGEXEXTRACT(B1591, ""\d{4}"")"),"2015")</f>
        <v>2015</v>
      </c>
    </row>
    <row r="1592">
      <c r="A1592" s="6" t="s">
        <v>11219</v>
      </c>
      <c r="B1592" s="11" t="s">
        <v>3641</v>
      </c>
      <c r="C1592" s="1" t="s">
        <v>11</v>
      </c>
      <c r="D1592" s="1" t="s">
        <v>11220</v>
      </c>
      <c r="E1592" s="1" t="s">
        <v>11</v>
      </c>
      <c r="F1592" s="1" t="s">
        <v>11221</v>
      </c>
      <c r="G1592" s="1" t="s">
        <v>11222</v>
      </c>
      <c r="H1592" s="1" t="s">
        <v>11</v>
      </c>
      <c r="I1592" s="1" t="s">
        <v>11</v>
      </c>
      <c r="J1592" s="1">
        <v>1.0</v>
      </c>
      <c r="K1592" s="3" t="s">
        <v>7485</v>
      </c>
      <c r="L1592" s="1">
        <v>0.0</v>
      </c>
      <c r="M1592" s="10" t="str">
        <f>IFERROR(__xludf.DUMMYFUNCTION("REGEXEXTRACT(B1592, ""\d{4}"")"),"2014")</f>
        <v>2014</v>
      </c>
    </row>
    <row r="1593">
      <c r="A1593" s="11" t="s">
        <v>3644</v>
      </c>
      <c r="B1593" s="11" t="s">
        <v>3643</v>
      </c>
      <c r="C1593" s="1" t="s">
        <v>11</v>
      </c>
      <c r="D1593" s="2" t="s">
        <v>11223</v>
      </c>
      <c r="E1593" s="1" t="s">
        <v>11</v>
      </c>
      <c r="F1593" s="1" t="s">
        <v>11224</v>
      </c>
      <c r="G1593" s="1" t="s">
        <v>11225</v>
      </c>
      <c r="H1593" s="1" t="s">
        <v>11</v>
      </c>
      <c r="I1593" s="1" t="s">
        <v>11</v>
      </c>
      <c r="J1593" s="1">
        <v>1.0</v>
      </c>
      <c r="K1593" s="3" t="s">
        <v>7485</v>
      </c>
      <c r="L1593" s="1">
        <v>0.0</v>
      </c>
      <c r="M1593" s="10" t="str">
        <f>IFERROR(__xludf.DUMMYFUNCTION("REGEXEXTRACT(B1593, ""\d{4}"")"),"#N/A")</f>
        <v>#N/A</v>
      </c>
    </row>
    <row r="1594">
      <c r="A1594" s="11" t="s">
        <v>3646</v>
      </c>
      <c r="B1594" s="11" t="s">
        <v>3645</v>
      </c>
      <c r="C1594" s="1" t="s">
        <v>11</v>
      </c>
      <c r="D1594" s="1" t="s">
        <v>11226</v>
      </c>
      <c r="E1594" s="1" t="s">
        <v>11</v>
      </c>
      <c r="F1594" s="1" t="s">
        <v>11227</v>
      </c>
      <c r="G1594" s="1" t="s">
        <v>8493</v>
      </c>
      <c r="H1594" s="1" t="s">
        <v>11</v>
      </c>
      <c r="I1594" s="1" t="s">
        <v>11</v>
      </c>
      <c r="J1594" s="1">
        <v>1.0</v>
      </c>
      <c r="K1594" s="1" t="s">
        <v>7738</v>
      </c>
      <c r="L1594" s="1">
        <v>0.0</v>
      </c>
      <c r="M1594" s="10" t="str">
        <f>IFERROR(__xludf.DUMMYFUNCTION("REGEXEXTRACT(B1594, ""\d{4}"")"),"2016")</f>
        <v>2016</v>
      </c>
    </row>
    <row r="1595">
      <c r="A1595" s="11" t="s">
        <v>3648</v>
      </c>
      <c r="B1595" s="11" t="s">
        <v>3647</v>
      </c>
      <c r="C1595" s="1" t="s">
        <v>11</v>
      </c>
      <c r="D1595" s="1" t="s">
        <v>11228</v>
      </c>
      <c r="E1595" s="1" t="s">
        <v>11</v>
      </c>
      <c r="F1595" s="1" t="s">
        <v>11229</v>
      </c>
      <c r="G1595" s="1" t="s">
        <v>8330</v>
      </c>
      <c r="H1595" s="1" t="s">
        <v>11</v>
      </c>
      <c r="I1595" s="1" t="s">
        <v>11</v>
      </c>
      <c r="J1595" s="1">
        <v>1.0</v>
      </c>
      <c r="K1595" s="3" t="s">
        <v>7485</v>
      </c>
      <c r="L1595" s="1">
        <v>0.0</v>
      </c>
      <c r="M1595" s="10" t="str">
        <f>IFERROR(__xludf.DUMMYFUNCTION("REGEXEXTRACT(B1595, ""\d{4}"")"),"2005")</f>
        <v>2005</v>
      </c>
    </row>
    <row r="1596">
      <c r="A1596" s="11" t="s">
        <v>3650</v>
      </c>
      <c r="B1596" s="11" t="s">
        <v>3649</v>
      </c>
      <c r="C1596" s="1" t="s">
        <v>11</v>
      </c>
      <c r="D1596" s="2" t="s">
        <v>11230</v>
      </c>
      <c r="E1596" s="1" t="s">
        <v>11</v>
      </c>
      <c r="F1596" s="1" t="s">
        <v>11231</v>
      </c>
      <c r="G1596" s="1" t="s">
        <v>8330</v>
      </c>
      <c r="H1596" s="1" t="s">
        <v>11</v>
      </c>
      <c r="I1596" s="1" t="s">
        <v>11</v>
      </c>
      <c r="J1596" s="1">
        <v>1.0</v>
      </c>
      <c r="K1596" s="3" t="s">
        <v>7485</v>
      </c>
      <c r="L1596" s="1">
        <v>0.0</v>
      </c>
      <c r="M1596" s="10" t="str">
        <f>IFERROR(__xludf.DUMMYFUNCTION("REGEXEXTRACT(B1596, ""\d{4}"")"),"2014")</f>
        <v>2014</v>
      </c>
    </row>
    <row r="1597">
      <c r="A1597" s="11" t="s">
        <v>3652</v>
      </c>
      <c r="B1597" s="11" t="s">
        <v>3651</v>
      </c>
      <c r="C1597" s="1" t="s">
        <v>11</v>
      </c>
      <c r="D1597" s="1" t="s">
        <v>10776</v>
      </c>
      <c r="E1597" s="1" t="s">
        <v>11</v>
      </c>
      <c r="F1597" s="1" t="s">
        <v>11232</v>
      </c>
      <c r="G1597" s="1" t="s">
        <v>8330</v>
      </c>
      <c r="H1597" s="1" t="s">
        <v>11</v>
      </c>
      <c r="I1597" s="1" t="s">
        <v>11</v>
      </c>
      <c r="J1597" s="1">
        <v>1.0</v>
      </c>
      <c r="K1597" s="3" t="s">
        <v>7485</v>
      </c>
      <c r="L1597" s="1">
        <v>0.0</v>
      </c>
      <c r="M1597" s="10" t="str">
        <f>IFERROR(__xludf.DUMMYFUNCTION("REGEXEXTRACT(B1597, ""\d{4}"")"),"2010")</f>
        <v>2010</v>
      </c>
    </row>
    <row r="1598">
      <c r="A1598" s="11" t="s">
        <v>3656</v>
      </c>
      <c r="B1598" s="11" t="s">
        <v>3655</v>
      </c>
      <c r="C1598" s="1" t="s">
        <v>11</v>
      </c>
      <c r="D1598" s="1" t="s">
        <v>11233</v>
      </c>
      <c r="E1598" s="1" t="s">
        <v>11</v>
      </c>
      <c r="F1598" s="1" t="s">
        <v>11234</v>
      </c>
      <c r="G1598" s="1" t="s">
        <v>9275</v>
      </c>
      <c r="H1598" s="1" t="s">
        <v>11</v>
      </c>
      <c r="I1598" s="1" t="s">
        <v>11</v>
      </c>
      <c r="J1598" s="1">
        <v>1.0</v>
      </c>
      <c r="K1598" s="3" t="s">
        <v>7485</v>
      </c>
      <c r="L1598" s="1">
        <v>0.0</v>
      </c>
      <c r="M1598" s="10" t="str">
        <f>IFERROR(__xludf.DUMMYFUNCTION("REGEXEXTRACT(B1598, ""\d{4}"")"),"2015")</f>
        <v>2015</v>
      </c>
    </row>
    <row r="1599">
      <c r="A1599" s="11" t="s">
        <v>3658</v>
      </c>
      <c r="B1599" s="11" t="s">
        <v>3657</v>
      </c>
      <c r="C1599" s="1" t="s">
        <v>11</v>
      </c>
      <c r="D1599" s="1" t="s">
        <v>11235</v>
      </c>
      <c r="E1599" s="1" t="s">
        <v>11</v>
      </c>
      <c r="F1599" s="1" t="s">
        <v>11236</v>
      </c>
      <c r="G1599" s="1" t="s">
        <v>11237</v>
      </c>
      <c r="H1599" s="1" t="s">
        <v>11</v>
      </c>
      <c r="I1599" s="1" t="s">
        <v>11</v>
      </c>
      <c r="J1599" s="1">
        <v>1.0</v>
      </c>
      <c r="K1599" s="3" t="s">
        <v>7485</v>
      </c>
      <c r="L1599" s="1">
        <v>0.0</v>
      </c>
      <c r="M1599" s="10" t="str">
        <f>IFERROR(__xludf.DUMMYFUNCTION("REGEXEXTRACT(B1599, ""\d{4}"")"),"2016")</f>
        <v>2016</v>
      </c>
    </row>
    <row r="1600">
      <c r="A1600" s="11" t="s">
        <v>3660</v>
      </c>
      <c r="B1600" s="11" t="s">
        <v>3659</v>
      </c>
      <c r="C1600" s="1" t="s">
        <v>11</v>
      </c>
      <c r="D1600" s="2" t="s">
        <v>11238</v>
      </c>
      <c r="E1600" s="1" t="s">
        <v>11</v>
      </c>
      <c r="F1600" s="1" t="s">
        <v>11239</v>
      </c>
      <c r="G1600" s="1" t="s">
        <v>11240</v>
      </c>
      <c r="H1600" s="1" t="s">
        <v>11</v>
      </c>
      <c r="I1600" s="1" t="s">
        <v>11</v>
      </c>
      <c r="J1600" s="1">
        <v>1.0</v>
      </c>
      <c r="K1600" s="1" t="s">
        <v>7738</v>
      </c>
      <c r="L1600" s="1">
        <v>0.0</v>
      </c>
      <c r="M1600" s="10" t="str">
        <f>IFERROR(__xludf.DUMMYFUNCTION("REGEXEXTRACT(B1600, ""\d{4}"")"),"2013")</f>
        <v>2013</v>
      </c>
    </row>
    <row r="1601">
      <c r="A1601" s="11" t="s">
        <v>3662</v>
      </c>
      <c r="B1601" s="11" t="s">
        <v>3661</v>
      </c>
      <c r="C1601" s="1" t="s">
        <v>11</v>
      </c>
      <c r="D1601" s="1" t="s">
        <v>11241</v>
      </c>
      <c r="E1601" s="1" t="s">
        <v>11</v>
      </c>
      <c r="F1601" s="1" t="s">
        <v>11242</v>
      </c>
      <c r="G1601" s="1" t="s">
        <v>8229</v>
      </c>
      <c r="H1601" s="1" t="s">
        <v>11</v>
      </c>
      <c r="I1601" s="1" t="s">
        <v>11</v>
      </c>
      <c r="J1601" s="1">
        <v>1.0</v>
      </c>
      <c r="K1601" s="3" t="s">
        <v>7485</v>
      </c>
      <c r="L1601" s="1">
        <v>0.0</v>
      </c>
      <c r="M1601" s="10" t="str">
        <f>IFERROR(__xludf.DUMMYFUNCTION("REGEXEXTRACT(B1601, ""\d{4}"")"),"#N/A")</f>
        <v>#N/A</v>
      </c>
    </row>
    <row r="1602">
      <c r="A1602" s="11" t="s">
        <v>3664</v>
      </c>
      <c r="B1602" s="11" t="s">
        <v>3663</v>
      </c>
      <c r="C1602" s="1" t="s">
        <v>11</v>
      </c>
      <c r="D1602" s="1" t="s">
        <v>11243</v>
      </c>
      <c r="E1602" s="1" t="s">
        <v>11</v>
      </c>
      <c r="F1602" s="1" t="s">
        <v>11244</v>
      </c>
      <c r="G1602" s="1" t="s">
        <v>10548</v>
      </c>
      <c r="H1602" s="1" t="s">
        <v>11</v>
      </c>
      <c r="I1602" s="1" t="s">
        <v>11</v>
      </c>
      <c r="J1602" s="1">
        <v>1.0</v>
      </c>
      <c r="K1602" s="3" t="s">
        <v>7485</v>
      </c>
      <c r="L1602" s="1">
        <v>0.0</v>
      </c>
      <c r="M1602" s="10" t="str">
        <f>IFERROR(__xludf.DUMMYFUNCTION("REGEXEXTRACT(B1602, ""\d{4}"")"),"2006")</f>
        <v>2006</v>
      </c>
    </row>
    <row r="1603">
      <c r="A1603" s="11" t="s">
        <v>3666</v>
      </c>
      <c r="B1603" s="11" t="s">
        <v>3665</v>
      </c>
      <c r="C1603" s="1" t="s">
        <v>11</v>
      </c>
      <c r="D1603" s="1" t="s">
        <v>11245</v>
      </c>
      <c r="E1603" s="1" t="s">
        <v>11</v>
      </c>
      <c r="F1603" s="1" t="s">
        <v>11246</v>
      </c>
      <c r="G1603" s="1" t="s">
        <v>10548</v>
      </c>
      <c r="H1603" s="1" t="s">
        <v>11</v>
      </c>
      <c r="I1603" s="1" t="s">
        <v>11</v>
      </c>
      <c r="J1603" s="1">
        <v>1.0</v>
      </c>
      <c r="K1603" s="3" t="s">
        <v>7485</v>
      </c>
      <c r="L1603" s="1">
        <v>0.0</v>
      </c>
      <c r="M1603" s="10" t="str">
        <f>IFERROR(__xludf.DUMMYFUNCTION("REGEXEXTRACT(B1603, ""\d{4}"")"),"2010")</f>
        <v>2010</v>
      </c>
    </row>
    <row r="1604">
      <c r="A1604" s="11" t="s">
        <v>3668</v>
      </c>
      <c r="B1604" s="11" t="s">
        <v>3667</v>
      </c>
      <c r="C1604" s="1" t="s">
        <v>11</v>
      </c>
      <c r="D1604" s="1" t="s">
        <v>11247</v>
      </c>
      <c r="E1604" s="1" t="s">
        <v>11</v>
      </c>
      <c r="F1604" s="1" t="s">
        <v>11248</v>
      </c>
      <c r="G1604" s="1" t="s">
        <v>11249</v>
      </c>
      <c r="H1604" s="1" t="s">
        <v>11</v>
      </c>
      <c r="I1604" s="1" t="s">
        <v>11</v>
      </c>
      <c r="J1604" s="1">
        <v>1.0</v>
      </c>
      <c r="K1604" s="9" t="s">
        <v>7578</v>
      </c>
      <c r="L1604" s="1">
        <v>0.0</v>
      </c>
      <c r="M1604" s="10" t="str">
        <f>IFERROR(__xludf.DUMMYFUNCTION("REGEXEXTRACT(B1604, ""\d{4}"")"),"2015")</f>
        <v>2015</v>
      </c>
    </row>
    <row r="1605">
      <c r="A1605" s="11" t="s">
        <v>3670</v>
      </c>
      <c r="B1605" s="11" t="s">
        <v>3669</v>
      </c>
      <c r="C1605" s="1" t="s">
        <v>11</v>
      </c>
      <c r="D1605" s="1" t="s">
        <v>11250</v>
      </c>
      <c r="E1605" s="1" t="s">
        <v>11</v>
      </c>
      <c r="F1605" s="1" t="s">
        <v>10314</v>
      </c>
      <c r="G1605" s="1" t="s">
        <v>11251</v>
      </c>
      <c r="H1605" s="1" t="s">
        <v>11</v>
      </c>
      <c r="I1605" s="1" t="s">
        <v>11</v>
      </c>
      <c r="J1605" s="1">
        <v>1.0</v>
      </c>
      <c r="K1605" s="3" t="s">
        <v>7485</v>
      </c>
      <c r="L1605" s="1">
        <v>0.0</v>
      </c>
      <c r="M1605" s="10" t="str">
        <f>IFERROR(__xludf.DUMMYFUNCTION("REGEXEXTRACT(B1605, ""\d{4}"")"),"1998")</f>
        <v>1998</v>
      </c>
    </row>
    <row r="1606">
      <c r="A1606" s="11" t="s">
        <v>3672</v>
      </c>
      <c r="B1606" s="11" t="s">
        <v>3671</v>
      </c>
      <c r="C1606" s="1" t="s">
        <v>11252</v>
      </c>
      <c r="D1606" s="1" t="s">
        <v>11253</v>
      </c>
      <c r="E1606" s="1" t="s">
        <v>11</v>
      </c>
      <c r="F1606" s="1" t="s">
        <v>11254</v>
      </c>
      <c r="G1606" s="1" t="s">
        <v>11255</v>
      </c>
      <c r="H1606" s="1" t="s">
        <v>221</v>
      </c>
      <c r="I1606" s="1" t="s">
        <v>11256</v>
      </c>
      <c r="J1606" s="1">
        <v>1.0</v>
      </c>
      <c r="K1606" s="1" t="s">
        <v>7473</v>
      </c>
      <c r="L1606" s="1">
        <v>0.0</v>
      </c>
      <c r="M1606" s="10" t="str">
        <f>IFERROR(__xludf.DUMMYFUNCTION("REGEXEXTRACT(B1606, ""\d{4}"")"),"2012")</f>
        <v>2012</v>
      </c>
    </row>
    <row r="1607">
      <c r="A1607" s="8" t="s">
        <v>3674</v>
      </c>
      <c r="B1607" s="8" t="s">
        <v>3673</v>
      </c>
      <c r="C1607" s="1" t="s">
        <v>11</v>
      </c>
      <c r="D1607" s="1" t="s">
        <v>11257</v>
      </c>
      <c r="E1607" s="1" t="s">
        <v>11</v>
      </c>
      <c r="F1607" s="1" t="s">
        <v>11258</v>
      </c>
      <c r="G1607" s="3" t="s">
        <v>8812</v>
      </c>
      <c r="H1607" s="1" t="s">
        <v>11</v>
      </c>
      <c r="I1607" s="1" t="s">
        <v>11</v>
      </c>
      <c r="J1607" s="1">
        <v>1.0</v>
      </c>
      <c r="K1607" s="3" t="s">
        <v>7485</v>
      </c>
      <c r="L1607" s="1">
        <v>0.0</v>
      </c>
      <c r="M1607" s="10" t="str">
        <f>IFERROR(__xludf.DUMMYFUNCTION("REGEXEXTRACT(B1607, ""\d{4}"")"),"2004")</f>
        <v>2004</v>
      </c>
    </row>
    <row r="1608">
      <c r="A1608" s="11" t="s">
        <v>3676</v>
      </c>
      <c r="B1608" s="11" t="s">
        <v>3675</v>
      </c>
      <c r="C1608" s="1" t="s">
        <v>11</v>
      </c>
      <c r="D1608" s="1" t="s">
        <v>11259</v>
      </c>
      <c r="E1608" s="1" t="s">
        <v>11</v>
      </c>
      <c r="F1608" s="1" t="s">
        <v>11260</v>
      </c>
      <c r="G1608" s="1" t="s">
        <v>8202</v>
      </c>
      <c r="H1608" s="1" t="s">
        <v>11</v>
      </c>
      <c r="I1608" s="1" t="s">
        <v>11</v>
      </c>
      <c r="J1608" s="1">
        <v>1.0</v>
      </c>
      <c r="K1608" s="3" t="s">
        <v>7485</v>
      </c>
      <c r="L1608" s="1">
        <v>0.0</v>
      </c>
      <c r="M1608" s="10" t="str">
        <f>IFERROR(__xludf.DUMMYFUNCTION("REGEXEXTRACT(B1608, ""\d{4}"")"),"2010")</f>
        <v>2010</v>
      </c>
    </row>
    <row r="1609">
      <c r="A1609" s="11" t="s">
        <v>3678</v>
      </c>
      <c r="B1609" s="11" t="s">
        <v>3677</v>
      </c>
      <c r="C1609" s="1" t="s">
        <v>11</v>
      </c>
      <c r="D1609" s="2" t="s">
        <v>11261</v>
      </c>
      <c r="E1609" s="1" t="s">
        <v>11</v>
      </c>
      <c r="F1609" s="1" t="s">
        <v>11262</v>
      </c>
      <c r="G1609" s="1" t="s">
        <v>11263</v>
      </c>
      <c r="H1609" s="1" t="s">
        <v>11</v>
      </c>
      <c r="I1609" s="1" t="s">
        <v>11</v>
      </c>
      <c r="J1609" s="1">
        <v>1.0</v>
      </c>
      <c r="K1609" s="3" t="s">
        <v>7485</v>
      </c>
      <c r="L1609" s="1">
        <v>0.0</v>
      </c>
      <c r="M1609" s="10" t="str">
        <f>IFERROR(__xludf.DUMMYFUNCTION("REGEXEXTRACT(B1609, ""\d{4}"")"),"2013")</f>
        <v>2013</v>
      </c>
    </row>
    <row r="1610">
      <c r="A1610" s="11" t="s">
        <v>3680</v>
      </c>
      <c r="B1610" s="11" t="s">
        <v>3679</v>
      </c>
      <c r="C1610" s="1" t="s">
        <v>11</v>
      </c>
      <c r="D1610" s="2" t="s">
        <v>11264</v>
      </c>
      <c r="E1610" s="1" t="s">
        <v>11</v>
      </c>
      <c r="F1610" s="1" t="s">
        <v>11265</v>
      </c>
      <c r="G1610" s="1" t="s">
        <v>11266</v>
      </c>
      <c r="H1610" s="1" t="s">
        <v>11</v>
      </c>
      <c r="I1610" s="1" t="s">
        <v>11</v>
      </c>
      <c r="J1610" s="1">
        <v>1.0</v>
      </c>
      <c r="K1610" s="9" t="s">
        <v>8490</v>
      </c>
      <c r="L1610" s="1">
        <v>0.0</v>
      </c>
      <c r="M1610" s="10" t="str">
        <f>IFERROR(__xludf.DUMMYFUNCTION("REGEXEXTRACT(B1610, ""\d{4}"")"),"#N/A")</f>
        <v>#N/A</v>
      </c>
    </row>
    <row r="1611">
      <c r="A1611" s="11" t="s">
        <v>3682</v>
      </c>
      <c r="B1611" s="11" t="s">
        <v>3681</v>
      </c>
      <c r="C1611" s="1"/>
      <c r="D1611" s="1" t="s">
        <v>11267</v>
      </c>
      <c r="E1611" s="1" t="s">
        <v>11</v>
      </c>
      <c r="F1611" s="1" t="s">
        <v>11268</v>
      </c>
      <c r="G1611" s="1" t="s">
        <v>7197</v>
      </c>
      <c r="H1611" s="1" t="s">
        <v>390</v>
      </c>
      <c r="I1611" s="1" t="s">
        <v>11269</v>
      </c>
      <c r="J1611" s="1">
        <v>1.0</v>
      </c>
      <c r="K1611" s="9" t="s">
        <v>7523</v>
      </c>
      <c r="L1611" s="1">
        <v>0.0</v>
      </c>
      <c r="M1611" s="10" t="str">
        <f>IFERROR(__xludf.DUMMYFUNCTION("REGEXEXTRACT(B1611, ""\d{4}"")"),"2015")</f>
        <v>2015</v>
      </c>
    </row>
    <row r="1612">
      <c r="A1612" s="11" t="s">
        <v>3683</v>
      </c>
      <c r="B1612" s="6" t="s">
        <v>1835</v>
      </c>
      <c r="C1612" s="1" t="s">
        <v>9210</v>
      </c>
      <c r="D1612" s="1" t="s">
        <v>11270</v>
      </c>
      <c r="E1612" s="1" t="s">
        <v>11</v>
      </c>
      <c r="F1612" s="1" t="s">
        <v>9212</v>
      </c>
      <c r="G1612" s="1" t="s">
        <v>7946</v>
      </c>
      <c r="H1612" s="1" t="s">
        <v>2111</v>
      </c>
      <c r="I1612" s="1" t="s">
        <v>9213</v>
      </c>
      <c r="J1612" s="1">
        <v>1.0</v>
      </c>
      <c r="K1612" s="1" t="s">
        <v>7473</v>
      </c>
      <c r="L1612" s="1">
        <v>0.0</v>
      </c>
      <c r="M1612" s="10" t="str">
        <f>IFERROR(__xludf.DUMMYFUNCTION("REGEXEXTRACT(B1612, ""\d{4}"")"),"2014")</f>
        <v>2014</v>
      </c>
    </row>
    <row r="1613">
      <c r="A1613" s="11" t="s">
        <v>3685</v>
      </c>
      <c r="B1613" s="11" t="s">
        <v>3684</v>
      </c>
      <c r="C1613" s="1" t="s">
        <v>11271</v>
      </c>
      <c r="D1613" s="1" t="s">
        <v>11272</v>
      </c>
      <c r="E1613" s="1" t="s">
        <v>11</v>
      </c>
      <c r="F1613" s="1" t="s">
        <v>11273</v>
      </c>
      <c r="G1613" s="1" t="s">
        <v>11274</v>
      </c>
      <c r="H1613" s="1" t="s">
        <v>11275</v>
      </c>
      <c r="I1613" s="1" t="s">
        <v>11276</v>
      </c>
      <c r="J1613" s="1">
        <v>1.0</v>
      </c>
      <c r="K1613" s="1" t="s">
        <v>7473</v>
      </c>
      <c r="L1613" s="1">
        <v>0.0</v>
      </c>
      <c r="M1613" s="10" t="str">
        <f>IFERROR(__xludf.DUMMYFUNCTION("REGEXEXTRACT(B1613, ""\d{4}"")"),"2015")</f>
        <v>2015</v>
      </c>
    </row>
    <row r="1614">
      <c r="A1614" s="11" t="s">
        <v>3689</v>
      </c>
      <c r="B1614" s="11" t="s">
        <v>3688</v>
      </c>
      <c r="C1614" s="1" t="s">
        <v>11</v>
      </c>
      <c r="D1614" s="1" t="s">
        <v>11277</v>
      </c>
      <c r="E1614" s="1" t="s">
        <v>11</v>
      </c>
      <c r="F1614" s="1" t="s">
        <v>11278</v>
      </c>
      <c r="G1614" s="1" t="s">
        <v>7504</v>
      </c>
      <c r="H1614" s="1" t="s">
        <v>11</v>
      </c>
      <c r="I1614" s="1" t="s">
        <v>11</v>
      </c>
      <c r="J1614" s="1">
        <v>1.0</v>
      </c>
      <c r="K1614" s="3" t="s">
        <v>7485</v>
      </c>
      <c r="L1614" s="1">
        <v>0.0</v>
      </c>
      <c r="M1614" s="10" t="str">
        <f>IFERROR(__xludf.DUMMYFUNCTION("REGEXEXTRACT(B1614, ""\d{4}"")"),"2010")</f>
        <v>2010</v>
      </c>
    </row>
    <row r="1615">
      <c r="A1615" s="11" t="s">
        <v>3691</v>
      </c>
      <c r="B1615" s="11" t="s">
        <v>3690</v>
      </c>
      <c r="C1615" s="1" t="s">
        <v>11</v>
      </c>
      <c r="D1615" s="2" t="s">
        <v>11279</v>
      </c>
      <c r="E1615" s="1" t="s">
        <v>11</v>
      </c>
      <c r="F1615" s="1" t="s">
        <v>11280</v>
      </c>
      <c r="G1615" s="1" t="s">
        <v>11281</v>
      </c>
      <c r="H1615" s="1" t="s">
        <v>11</v>
      </c>
      <c r="I1615" s="1" t="s">
        <v>11</v>
      </c>
      <c r="J1615" s="1">
        <v>1.0</v>
      </c>
      <c r="K1615" s="3" t="s">
        <v>7485</v>
      </c>
      <c r="L1615" s="1">
        <v>0.0</v>
      </c>
      <c r="M1615" s="10" t="str">
        <f>IFERROR(__xludf.DUMMYFUNCTION("REGEXEXTRACT(B1615, ""\d{4}"")"),"#N/A")</f>
        <v>#N/A</v>
      </c>
    </row>
    <row r="1616">
      <c r="A1616" s="11" t="s">
        <v>11282</v>
      </c>
      <c r="B1616" s="11" t="s">
        <v>3692</v>
      </c>
      <c r="C1616" s="1" t="s">
        <v>11</v>
      </c>
      <c r="D1616" s="1" t="s">
        <v>11283</v>
      </c>
      <c r="E1616" s="1" t="s">
        <v>11</v>
      </c>
      <c r="F1616" s="1" t="s">
        <v>11284</v>
      </c>
      <c r="G1616" s="1" t="s">
        <v>7504</v>
      </c>
      <c r="H1616" s="1" t="s">
        <v>11</v>
      </c>
      <c r="I1616" s="1" t="s">
        <v>11</v>
      </c>
      <c r="J1616" s="1">
        <v>1.0</v>
      </c>
      <c r="K1616" s="3" t="s">
        <v>7485</v>
      </c>
      <c r="L1616" s="1">
        <v>0.0</v>
      </c>
      <c r="M1616" s="10" t="str">
        <f>IFERROR(__xludf.DUMMYFUNCTION("REGEXEXTRACT(B1616, ""\d{4}"")"),"2008")</f>
        <v>2008</v>
      </c>
    </row>
    <row r="1617">
      <c r="A1617" s="11" t="s">
        <v>3699</v>
      </c>
      <c r="B1617" s="11" t="s">
        <v>3698</v>
      </c>
      <c r="C1617" s="1" t="s">
        <v>11</v>
      </c>
      <c r="D1617" s="1" t="s">
        <v>7488</v>
      </c>
      <c r="E1617" s="1" t="s">
        <v>11</v>
      </c>
      <c r="F1617" s="1" t="s">
        <v>11285</v>
      </c>
      <c r="G1617" s="1" t="s">
        <v>11286</v>
      </c>
      <c r="H1617" s="1" t="s">
        <v>11</v>
      </c>
      <c r="I1617" s="1" t="s">
        <v>11</v>
      </c>
      <c r="J1617" s="1">
        <v>1.0</v>
      </c>
      <c r="K1617" s="3" t="s">
        <v>8185</v>
      </c>
      <c r="L1617" s="1">
        <v>0.0</v>
      </c>
      <c r="M1617" s="10" t="str">
        <f>IFERROR(__xludf.DUMMYFUNCTION("REGEXEXTRACT(B1617, ""\d{4}"")"),"2015")</f>
        <v>2015</v>
      </c>
    </row>
    <row r="1618">
      <c r="A1618" s="11" t="s">
        <v>3708</v>
      </c>
      <c r="B1618" s="11" t="s">
        <v>3707</v>
      </c>
      <c r="C1618" s="1" t="s">
        <v>11287</v>
      </c>
      <c r="D1618" s="1" t="s">
        <v>11288</v>
      </c>
      <c r="E1618" s="1" t="s">
        <v>11</v>
      </c>
      <c r="F1618" s="1" t="s">
        <v>11289</v>
      </c>
      <c r="G1618" s="1" t="s">
        <v>11290</v>
      </c>
      <c r="H1618" s="1" t="s">
        <v>1513</v>
      </c>
      <c r="I1618" s="1" t="s">
        <v>11291</v>
      </c>
      <c r="J1618" s="1">
        <v>1.0</v>
      </c>
      <c r="K1618" s="1" t="s">
        <v>7473</v>
      </c>
      <c r="L1618" s="1">
        <v>0.0</v>
      </c>
      <c r="M1618" s="10" t="str">
        <f>IFERROR(__xludf.DUMMYFUNCTION("REGEXEXTRACT(B1618, ""\d{4}"")"),"2009")</f>
        <v>2009</v>
      </c>
    </row>
    <row r="1619">
      <c r="A1619" s="11" t="s">
        <v>3715</v>
      </c>
      <c r="B1619" s="11" t="s">
        <v>3714</v>
      </c>
      <c r="C1619" s="1" t="s">
        <v>11292</v>
      </c>
      <c r="D1619" s="1" t="s">
        <v>11293</v>
      </c>
      <c r="E1619" s="1" t="s">
        <v>11</v>
      </c>
      <c r="F1619" s="1" t="s">
        <v>11294</v>
      </c>
      <c r="G1619" s="1" t="s">
        <v>11295</v>
      </c>
      <c r="H1619" s="1" t="s">
        <v>6605</v>
      </c>
      <c r="I1619" s="1" t="s">
        <v>11296</v>
      </c>
      <c r="J1619" s="1">
        <v>1.0</v>
      </c>
      <c r="K1619" s="1" t="s">
        <v>7473</v>
      </c>
      <c r="L1619" s="1">
        <v>0.0</v>
      </c>
      <c r="M1619" s="10" t="str">
        <f>IFERROR(__xludf.DUMMYFUNCTION("REGEXEXTRACT(B1619, ""\d{4}"")"),"2007")</f>
        <v>2007</v>
      </c>
    </row>
    <row r="1620">
      <c r="A1620" s="11" t="s">
        <v>3717</v>
      </c>
      <c r="B1620" s="11" t="s">
        <v>3716</v>
      </c>
      <c r="C1620" s="1" t="s">
        <v>11297</v>
      </c>
      <c r="D1620" s="1" t="s">
        <v>11298</v>
      </c>
      <c r="E1620" s="1" t="s">
        <v>11</v>
      </c>
      <c r="F1620" s="1" t="s">
        <v>11299</v>
      </c>
      <c r="G1620" s="1" t="s">
        <v>11300</v>
      </c>
      <c r="H1620" s="1" t="s">
        <v>11301</v>
      </c>
      <c r="I1620" s="1" t="s">
        <v>11302</v>
      </c>
      <c r="J1620" s="1">
        <v>1.0</v>
      </c>
      <c r="K1620" s="1" t="s">
        <v>7473</v>
      </c>
      <c r="L1620" s="1">
        <v>0.0</v>
      </c>
      <c r="M1620" s="10" t="str">
        <f>IFERROR(__xludf.DUMMYFUNCTION("REGEXEXTRACT(B1620, ""\d{4}"")"),"2001")</f>
        <v>2001</v>
      </c>
    </row>
    <row r="1621">
      <c r="A1621" s="11" t="s">
        <v>3719</v>
      </c>
      <c r="B1621" s="11" t="s">
        <v>3718</v>
      </c>
      <c r="C1621" s="1" t="s">
        <v>11303</v>
      </c>
      <c r="D1621" s="1" t="s">
        <v>11304</v>
      </c>
      <c r="E1621" s="1" t="s">
        <v>11</v>
      </c>
      <c r="F1621" s="1" t="s">
        <v>11305</v>
      </c>
      <c r="G1621" s="1" t="s">
        <v>11306</v>
      </c>
      <c r="H1621" s="1" t="s">
        <v>2347</v>
      </c>
      <c r="I1621" s="1" t="s">
        <v>11307</v>
      </c>
      <c r="J1621" s="1">
        <v>1.0</v>
      </c>
      <c r="K1621" s="1" t="s">
        <v>7473</v>
      </c>
      <c r="L1621" s="1">
        <v>0.0</v>
      </c>
      <c r="M1621" s="10" t="str">
        <f>IFERROR(__xludf.DUMMYFUNCTION("REGEXEXTRACT(B1621, ""\d{4}"")"),"2009")</f>
        <v>2009</v>
      </c>
    </row>
    <row r="1622">
      <c r="A1622" s="11" t="s">
        <v>3726</v>
      </c>
      <c r="B1622" s="11" t="s">
        <v>3725</v>
      </c>
      <c r="C1622" s="1" t="s">
        <v>11308</v>
      </c>
      <c r="D1622" s="1" t="s">
        <v>11309</v>
      </c>
      <c r="E1622" s="1" t="s">
        <v>11</v>
      </c>
      <c r="F1622" s="1" t="s">
        <v>11310</v>
      </c>
      <c r="G1622" s="1" t="s">
        <v>3730</v>
      </c>
      <c r="H1622" s="1" t="s">
        <v>3922</v>
      </c>
      <c r="I1622" s="1" t="s">
        <v>11311</v>
      </c>
      <c r="J1622" s="1">
        <v>1.0</v>
      </c>
      <c r="K1622" s="1" t="s">
        <v>7473</v>
      </c>
      <c r="L1622" s="1">
        <v>0.0</v>
      </c>
      <c r="M1622" s="10" t="str">
        <f>IFERROR(__xludf.DUMMYFUNCTION("REGEXEXTRACT(B1622, ""\d{4}"")"),"2012")</f>
        <v>2012</v>
      </c>
    </row>
    <row r="1623">
      <c r="A1623" s="11" t="s">
        <v>3728</v>
      </c>
      <c r="B1623" s="6" t="s">
        <v>3727</v>
      </c>
      <c r="C1623" s="1" t="s">
        <v>11</v>
      </c>
      <c r="D1623" s="1" t="s">
        <v>11312</v>
      </c>
      <c r="E1623" s="1" t="s">
        <v>11</v>
      </c>
      <c r="F1623" s="1" t="s">
        <v>11313</v>
      </c>
      <c r="G1623" s="1" t="s">
        <v>11314</v>
      </c>
      <c r="H1623" s="1" t="s">
        <v>11</v>
      </c>
      <c r="I1623" s="1" t="s">
        <v>11</v>
      </c>
      <c r="J1623" s="1">
        <v>1.0</v>
      </c>
      <c r="K1623" s="1" t="s">
        <v>7473</v>
      </c>
      <c r="L1623" s="1">
        <v>0.0</v>
      </c>
      <c r="M1623" s="10" t="str">
        <f>IFERROR(__xludf.DUMMYFUNCTION("REGEXEXTRACT(B1623, ""\d{4}"")"),"2012")</f>
        <v>2012</v>
      </c>
    </row>
    <row r="1624">
      <c r="A1624" s="11" t="s">
        <v>3734</v>
      </c>
      <c r="B1624" s="11" t="s">
        <v>3733</v>
      </c>
      <c r="C1624" s="1" t="s">
        <v>11</v>
      </c>
      <c r="D1624" s="1" t="s">
        <v>11315</v>
      </c>
      <c r="E1624" s="1" t="s">
        <v>11</v>
      </c>
      <c r="F1624" s="1" t="s">
        <v>11316</v>
      </c>
      <c r="G1624" s="1" t="s">
        <v>11317</v>
      </c>
      <c r="H1624" s="1" t="s">
        <v>11</v>
      </c>
      <c r="I1624" s="1" t="s">
        <v>11</v>
      </c>
      <c r="J1624" s="1">
        <v>1.0</v>
      </c>
      <c r="K1624" s="9" t="s">
        <v>8185</v>
      </c>
      <c r="L1624" s="1">
        <v>0.0</v>
      </c>
      <c r="M1624" s="10" t="str">
        <f>IFERROR(__xludf.DUMMYFUNCTION("REGEXEXTRACT(B1624, ""\d{4}"")"),"2013")</f>
        <v>2013</v>
      </c>
    </row>
    <row r="1625">
      <c r="A1625" s="11" t="s">
        <v>3742</v>
      </c>
      <c r="B1625" s="11" t="s">
        <v>3741</v>
      </c>
      <c r="C1625" s="1" t="s">
        <v>11</v>
      </c>
      <c r="D1625" s="1" t="s">
        <v>11318</v>
      </c>
      <c r="E1625" s="1" t="s">
        <v>11</v>
      </c>
      <c r="F1625" s="1" t="s">
        <v>11319</v>
      </c>
      <c r="G1625" s="1" t="s">
        <v>11320</v>
      </c>
      <c r="H1625" s="1" t="s">
        <v>11</v>
      </c>
      <c r="I1625" s="1" t="s">
        <v>11</v>
      </c>
      <c r="J1625" s="1">
        <v>1.0</v>
      </c>
      <c r="K1625" s="3" t="s">
        <v>7485</v>
      </c>
      <c r="L1625" s="1">
        <v>0.0</v>
      </c>
      <c r="M1625" s="10" t="str">
        <f>IFERROR(__xludf.DUMMYFUNCTION("REGEXEXTRACT(B1625, ""\d{4}"")"),"2009")</f>
        <v>2009</v>
      </c>
    </row>
    <row r="1626">
      <c r="A1626" s="11" t="s">
        <v>3744</v>
      </c>
      <c r="B1626" s="11" t="s">
        <v>3743</v>
      </c>
      <c r="C1626" s="1" t="s">
        <v>11</v>
      </c>
      <c r="D1626" s="1" t="s">
        <v>11321</v>
      </c>
      <c r="E1626" s="1" t="s">
        <v>11</v>
      </c>
      <c r="F1626" s="1" t="s">
        <v>11322</v>
      </c>
      <c r="G1626" s="1" t="s">
        <v>11323</v>
      </c>
      <c r="H1626" s="1" t="s">
        <v>11</v>
      </c>
      <c r="I1626" s="1" t="s">
        <v>11</v>
      </c>
      <c r="J1626" s="1">
        <v>1.0</v>
      </c>
      <c r="K1626" s="1" t="s">
        <v>7473</v>
      </c>
      <c r="L1626" s="1">
        <v>0.0</v>
      </c>
      <c r="M1626" s="10" t="str">
        <f>IFERROR(__xludf.DUMMYFUNCTION("REGEXEXTRACT(B1626, ""\d{4}"")"),"2013")</f>
        <v>2013</v>
      </c>
    </row>
    <row r="1627">
      <c r="A1627" s="11" t="s">
        <v>3746</v>
      </c>
      <c r="B1627" s="11" t="s">
        <v>3745</v>
      </c>
      <c r="C1627" s="1" t="s">
        <v>11</v>
      </c>
      <c r="D1627" s="1" t="s">
        <v>11324</v>
      </c>
      <c r="E1627" s="1" t="s">
        <v>11</v>
      </c>
      <c r="F1627" s="1" t="s">
        <v>11325</v>
      </c>
      <c r="G1627" s="1" t="s">
        <v>11326</v>
      </c>
      <c r="H1627" s="1" t="s">
        <v>11</v>
      </c>
      <c r="I1627" s="1" t="s">
        <v>11</v>
      </c>
      <c r="J1627" s="1">
        <v>1.0</v>
      </c>
      <c r="K1627" s="3" t="s">
        <v>7485</v>
      </c>
      <c r="L1627" s="1">
        <v>0.0</v>
      </c>
      <c r="M1627" s="10" t="str">
        <f>IFERROR(__xludf.DUMMYFUNCTION("REGEXEXTRACT(B1627, ""\d{4}"")"),"2009")</f>
        <v>2009</v>
      </c>
    </row>
    <row r="1628">
      <c r="A1628" s="6" t="s">
        <v>11327</v>
      </c>
      <c r="B1628" s="11" t="s">
        <v>3747</v>
      </c>
      <c r="C1628" s="1" t="s">
        <v>11</v>
      </c>
      <c r="D1628" s="3" t="s">
        <v>11328</v>
      </c>
      <c r="E1628" s="1" t="s">
        <v>11</v>
      </c>
      <c r="F1628" s="1" t="s">
        <v>11329</v>
      </c>
      <c r="G1628" s="1" t="s">
        <v>11330</v>
      </c>
      <c r="H1628" s="1" t="s">
        <v>11</v>
      </c>
      <c r="I1628" s="1" t="s">
        <v>11</v>
      </c>
      <c r="J1628" s="1">
        <v>1.0</v>
      </c>
      <c r="K1628" s="3" t="s">
        <v>7485</v>
      </c>
      <c r="L1628" s="1">
        <v>0.0</v>
      </c>
      <c r="M1628" s="10" t="str">
        <f>IFERROR(__xludf.DUMMYFUNCTION("REGEXEXTRACT(B1628, ""\d{4}"")"),"2012")</f>
        <v>2012</v>
      </c>
    </row>
    <row r="1629">
      <c r="A1629" s="11" t="s">
        <v>3750</v>
      </c>
      <c r="B1629" s="11" t="s">
        <v>3749</v>
      </c>
      <c r="C1629" s="1" t="s">
        <v>11</v>
      </c>
      <c r="D1629" s="1" t="s">
        <v>11331</v>
      </c>
      <c r="E1629" s="1" t="s">
        <v>11</v>
      </c>
      <c r="F1629" s="1" t="s">
        <v>11332</v>
      </c>
      <c r="G1629" s="1" t="s">
        <v>11333</v>
      </c>
      <c r="H1629" s="1" t="s">
        <v>11</v>
      </c>
      <c r="I1629" s="1" t="s">
        <v>11</v>
      </c>
      <c r="J1629" s="1">
        <v>1.0</v>
      </c>
      <c r="K1629" s="3" t="s">
        <v>7485</v>
      </c>
      <c r="L1629" s="1">
        <v>0.0</v>
      </c>
      <c r="M1629" s="10" t="str">
        <f>IFERROR(__xludf.DUMMYFUNCTION("REGEXEXTRACT(B1629, ""\d{4}"")"),"2009")</f>
        <v>2009</v>
      </c>
    </row>
    <row r="1630">
      <c r="A1630" s="11" t="s">
        <v>3752</v>
      </c>
      <c r="B1630" s="11" t="s">
        <v>3751</v>
      </c>
      <c r="C1630" s="1" t="s">
        <v>11</v>
      </c>
      <c r="D1630" s="1" t="s">
        <v>11334</v>
      </c>
      <c r="E1630" s="1" t="s">
        <v>11</v>
      </c>
      <c r="F1630" s="1" t="s">
        <v>11335</v>
      </c>
      <c r="G1630" s="1" t="s">
        <v>7504</v>
      </c>
      <c r="H1630" s="1" t="s">
        <v>11</v>
      </c>
      <c r="I1630" s="1" t="s">
        <v>11</v>
      </c>
      <c r="J1630" s="1">
        <v>1.0</v>
      </c>
      <c r="K1630" s="3" t="s">
        <v>7485</v>
      </c>
      <c r="L1630" s="1">
        <v>0.0</v>
      </c>
      <c r="M1630" s="10" t="str">
        <f>IFERROR(__xludf.DUMMYFUNCTION("REGEXEXTRACT(B1630, ""\d{4}"")"),"2012")</f>
        <v>2012</v>
      </c>
    </row>
    <row r="1631">
      <c r="A1631" s="11" t="s">
        <v>3754</v>
      </c>
      <c r="B1631" s="11" t="s">
        <v>3753</v>
      </c>
      <c r="C1631" s="1" t="s">
        <v>11</v>
      </c>
      <c r="D1631" s="1" t="s">
        <v>7488</v>
      </c>
      <c r="E1631" s="1" t="s">
        <v>11</v>
      </c>
      <c r="F1631" s="1" t="s">
        <v>11336</v>
      </c>
      <c r="G1631" s="1" t="s">
        <v>11337</v>
      </c>
      <c r="H1631" s="1" t="s">
        <v>11</v>
      </c>
      <c r="I1631" s="1" t="s">
        <v>11</v>
      </c>
      <c r="J1631" s="1">
        <v>1.0</v>
      </c>
      <c r="K1631" s="3" t="s">
        <v>7485</v>
      </c>
      <c r="L1631" s="1">
        <v>0.0</v>
      </c>
      <c r="M1631" s="10" t="str">
        <f>IFERROR(__xludf.DUMMYFUNCTION("REGEXEXTRACT(B1631, ""\d{4}"")"),"2006")</f>
        <v>2006</v>
      </c>
    </row>
    <row r="1632">
      <c r="A1632" s="11" t="s">
        <v>3760</v>
      </c>
      <c r="B1632" s="11" t="s">
        <v>3759</v>
      </c>
      <c r="C1632" s="1" t="s">
        <v>11</v>
      </c>
      <c r="D1632" s="1" t="s">
        <v>7488</v>
      </c>
      <c r="E1632" s="1" t="s">
        <v>11</v>
      </c>
      <c r="F1632" s="1" t="s">
        <v>3760</v>
      </c>
      <c r="G1632" s="1" t="s">
        <v>11338</v>
      </c>
      <c r="H1632" s="1" t="s">
        <v>11</v>
      </c>
      <c r="I1632" s="1" t="s">
        <v>11</v>
      </c>
      <c r="J1632" s="1">
        <v>1.0</v>
      </c>
      <c r="K1632" s="3" t="s">
        <v>7485</v>
      </c>
      <c r="L1632" s="1">
        <v>0.0</v>
      </c>
      <c r="M1632" s="10" t="str">
        <f>IFERROR(__xludf.DUMMYFUNCTION("REGEXEXTRACT(B1632, ""\d{4}"")"),"2008")</f>
        <v>2008</v>
      </c>
    </row>
    <row r="1633">
      <c r="A1633" s="11" t="s">
        <v>3762</v>
      </c>
      <c r="B1633" s="11" t="s">
        <v>3761</v>
      </c>
      <c r="C1633" s="1" t="s">
        <v>11</v>
      </c>
      <c r="D1633" s="1" t="s">
        <v>7488</v>
      </c>
      <c r="E1633" s="1" t="s">
        <v>11</v>
      </c>
      <c r="F1633" s="1" t="s">
        <v>3762</v>
      </c>
      <c r="G1633" s="1" t="s">
        <v>11339</v>
      </c>
      <c r="H1633" s="1" t="s">
        <v>11</v>
      </c>
      <c r="I1633" s="1" t="s">
        <v>11</v>
      </c>
      <c r="J1633" s="1">
        <v>1.0</v>
      </c>
      <c r="K1633" s="3" t="s">
        <v>7485</v>
      </c>
      <c r="L1633" s="1">
        <v>0.0</v>
      </c>
      <c r="M1633" s="10" t="str">
        <f>IFERROR(__xludf.DUMMYFUNCTION("REGEXEXTRACT(B1633, ""\d{4}"")"),"1996")</f>
        <v>1996</v>
      </c>
    </row>
    <row r="1634">
      <c r="A1634" s="11" t="s">
        <v>3767</v>
      </c>
      <c r="B1634" s="11" t="s">
        <v>3766</v>
      </c>
      <c r="C1634" s="1" t="s">
        <v>11</v>
      </c>
      <c r="D1634" s="1" t="s">
        <v>7488</v>
      </c>
      <c r="E1634" s="1" t="s">
        <v>11</v>
      </c>
      <c r="F1634" s="1" t="s">
        <v>3767</v>
      </c>
      <c r="G1634" s="1" t="s">
        <v>11340</v>
      </c>
      <c r="H1634" s="1" t="s">
        <v>11</v>
      </c>
      <c r="I1634" s="1" t="s">
        <v>11</v>
      </c>
      <c r="J1634" s="1">
        <v>1.0</v>
      </c>
      <c r="K1634" s="3" t="s">
        <v>7485</v>
      </c>
      <c r="L1634" s="1">
        <v>0.0</v>
      </c>
      <c r="M1634" s="10" t="str">
        <f>IFERROR(__xludf.DUMMYFUNCTION("REGEXEXTRACT(B1634, ""\d{4}"")"),"2011")</f>
        <v>2011</v>
      </c>
    </row>
    <row r="1635">
      <c r="A1635" s="11" t="s">
        <v>3774</v>
      </c>
      <c r="B1635" s="11" t="s">
        <v>3773</v>
      </c>
      <c r="C1635" s="1" t="s">
        <v>11</v>
      </c>
      <c r="D1635" s="1" t="s">
        <v>7488</v>
      </c>
      <c r="E1635" s="1" t="s">
        <v>11</v>
      </c>
      <c r="F1635" s="1" t="s">
        <v>3774</v>
      </c>
      <c r="G1635" s="1" t="s">
        <v>11341</v>
      </c>
      <c r="H1635" s="1" t="s">
        <v>11</v>
      </c>
      <c r="I1635" s="1" t="s">
        <v>11</v>
      </c>
      <c r="J1635" s="1">
        <v>1.0</v>
      </c>
      <c r="K1635" s="3" t="s">
        <v>7485</v>
      </c>
      <c r="L1635" s="1">
        <v>0.0</v>
      </c>
      <c r="M1635" s="10" t="str">
        <f>IFERROR(__xludf.DUMMYFUNCTION("REGEXEXTRACT(B1635, ""\d{4}"")"),"1964")</f>
        <v>1964</v>
      </c>
    </row>
    <row r="1636">
      <c r="A1636" s="11" t="s">
        <v>3781</v>
      </c>
      <c r="B1636" s="11" t="s">
        <v>3780</v>
      </c>
      <c r="C1636" s="1" t="s">
        <v>11</v>
      </c>
      <c r="D1636" s="1" t="s">
        <v>7488</v>
      </c>
      <c r="E1636" s="1" t="s">
        <v>11</v>
      </c>
      <c r="F1636" s="1" t="s">
        <v>3781</v>
      </c>
      <c r="G1636" s="1" t="s">
        <v>11342</v>
      </c>
      <c r="H1636" s="1" t="s">
        <v>11</v>
      </c>
      <c r="I1636" s="1" t="s">
        <v>11</v>
      </c>
      <c r="J1636" s="1">
        <v>1.0</v>
      </c>
      <c r="K1636" s="3" t="s">
        <v>7485</v>
      </c>
      <c r="L1636" s="1">
        <v>0.0</v>
      </c>
      <c r="M1636" s="10" t="str">
        <f>IFERROR(__xludf.DUMMYFUNCTION("REGEXEXTRACT(B1636, ""\d{4}"")"),"1971")</f>
        <v>1971</v>
      </c>
    </row>
    <row r="1637">
      <c r="A1637" s="11" t="s">
        <v>3788</v>
      </c>
      <c r="B1637" s="11" t="s">
        <v>3787</v>
      </c>
      <c r="C1637" s="1" t="s">
        <v>11</v>
      </c>
      <c r="D1637" s="1" t="s">
        <v>7488</v>
      </c>
      <c r="E1637" s="1" t="s">
        <v>11</v>
      </c>
      <c r="F1637" s="1" t="s">
        <v>3788</v>
      </c>
      <c r="G1637" s="1" t="s">
        <v>11343</v>
      </c>
      <c r="H1637" s="1" t="s">
        <v>11</v>
      </c>
      <c r="I1637" s="1" t="s">
        <v>11</v>
      </c>
      <c r="J1637" s="1">
        <v>1.0</v>
      </c>
      <c r="K1637" s="3" t="s">
        <v>7485</v>
      </c>
      <c r="L1637" s="1">
        <v>0.0</v>
      </c>
      <c r="M1637" s="10" t="str">
        <f>IFERROR(__xludf.DUMMYFUNCTION("REGEXEXTRACT(B1637, ""\d{4}"")"),"2008")</f>
        <v>2008</v>
      </c>
    </row>
    <row r="1638">
      <c r="A1638" s="11" t="s">
        <v>3795</v>
      </c>
      <c r="B1638" s="11" t="s">
        <v>3794</v>
      </c>
      <c r="C1638" s="1" t="s">
        <v>11</v>
      </c>
      <c r="D1638" s="1" t="s">
        <v>7488</v>
      </c>
      <c r="E1638" s="1" t="s">
        <v>11</v>
      </c>
      <c r="F1638" s="1" t="s">
        <v>3795</v>
      </c>
      <c r="G1638" s="1" t="s">
        <v>11344</v>
      </c>
      <c r="H1638" s="1" t="s">
        <v>11</v>
      </c>
      <c r="I1638" s="1" t="s">
        <v>11</v>
      </c>
      <c r="J1638" s="1">
        <v>1.0</v>
      </c>
      <c r="K1638" s="3" t="s">
        <v>7485</v>
      </c>
      <c r="L1638" s="1">
        <v>0.0</v>
      </c>
      <c r="M1638" s="10" t="str">
        <f>IFERROR(__xludf.DUMMYFUNCTION("REGEXEXTRACT(B1638, ""\d{4}"")"),"2012")</f>
        <v>2012</v>
      </c>
    </row>
    <row r="1639">
      <c r="A1639" s="11" t="s">
        <v>3797</v>
      </c>
      <c r="B1639" s="11" t="s">
        <v>3796</v>
      </c>
      <c r="C1639" s="1" t="s">
        <v>11</v>
      </c>
      <c r="D1639" s="1" t="s">
        <v>7488</v>
      </c>
      <c r="E1639" s="1" t="s">
        <v>11</v>
      </c>
      <c r="F1639" s="1" t="s">
        <v>3797</v>
      </c>
      <c r="G1639" s="1" t="s">
        <v>11344</v>
      </c>
      <c r="H1639" s="1" t="s">
        <v>11</v>
      </c>
      <c r="I1639" s="1" t="s">
        <v>11</v>
      </c>
      <c r="J1639" s="1">
        <v>1.0</v>
      </c>
      <c r="K1639" s="3" t="s">
        <v>7485</v>
      </c>
      <c r="L1639" s="1">
        <v>0.0</v>
      </c>
      <c r="M1639" s="10" t="str">
        <f>IFERROR(__xludf.DUMMYFUNCTION("REGEXEXTRACT(B1639, ""\d{4}"")"),"2008")</f>
        <v>2008</v>
      </c>
    </row>
    <row r="1640">
      <c r="A1640" s="11" t="s">
        <v>3804</v>
      </c>
      <c r="B1640" s="11" t="s">
        <v>3803</v>
      </c>
      <c r="C1640" s="1" t="s">
        <v>11</v>
      </c>
      <c r="D1640" s="1" t="s">
        <v>7488</v>
      </c>
      <c r="E1640" s="1" t="s">
        <v>11</v>
      </c>
      <c r="F1640" s="1" t="s">
        <v>3804</v>
      </c>
      <c r="G1640" s="1" t="s">
        <v>11345</v>
      </c>
      <c r="H1640" s="1" t="s">
        <v>11</v>
      </c>
      <c r="I1640" s="1" t="s">
        <v>11</v>
      </c>
      <c r="J1640" s="1">
        <v>1.0</v>
      </c>
      <c r="K1640" s="3" t="s">
        <v>7485</v>
      </c>
      <c r="L1640" s="1">
        <v>0.0</v>
      </c>
      <c r="M1640" s="10" t="str">
        <f>IFERROR(__xludf.DUMMYFUNCTION("REGEXEXTRACT(B1640, ""\d{4}"")"),"1989")</f>
        <v>1989</v>
      </c>
    </row>
    <row r="1641">
      <c r="A1641" s="11" t="s">
        <v>3811</v>
      </c>
      <c r="B1641" s="11" t="s">
        <v>3810</v>
      </c>
      <c r="C1641" s="1" t="s">
        <v>11</v>
      </c>
      <c r="D1641" s="1" t="s">
        <v>7488</v>
      </c>
      <c r="E1641" s="1" t="s">
        <v>11</v>
      </c>
      <c r="F1641" s="1" t="s">
        <v>11346</v>
      </c>
      <c r="G1641" s="1" t="s">
        <v>11347</v>
      </c>
      <c r="H1641" s="1" t="s">
        <v>11</v>
      </c>
      <c r="I1641" s="1" t="s">
        <v>11</v>
      </c>
      <c r="J1641" s="1">
        <v>1.0</v>
      </c>
      <c r="K1641" s="3" t="s">
        <v>7485</v>
      </c>
      <c r="L1641" s="1">
        <v>0.0</v>
      </c>
      <c r="M1641" s="10" t="str">
        <f>IFERROR(__xludf.DUMMYFUNCTION("REGEXEXTRACT(B1641, ""\d{4}"")"),"2012")</f>
        <v>2012</v>
      </c>
    </row>
    <row r="1642">
      <c r="A1642" s="11" t="s">
        <v>3813</v>
      </c>
      <c r="B1642" s="11" t="s">
        <v>3812</v>
      </c>
      <c r="C1642" s="1" t="s">
        <v>11</v>
      </c>
      <c r="D1642" s="1" t="s">
        <v>11348</v>
      </c>
      <c r="E1642" s="1" t="s">
        <v>11</v>
      </c>
      <c r="F1642" s="1" t="s">
        <v>11349</v>
      </c>
      <c r="G1642" s="1" t="s">
        <v>11350</v>
      </c>
      <c r="H1642" s="1" t="s">
        <v>11</v>
      </c>
      <c r="I1642" s="1" t="s">
        <v>11</v>
      </c>
      <c r="J1642" s="1">
        <v>1.0</v>
      </c>
      <c r="K1642" s="3" t="s">
        <v>7485</v>
      </c>
      <c r="L1642" s="1">
        <v>0.0</v>
      </c>
      <c r="M1642" s="10" t="str">
        <f>IFERROR(__xludf.DUMMYFUNCTION("REGEXEXTRACT(B1642, ""\d{4}"")"),"2010")</f>
        <v>2010</v>
      </c>
    </row>
    <row r="1643">
      <c r="A1643" s="11" t="s">
        <v>3820</v>
      </c>
      <c r="B1643" s="11" t="s">
        <v>3819</v>
      </c>
      <c r="C1643" s="1" t="s">
        <v>11</v>
      </c>
      <c r="D1643" s="1" t="s">
        <v>7488</v>
      </c>
      <c r="E1643" s="1" t="s">
        <v>11</v>
      </c>
      <c r="F1643" s="1" t="s">
        <v>3820</v>
      </c>
      <c r="G1643" s="1" t="s">
        <v>11351</v>
      </c>
      <c r="H1643" s="1" t="s">
        <v>11</v>
      </c>
      <c r="I1643" s="1" t="s">
        <v>11</v>
      </c>
      <c r="J1643" s="1">
        <v>1.0</v>
      </c>
      <c r="K1643" s="3" t="s">
        <v>7485</v>
      </c>
      <c r="L1643" s="1">
        <v>0.0</v>
      </c>
      <c r="M1643" s="10" t="str">
        <f>IFERROR(__xludf.DUMMYFUNCTION("REGEXEXTRACT(B1643, ""\d{4}"")"),"2013")</f>
        <v>2013</v>
      </c>
    </row>
    <row r="1644">
      <c r="A1644" s="11" t="s">
        <v>3827</v>
      </c>
      <c r="B1644" s="11" t="s">
        <v>3826</v>
      </c>
      <c r="C1644" s="1" t="s">
        <v>11</v>
      </c>
      <c r="D1644" s="1" t="s">
        <v>7488</v>
      </c>
      <c r="E1644" s="1" t="s">
        <v>11</v>
      </c>
      <c r="F1644" s="1" t="s">
        <v>3827</v>
      </c>
      <c r="G1644" s="1" t="s">
        <v>11352</v>
      </c>
      <c r="H1644" s="1" t="s">
        <v>11</v>
      </c>
      <c r="I1644" s="1" t="s">
        <v>11</v>
      </c>
      <c r="J1644" s="1">
        <v>1.0</v>
      </c>
      <c r="K1644" s="3" t="s">
        <v>7485</v>
      </c>
      <c r="L1644" s="1">
        <v>0.0</v>
      </c>
      <c r="M1644" s="10" t="str">
        <f>IFERROR(__xludf.DUMMYFUNCTION("REGEXEXTRACT(B1644, ""\d{4}"")"),"1997")</f>
        <v>1997</v>
      </c>
    </row>
    <row r="1645">
      <c r="A1645" s="11" t="s">
        <v>3834</v>
      </c>
      <c r="B1645" s="11" t="s">
        <v>3833</v>
      </c>
      <c r="C1645" s="1" t="s">
        <v>11</v>
      </c>
      <c r="D1645" s="1" t="s">
        <v>7488</v>
      </c>
      <c r="E1645" s="1" t="s">
        <v>11</v>
      </c>
      <c r="F1645" s="1" t="s">
        <v>3834</v>
      </c>
      <c r="G1645" s="1" t="s">
        <v>11353</v>
      </c>
      <c r="H1645" s="1" t="s">
        <v>11</v>
      </c>
      <c r="I1645" s="1" t="s">
        <v>11</v>
      </c>
      <c r="J1645" s="1">
        <v>1.0</v>
      </c>
      <c r="K1645" s="3" t="s">
        <v>7485</v>
      </c>
      <c r="L1645" s="1">
        <v>0.0</v>
      </c>
      <c r="M1645" s="10" t="str">
        <f>IFERROR(__xludf.DUMMYFUNCTION("REGEXEXTRACT(B1645, ""\d{4}"")"),"2006")</f>
        <v>2006</v>
      </c>
    </row>
    <row r="1646">
      <c r="A1646" s="11" t="s">
        <v>3838</v>
      </c>
      <c r="B1646" s="11" t="s">
        <v>3837</v>
      </c>
      <c r="C1646" s="1" t="s">
        <v>11</v>
      </c>
      <c r="D1646" s="1" t="s">
        <v>7488</v>
      </c>
      <c r="E1646" s="1" t="s">
        <v>11</v>
      </c>
      <c r="F1646" s="1" t="s">
        <v>3838</v>
      </c>
      <c r="G1646" s="1" t="s">
        <v>11354</v>
      </c>
      <c r="H1646" s="1" t="s">
        <v>11</v>
      </c>
      <c r="I1646" s="1" t="s">
        <v>11</v>
      </c>
      <c r="J1646" s="1">
        <v>1.0</v>
      </c>
      <c r="K1646" s="3" t="s">
        <v>7485</v>
      </c>
      <c r="L1646" s="1">
        <v>0.0</v>
      </c>
      <c r="M1646" s="10" t="str">
        <f>IFERROR(__xludf.DUMMYFUNCTION("REGEXEXTRACT(B1646, ""\d{4}"")"),"1901")</f>
        <v>1901</v>
      </c>
    </row>
    <row r="1647">
      <c r="A1647" s="11" t="s">
        <v>3845</v>
      </c>
      <c r="B1647" s="11" t="s">
        <v>3844</v>
      </c>
      <c r="C1647" s="1" t="s">
        <v>11</v>
      </c>
      <c r="D1647" s="1" t="s">
        <v>7488</v>
      </c>
      <c r="E1647" s="1" t="s">
        <v>11</v>
      </c>
      <c r="F1647" s="1" t="s">
        <v>3845</v>
      </c>
      <c r="G1647" s="1" t="s">
        <v>11355</v>
      </c>
      <c r="H1647" s="1" t="s">
        <v>11</v>
      </c>
      <c r="I1647" s="1" t="s">
        <v>11</v>
      </c>
      <c r="J1647" s="1">
        <v>1.0</v>
      </c>
      <c r="K1647" s="3" t="s">
        <v>7485</v>
      </c>
      <c r="L1647" s="1">
        <v>0.0</v>
      </c>
      <c r="M1647" s="10" t="str">
        <f>IFERROR(__xludf.DUMMYFUNCTION("REGEXEXTRACT(B1647, ""\d{4}"")"),"1956")</f>
        <v>1956</v>
      </c>
    </row>
    <row r="1648">
      <c r="A1648" s="11" t="s">
        <v>3847</v>
      </c>
      <c r="B1648" s="11" t="s">
        <v>3846</v>
      </c>
      <c r="C1648" s="1" t="s">
        <v>11</v>
      </c>
      <c r="D1648" s="1" t="s">
        <v>11356</v>
      </c>
      <c r="E1648" s="1" t="s">
        <v>11</v>
      </c>
      <c r="F1648" s="1" t="s">
        <v>11357</v>
      </c>
      <c r="G1648" s="1" t="s">
        <v>8229</v>
      </c>
      <c r="H1648" s="1" t="s">
        <v>11</v>
      </c>
      <c r="I1648" s="1" t="s">
        <v>11</v>
      </c>
      <c r="J1648" s="1">
        <v>1.0</v>
      </c>
      <c r="K1648" s="3" t="s">
        <v>7485</v>
      </c>
      <c r="L1648" s="1">
        <v>0.0</v>
      </c>
      <c r="M1648" s="10" t="str">
        <f>IFERROR(__xludf.DUMMYFUNCTION("REGEXEXTRACT(B1648, ""\d{4}"")"),"2012")</f>
        <v>2012</v>
      </c>
    </row>
    <row r="1649">
      <c r="A1649" s="11" t="s">
        <v>3849</v>
      </c>
      <c r="B1649" s="11" t="s">
        <v>3848</v>
      </c>
      <c r="C1649" s="1" t="s">
        <v>11</v>
      </c>
      <c r="D1649" s="1" t="s">
        <v>11358</v>
      </c>
      <c r="E1649" s="1" t="s">
        <v>11</v>
      </c>
      <c r="F1649" s="1" t="s">
        <v>11359</v>
      </c>
      <c r="G1649" s="1" t="s">
        <v>11360</v>
      </c>
      <c r="H1649" s="1" t="s">
        <v>11</v>
      </c>
      <c r="I1649" s="1" t="s">
        <v>11</v>
      </c>
      <c r="J1649" s="1">
        <v>1.0</v>
      </c>
      <c r="K1649" s="3" t="s">
        <v>7485</v>
      </c>
      <c r="L1649" s="1">
        <v>0.0</v>
      </c>
      <c r="M1649" s="10" t="str">
        <f>IFERROR(__xludf.DUMMYFUNCTION("REGEXEXTRACT(B1649, ""\d{4}"")"),"2014")</f>
        <v>2014</v>
      </c>
    </row>
    <row r="1650">
      <c r="A1650" s="11" t="s">
        <v>3851</v>
      </c>
      <c r="B1650" s="11" t="s">
        <v>3850</v>
      </c>
      <c r="C1650" s="1" t="s">
        <v>11</v>
      </c>
      <c r="D1650" s="1" t="s">
        <v>11361</v>
      </c>
      <c r="E1650" s="1" t="s">
        <v>11</v>
      </c>
      <c r="F1650" s="1" t="s">
        <v>11362</v>
      </c>
      <c r="G1650" s="1" t="s">
        <v>7959</v>
      </c>
      <c r="H1650" s="1" t="s">
        <v>11</v>
      </c>
      <c r="I1650" s="1" t="s">
        <v>11</v>
      </c>
      <c r="J1650" s="1">
        <v>1.0</v>
      </c>
      <c r="K1650" s="3" t="s">
        <v>7485</v>
      </c>
      <c r="L1650" s="1">
        <v>0.0</v>
      </c>
      <c r="M1650" s="10" t="str">
        <f>IFERROR(__xludf.DUMMYFUNCTION("REGEXEXTRACT(B1650, ""\d{4}"")"),"2013")</f>
        <v>2013</v>
      </c>
    </row>
    <row r="1651">
      <c r="A1651" s="11" t="s">
        <v>3857</v>
      </c>
      <c r="B1651" s="11" t="s">
        <v>3856</v>
      </c>
      <c r="C1651" s="1" t="s">
        <v>11</v>
      </c>
      <c r="D1651" s="1" t="s">
        <v>7488</v>
      </c>
      <c r="E1651" s="1" t="s">
        <v>11</v>
      </c>
      <c r="F1651" s="1" t="s">
        <v>3857</v>
      </c>
      <c r="G1651" s="1" t="s">
        <v>11363</v>
      </c>
      <c r="H1651" s="1" t="s">
        <v>11</v>
      </c>
      <c r="I1651" s="1" t="s">
        <v>11</v>
      </c>
      <c r="J1651" s="1">
        <v>1.0</v>
      </c>
      <c r="K1651" s="3" t="s">
        <v>7485</v>
      </c>
      <c r="L1651" s="1">
        <v>0.0</v>
      </c>
      <c r="M1651" s="10" t="str">
        <f>IFERROR(__xludf.DUMMYFUNCTION("REGEXEXTRACT(B1651, ""\d{4}"")"),"1990")</f>
        <v>1990</v>
      </c>
    </row>
    <row r="1652">
      <c r="A1652" s="11" t="s">
        <v>3863</v>
      </c>
      <c r="B1652" s="11" t="s">
        <v>3862</v>
      </c>
      <c r="C1652" s="1" t="s">
        <v>11</v>
      </c>
      <c r="D1652" s="1" t="s">
        <v>7488</v>
      </c>
      <c r="E1652" s="1" t="s">
        <v>11</v>
      </c>
      <c r="F1652" s="1" t="s">
        <v>3863</v>
      </c>
      <c r="G1652" s="1" t="s">
        <v>11364</v>
      </c>
      <c r="H1652" s="1" t="s">
        <v>11</v>
      </c>
      <c r="I1652" s="1" t="s">
        <v>11</v>
      </c>
      <c r="J1652" s="1">
        <v>1.0</v>
      </c>
      <c r="K1652" s="3" t="s">
        <v>7485</v>
      </c>
      <c r="L1652" s="1">
        <v>0.0</v>
      </c>
      <c r="M1652" s="10" t="str">
        <f>IFERROR(__xludf.DUMMYFUNCTION("REGEXEXTRACT(B1652, ""\d{4}"")"),"1997")</f>
        <v>1997</v>
      </c>
    </row>
    <row r="1653">
      <c r="A1653" s="11" t="s">
        <v>3865</v>
      </c>
      <c r="B1653" s="11" t="s">
        <v>3864</v>
      </c>
      <c r="C1653" s="1" t="s">
        <v>11365</v>
      </c>
      <c r="D1653" s="1" t="s">
        <v>11366</v>
      </c>
      <c r="E1653" s="1" t="s">
        <v>11</v>
      </c>
      <c r="F1653" s="1" t="s">
        <v>11367</v>
      </c>
      <c r="G1653" s="1" t="s">
        <v>11368</v>
      </c>
      <c r="H1653" s="1" t="s">
        <v>1587</v>
      </c>
      <c r="I1653" s="1" t="s">
        <v>11369</v>
      </c>
      <c r="J1653" s="1">
        <v>1.0</v>
      </c>
      <c r="K1653" s="1" t="s">
        <v>7473</v>
      </c>
      <c r="L1653" s="1">
        <v>0.0</v>
      </c>
      <c r="M1653" s="10" t="str">
        <f>IFERROR(__xludf.DUMMYFUNCTION("REGEXEXTRACT(B1653, ""\d{4}"")"),"2016")</f>
        <v>2016</v>
      </c>
    </row>
    <row r="1654">
      <c r="A1654" s="11" t="s">
        <v>3867</v>
      </c>
      <c r="B1654" s="11" t="s">
        <v>3866</v>
      </c>
      <c r="C1654" s="1" t="s">
        <v>7792</v>
      </c>
      <c r="D1654" s="1" t="s">
        <v>11370</v>
      </c>
      <c r="E1654" s="1" t="s">
        <v>11</v>
      </c>
      <c r="F1654" s="1" t="s">
        <v>7793</v>
      </c>
      <c r="G1654" s="1" t="s">
        <v>7794</v>
      </c>
      <c r="H1654" s="1" t="s">
        <v>6959</v>
      </c>
      <c r="I1654" s="1" t="s">
        <v>7795</v>
      </c>
      <c r="J1654" s="1">
        <v>1.0</v>
      </c>
      <c r="K1654" s="1" t="s">
        <v>7473</v>
      </c>
      <c r="L1654" s="1">
        <v>0.0</v>
      </c>
      <c r="M1654" s="10" t="str">
        <f>IFERROR(__xludf.DUMMYFUNCTION("REGEXEXTRACT(B1654, ""\d{4}"")"),"2014")</f>
        <v>2014</v>
      </c>
    </row>
    <row r="1655">
      <c r="A1655" s="11" t="s">
        <v>3869</v>
      </c>
      <c r="B1655" s="6" t="s">
        <v>11371</v>
      </c>
      <c r="C1655" s="1" t="s">
        <v>11</v>
      </c>
      <c r="D1655" s="1" t="s">
        <v>11372</v>
      </c>
      <c r="E1655" s="1" t="s">
        <v>11</v>
      </c>
      <c r="F1655" s="1" t="s">
        <v>11373</v>
      </c>
      <c r="G1655" s="1" t="s">
        <v>7703</v>
      </c>
      <c r="H1655" s="1" t="s">
        <v>11</v>
      </c>
      <c r="I1655" s="1" t="s">
        <v>11</v>
      </c>
      <c r="J1655" s="1">
        <v>1.0</v>
      </c>
      <c r="K1655" s="1" t="s">
        <v>7473</v>
      </c>
      <c r="L1655" s="1">
        <v>0.0</v>
      </c>
      <c r="M1655" s="10" t="str">
        <f>IFERROR(__xludf.DUMMYFUNCTION("REGEXEXTRACT(B1655, ""\d{4}"")"),"2015")</f>
        <v>2015</v>
      </c>
    </row>
    <row r="1656">
      <c r="A1656" s="11" t="s">
        <v>3871</v>
      </c>
      <c r="B1656" s="11" t="s">
        <v>3870</v>
      </c>
      <c r="C1656" s="1" t="s">
        <v>3874</v>
      </c>
      <c r="D1656" s="1" t="s">
        <v>11374</v>
      </c>
      <c r="E1656" s="1" t="s">
        <v>11</v>
      </c>
      <c r="F1656" s="1" t="s">
        <v>3872</v>
      </c>
      <c r="G1656" s="1" t="s">
        <v>3873</v>
      </c>
      <c r="H1656" s="1" t="s">
        <v>1048</v>
      </c>
      <c r="I1656" s="1" t="s">
        <v>3875</v>
      </c>
      <c r="J1656" s="1">
        <v>1.0</v>
      </c>
      <c r="K1656" s="1" t="s">
        <v>7473</v>
      </c>
      <c r="L1656" s="1">
        <v>0.0</v>
      </c>
      <c r="M1656" s="10" t="str">
        <f>IFERROR(__xludf.DUMMYFUNCTION("REGEXEXTRACT(B1656, ""\d{4}"")"),"2015")</f>
        <v>2015</v>
      </c>
    </row>
    <row r="1657">
      <c r="A1657" s="11" t="s">
        <v>3883</v>
      </c>
      <c r="B1657" s="11" t="s">
        <v>3882</v>
      </c>
      <c r="C1657" s="1" t="s">
        <v>11375</v>
      </c>
      <c r="D1657" s="1" t="s">
        <v>11376</v>
      </c>
      <c r="E1657" s="1" t="s">
        <v>11</v>
      </c>
      <c r="F1657" s="1" t="s">
        <v>11377</v>
      </c>
      <c r="G1657" s="1" t="s">
        <v>7569</v>
      </c>
      <c r="H1657" s="1" t="s">
        <v>3063</v>
      </c>
      <c r="I1657" s="1" t="s">
        <v>11378</v>
      </c>
      <c r="J1657" s="1">
        <v>1.0</v>
      </c>
      <c r="K1657" s="1" t="s">
        <v>7473</v>
      </c>
      <c r="L1657" s="1">
        <v>0.0</v>
      </c>
      <c r="M1657" s="10" t="str">
        <f>IFERROR(__xludf.DUMMYFUNCTION("REGEXEXTRACT(B1657, ""\d{4}"")"),"2016")</f>
        <v>2016</v>
      </c>
    </row>
    <row r="1658">
      <c r="A1658" s="11" t="s">
        <v>3885</v>
      </c>
      <c r="B1658" s="11" t="s">
        <v>3884</v>
      </c>
      <c r="C1658" s="1" t="s">
        <v>11379</v>
      </c>
      <c r="D1658" s="1" t="s">
        <v>11380</v>
      </c>
      <c r="E1658" s="1" t="s">
        <v>11</v>
      </c>
      <c r="F1658" s="1" t="s">
        <v>11381</v>
      </c>
      <c r="G1658" s="1" t="s">
        <v>11382</v>
      </c>
      <c r="H1658" s="1" t="s">
        <v>7259</v>
      </c>
      <c r="I1658" s="1" t="s">
        <v>11383</v>
      </c>
      <c r="J1658" s="1">
        <v>1.0</v>
      </c>
      <c r="K1658" s="1" t="s">
        <v>7473</v>
      </c>
      <c r="L1658" s="1">
        <v>0.0</v>
      </c>
      <c r="M1658" s="10" t="str">
        <f>IFERROR(__xludf.DUMMYFUNCTION("REGEXEXTRACT(B1658, ""\d{4}"")"),"2016")</f>
        <v>2016</v>
      </c>
    </row>
    <row r="1659">
      <c r="A1659" s="11" t="s">
        <v>3887</v>
      </c>
      <c r="B1659" s="11" t="s">
        <v>3886</v>
      </c>
      <c r="C1659" s="1" t="s">
        <v>11</v>
      </c>
      <c r="D1659" s="1" t="s">
        <v>11384</v>
      </c>
      <c r="E1659" s="1" t="s">
        <v>11</v>
      </c>
      <c r="F1659" s="1" t="s">
        <v>11385</v>
      </c>
      <c r="G1659" s="1" t="s">
        <v>11386</v>
      </c>
      <c r="H1659" s="1" t="s">
        <v>11</v>
      </c>
      <c r="I1659" s="1" t="s">
        <v>11</v>
      </c>
      <c r="J1659" s="1">
        <v>1.0</v>
      </c>
      <c r="K1659" s="9" t="s">
        <v>7485</v>
      </c>
      <c r="L1659" s="1">
        <v>0.0</v>
      </c>
      <c r="M1659" s="10" t="str">
        <f>IFERROR(__xludf.DUMMYFUNCTION("REGEXEXTRACT(B1659, ""\d{4}"")"),"2009")</f>
        <v>2009</v>
      </c>
    </row>
    <row r="1660">
      <c r="A1660" s="11" t="s">
        <v>3896</v>
      </c>
      <c r="B1660" s="11" t="s">
        <v>3895</v>
      </c>
      <c r="C1660" s="1" t="s">
        <v>11</v>
      </c>
      <c r="D1660" s="1" t="s">
        <v>11387</v>
      </c>
      <c r="E1660" s="1" t="s">
        <v>11</v>
      </c>
      <c r="F1660" s="1" t="s">
        <v>11388</v>
      </c>
      <c r="G1660" s="1" t="s">
        <v>11389</v>
      </c>
      <c r="H1660" s="1" t="s">
        <v>11</v>
      </c>
      <c r="I1660" s="1" t="s">
        <v>11</v>
      </c>
      <c r="J1660" s="1">
        <v>1.0</v>
      </c>
      <c r="K1660" s="1" t="s">
        <v>7473</v>
      </c>
      <c r="L1660" s="1">
        <v>0.0</v>
      </c>
      <c r="M1660" s="10" t="str">
        <f>IFERROR(__xludf.DUMMYFUNCTION("REGEXEXTRACT(B1660, ""\d{4}"")"),"2014")</f>
        <v>2014</v>
      </c>
    </row>
    <row r="1661">
      <c r="A1661" s="11" t="s">
        <v>3898</v>
      </c>
      <c r="B1661" s="11" t="s">
        <v>3897</v>
      </c>
      <c r="C1661" s="1" t="s">
        <v>11</v>
      </c>
      <c r="D1661" s="1" t="s">
        <v>11390</v>
      </c>
      <c r="E1661" s="1" t="s">
        <v>11</v>
      </c>
      <c r="F1661" s="1" t="s">
        <v>11391</v>
      </c>
      <c r="G1661" s="1" t="s">
        <v>11392</v>
      </c>
      <c r="H1661" s="1" t="s">
        <v>11</v>
      </c>
      <c r="I1661" s="1" t="s">
        <v>11</v>
      </c>
      <c r="J1661" s="1">
        <v>1.0</v>
      </c>
      <c r="K1661" s="1" t="s">
        <v>7473</v>
      </c>
      <c r="L1661" s="1">
        <v>0.0</v>
      </c>
      <c r="M1661" s="10" t="str">
        <f>IFERROR(__xludf.DUMMYFUNCTION("REGEXEXTRACT(B1661, ""\d{4}"")"),"2015")</f>
        <v>2015</v>
      </c>
    </row>
    <row r="1662">
      <c r="A1662" s="11" t="s">
        <v>3900</v>
      </c>
      <c r="B1662" s="11" t="s">
        <v>3899</v>
      </c>
      <c r="C1662" s="1" t="s">
        <v>11</v>
      </c>
      <c r="D1662" s="1" t="s">
        <v>11393</v>
      </c>
      <c r="E1662" s="1" t="s">
        <v>11</v>
      </c>
      <c r="F1662" s="1" t="s">
        <v>11394</v>
      </c>
      <c r="G1662" s="1" t="s">
        <v>11395</v>
      </c>
      <c r="H1662" s="1" t="s">
        <v>11</v>
      </c>
      <c r="I1662" s="1" t="s">
        <v>11</v>
      </c>
      <c r="J1662" s="1">
        <v>1.0</v>
      </c>
      <c r="K1662" s="1" t="s">
        <v>7473</v>
      </c>
      <c r="L1662" s="1">
        <v>0.0</v>
      </c>
      <c r="M1662" s="10" t="str">
        <f>IFERROR(__xludf.DUMMYFUNCTION("REGEXEXTRACT(B1662, ""\d{4}"")"),"2014")</f>
        <v>2014</v>
      </c>
    </row>
    <row r="1663">
      <c r="A1663" s="11" t="s">
        <v>3902</v>
      </c>
      <c r="B1663" s="11" t="s">
        <v>3901</v>
      </c>
      <c r="C1663" s="1" t="s">
        <v>11</v>
      </c>
      <c r="D1663" s="1" t="s">
        <v>11396</v>
      </c>
      <c r="E1663" s="1" t="s">
        <v>11</v>
      </c>
      <c r="F1663" s="1" t="s">
        <v>11397</v>
      </c>
      <c r="G1663" s="1" t="s">
        <v>11398</v>
      </c>
      <c r="H1663" s="1" t="s">
        <v>11</v>
      </c>
      <c r="I1663" s="1" t="s">
        <v>11</v>
      </c>
      <c r="J1663" s="1">
        <v>1.0</v>
      </c>
      <c r="K1663" s="3" t="s">
        <v>8614</v>
      </c>
      <c r="L1663" s="1">
        <v>0.0</v>
      </c>
      <c r="M1663" s="10" t="str">
        <f>IFERROR(__xludf.DUMMYFUNCTION("REGEXEXTRACT(B1663, ""\d{4}"")"),"2014")</f>
        <v>2014</v>
      </c>
    </row>
    <row r="1664">
      <c r="A1664" s="11" t="s">
        <v>3904</v>
      </c>
      <c r="B1664" s="11" t="s">
        <v>3903</v>
      </c>
      <c r="C1664" s="1" t="s">
        <v>11399</v>
      </c>
      <c r="D1664" s="1" t="s">
        <v>11400</v>
      </c>
      <c r="E1664" s="1" t="s">
        <v>11</v>
      </c>
      <c r="F1664" s="1" t="s">
        <v>11401</v>
      </c>
      <c r="G1664" s="1" t="s">
        <v>11402</v>
      </c>
      <c r="H1664" s="1" t="s">
        <v>291</v>
      </c>
      <c r="I1664" s="1" t="s">
        <v>11403</v>
      </c>
      <c r="J1664" s="1">
        <v>1.0</v>
      </c>
      <c r="K1664" s="1" t="s">
        <v>7473</v>
      </c>
      <c r="L1664" s="1">
        <v>0.0</v>
      </c>
      <c r="M1664" s="10" t="str">
        <f>IFERROR(__xludf.DUMMYFUNCTION("REGEXEXTRACT(B1664, ""\d{4}"")"),"2016")</f>
        <v>2016</v>
      </c>
    </row>
    <row r="1665">
      <c r="A1665" s="11" t="s">
        <v>3906</v>
      </c>
      <c r="B1665" s="11" t="s">
        <v>3905</v>
      </c>
      <c r="C1665" s="1" t="s">
        <v>11404</v>
      </c>
      <c r="D1665" s="1" t="s">
        <v>11405</v>
      </c>
      <c r="E1665" s="1" t="s">
        <v>11</v>
      </c>
      <c r="F1665" s="1" t="s">
        <v>11406</v>
      </c>
      <c r="G1665" s="1" t="s">
        <v>11407</v>
      </c>
      <c r="H1665" s="1" t="s">
        <v>11408</v>
      </c>
      <c r="I1665" s="1" t="s">
        <v>11409</v>
      </c>
      <c r="J1665" s="1">
        <v>1.0</v>
      </c>
      <c r="K1665" s="1" t="s">
        <v>7473</v>
      </c>
      <c r="L1665" s="1">
        <v>0.0</v>
      </c>
      <c r="M1665" s="10" t="str">
        <f>IFERROR(__xludf.DUMMYFUNCTION("REGEXEXTRACT(B1665, ""\d{4}"")"),"2016")</f>
        <v>2016</v>
      </c>
    </row>
    <row r="1666">
      <c r="A1666" s="11" t="s">
        <v>4059</v>
      </c>
      <c r="B1666" s="6" t="s">
        <v>1463</v>
      </c>
      <c r="C1666" s="1" t="s">
        <v>9048</v>
      </c>
      <c r="D1666" s="1" t="s">
        <v>11410</v>
      </c>
      <c r="E1666" s="1" t="s">
        <v>11</v>
      </c>
      <c r="F1666" s="1" t="s">
        <v>9050</v>
      </c>
      <c r="G1666" s="1" t="s">
        <v>4067</v>
      </c>
      <c r="H1666" s="1" t="s">
        <v>2276</v>
      </c>
      <c r="I1666" s="1" t="s">
        <v>9051</v>
      </c>
      <c r="J1666" s="1">
        <v>1.0</v>
      </c>
      <c r="K1666" s="1" t="s">
        <v>7473</v>
      </c>
      <c r="L1666" s="1">
        <v>0.0</v>
      </c>
      <c r="M1666" s="10" t="s">
        <v>11411</v>
      </c>
    </row>
    <row r="1667">
      <c r="A1667" s="11" t="s">
        <v>3911</v>
      </c>
      <c r="B1667" s="11" t="s">
        <v>3910</v>
      </c>
      <c r="C1667" s="1" t="s">
        <v>11412</v>
      </c>
      <c r="D1667" s="1" t="s">
        <v>11413</v>
      </c>
      <c r="E1667" s="1" t="s">
        <v>11</v>
      </c>
      <c r="F1667" s="1" t="s">
        <v>11414</v>
      </c>
      <c r="G1667" s="1" t="s">
        <v>11415</v>
      </c>
      <c r="H1667" s="1" t="s">
        <v>11416</v>
      </c>
      <c r="I1667" s="1" t="s">
        <v>11417</v>
      </c>
      <c r="J1667" s="1">
        <v>1.0</v>
      </c>
      <c r="K1667" s="1" t="s">
        <v>7473</v>
      </c>
      <c r="L1667" s="1">
        <v>0.0</v>
      </c>
      <c r="M1667" s="10" t="str">
        <f>IFERROR(__xludf.DUMMYFUNCTION("REGEXEXTRACT(B1667, ""\d{4}"")"),"2016")</f>
        <v>2016</v>
      </c>
    </row>
    <row r="1668">
      <c r="A1668" s="11" t="s">
        <v>3913</v>
      </c>
      <c r="B1668" s="11" t="s">
        <v>3912</v>
      </c>
      <c r="C1668" s="1" t="s">
        <v>11412</v>
      </c>
      <c r="D1668" s="1" t="s">
        <v>11413</v>
      </c>
      <c r="E1668" s="1" t="s">
        <v>11</v>
      </c>
      <c r="F1668" s="1" t="s">
        <v>11414</v>
      </c>
      <c r="G1668" s="1" t="s">
        <v>11415</v>
      </c>
      <c r="H1668" s="1" t="s">
        <v>11416</v>
      </c>
      <c r="I1668" s="1" t="s">
        <v>11417</v>
      </c>
      <c r="J1668" s="1">
        <v>1.0</v>
      </c>
      <c r="K1668" s="1" t="s">
        <v>7473</v>
      </c>
      <c r="L1668" s="1">
        <v>0.0</v>
      </c>
      <c r="M1668" s="10" t="str">
        <f>IFERROR(__xludf.DUMMYFUNCTION("REGEXEXTRACT(B1668, ""\d{4}"")"),"2016")</f>
        <v>2016</v>
      </c>
    </row>
    <row r="1669">
      <c r="A1669" s="11" t="s">
        <v>3915</v>
      </c>
      <c r="B1669" s="11" t="s">
        <v>3914</v>
      </c>
      <c r="C1669" s="1" t="s">
        <v>11418</v>
      </c>
      <c r="D1669" s="1" t="s">
        <v>11419</v>
      </c>
      <c r="E1669" s="1" t="s">
        <v>11</v>
      </c>
      <c r="F1669" s="1" t="s">
        <v>11420</v>
      </c>
      <c r="G1669" s="1" t="s">
        <v>11421</v>
      </c>
      <c r="H1669" s="1" t="s">
        <v>7022</v>
      </c>
      <c r="I1669" s="1" t="s">
        <v>11422</v>
      </c>
      <c r="J1669" s="1">
        <v>1.0</v>
      </c>
      <c r="K1669" s="1" t="s">
        <v>7473</v>
      </c>
      <c r="L1669" s="1">
        <v>0.0</v>
      </c>
      <c r="M1669" s="10" t="str">
        <f>IFERROR(__xludf.DUMMYFUNCTION("REGEXEXTRACT(B1669, ""\d{4}"")"),"2014")</f>
        <v>2014</v>
      </c>
    </row>
    <row r="1670">
      <c r="A1670" s="11" t="s">
        <v>3930</v>
      </c>
      <c r="B1670" s="11" t="s">
        <v>3929</v>
      </c>
      <c r="C1670" s="1" t="s">
        <v>11423</v>
      </c>
      <c r="D1670" s="1" t="s">
        <v>11424</v>
      </c>
      <c r="E1670" s="1" t="s">
        <v>11</v>
      </c>
      <c r="F1670" s="1" t="s">
        <v>11425</v>
      </c>
      <c r="G1670" s="1" t="s">
        <v>6468</v>
      </c>
      <c r="H1670" s="1" t="s">
        <v>1513</v>
      </c>
      <c r="I1670" s="1" t="s">
        <v>11426</v>
      </c>
      <c r="J1670" s="1">
        <v>1.0</v>
      </c>
      <c r="K1670" s="1" t="s">
        <v>7473</v>
      </c>
      <c r="L1670" s="1">
        <v>0.0</v>
      </c>
      <c r="M1670" s="10" t="str">
        <f>IFERROR(__xludf.DUMMYFUNCTION("REGEXEXTRACT(B1670, ""\d{4}"")"),"2016")</f>
        <v>2016</v>
      </c>
    </row>
    <row r="1671">
      <c r="A1671" s="11" t="s">
        <v>3932</v>
      </c>
      <c r="B1671" s="11" t="s">
        <v>3931</v>
      </c>
      <c r="C1671" s="1" t="s">
        <v>11</v>
      </c>
      <c r="D1671" s="1" t="s">
        <v>11427</v>
      </c>
      <c r="E1671" s="1" t="s">
        <v>11</v>
      </c>
      <c r="F1671" s="1" t="s">
        <v>11428</v>
      </c>
      <c r="G1671" s="1" t="s">
        <v>11429</v>
      </c>
      <c r="H1671" s="1" t="s">
        <v>11</v>
      </c>
      <c r="I1671" s="1" t="s">
        <v>11</v>
      </c>
      <c r="J1671" s="1">
        <v>1.0</v>
      </c>
      <c r="K1671" s="9" t="s">
        <v>7485</v>
      </c>
      <c r="L1671" s="1">
        <v>0.0</v>
      </c>
      <c r="M1671" s="10" t="str">
        <f>IFERROR(__xludf.DUMMYFUNCTION("REGEXEXTRACT(B1671, ""\d{4}"")"),"2009")</f>
        <v>2009</v>
      </c>
    </row>
    <row r="1672">
      <c r="A1672" s="11" t="s">
        <v>3934</v>
      </c>
      <c r="B1672" s="11" t="s">
        <v>3933</v>
      </c>
      <c r="C1672" s="1" t="s">
        <v>11430</v>
      </c>
      <c r="D1672" s="1" t="s">
        <v>11431</v>
      </c>
      <c r="E1672" s="1" t="s">
        <v>11</v>
      </c>
      <c r="F1672" s="1" t="s">
        <v>11432</v>
      </c>
      <c r="G1672" s="1" t="s">
        <v>11433</v>
      </c>
      <c r="H1672" s="1" t="s">
        <v>11434</v>
      </c>
      <c r="I1672" s="1" t="s">
        <v>11435</v>
      </c>
      <c r="J1672" s="1">
        <v>1.0</v>
      </c>
      <c r="K1672" s="1" t="s">
        <v>7473</v>
      </c>
      <c r="L1672" s="1">
        <v>0.0</v>
      </c>
      <c r="M1672" s="10" t="str">
        <f>IFERROR(__xludf.DUMMYFUNCTION("REGEXEXTRACT(B1672, ""\d{4}"")"),"2016")</f>
        <v>2016</v>
      </c>
    </row>
    <row r="1673">
      <c r="A1673" s="11" t="s">
        <v>3936</v>
      </c>
      <c r="B1673" s="6" t="s">
        <v>11436</v>
      </c>
      <c r="C1673" s="1" t="s">
        <v>11</v>
      </c>
      <c r="D1673" s="1" t="s">
        <v>11437</v>
      </c>
      <c r="E1673" s="1" t="s">
        <v>11</v>
      </c>
      <c r="F1673" s="1" t="s">
        <v>11438</v>
      </c>
      <c r="G1673" s="1" t="s">
        <v>11439</v>
      </c>
      <c r="H1673" s="1" t="s">
        <v>11</v>
      </c>
      <c r="I1673" s="1" t="s">
        <v>11</v>
      </c>
      <c r="J1673" s="1">
        <v>1.0</v>
      </c>
      <c r="K1673" s="3" t="s">
        <v>8185</v>
      </c>
      <c r="L1673" s="1">
        <v>0.0</v>
      </c>
      <c r="M1673" s="10" t="str">
        <f>IFERROR(__xludf.DUMMYFUNCTION("REGEXEXTRACT(B1673, ""\d{4}"")"),"2014")</f>
        <v>2014</v>
      </c>
    </row>
    <row r="1674">
      <c r="A1674" s="11" t="s">
        <v>3938</v>
      </c>
      <c r="B1674" s="11" t="s">
        <v>3937</v>
      </c>
      <c r="C1674" s="1" t="s">
        <v>11440</v>
      </c>
      <c r="D1674" s="1" t="s">
        <v>11441</v>
      </c>
      <c r="E1674" s="1" t="s">
        <v>11</v>
      </c>
      <c r="F1674" s="1" t="s">
        <v>11442</v>
      </c>
      <c r="G1674" s="1" t="s">
        <v>11443</v>
      </c>
      <c r="H1674" s="1" t="s">
        <v>11444</v>
      </c>
      <c r="I1674" s="1" t="s">
        <v>11445</v>
      </c>
      <c r="J1674" s="1">
        <v>1.0</v>
      </c>
      <c r="K1674" s="1" t="s">
        <v>7473</v>
      </c>
      <c r="L1674" s="1">
        <v>0.0</v>
      </c>
      <c r="M1674" s="10" t="str">
        <f>IFERROR(__xludf.DUMMYFUNCTION("REGEXEXTRACT(B1674, ""\d{4}"")"),"2015")</f>
        <v>2015</v>
      </c>
    </row>
    <row r="1675">
      <c r="A1675" s="11" t="s">
        <v>3940</v>
      </c>
      <c r="B1675" s="11" t="s">
        <v>3939</v>
      </c>
      <c r="C1675" s="1" t="s">
        <v>11</v>
      </c>
      <c r="D1675" s="1" t="s">
        <v>11446</v>
      </c>
      <c r="E1675" s="1" t="s">
        <v>11</v>
      </c>
      <c r="F1675" s="1" t="s">
        <v>11447</v>
      </c>
      <c r="G1675" s="1" t="s">
        <v>11448</v>
      </c>
      <c r="H1675" s="1" t="s">
        <v>11</v>
      </c>
      <c r="I1675" s="1" t="s">
        <v>11</v>
      </c>
      <c r="J1675" s="1">
        <v>1.0</v>
      </c>
      <c r="K1675" s="9" t="s">
        <v>7578</v>
      </c>
      <c r="L1675" s="1">
        <v>0.0</v>
      </c>
      <c r="M1675" s="10" t="str">
        <f>IFERROR(__xludf.DUMMYFUNCTION("REGEXEXTRACT(B1675, ""\d{4}"")"),"2016")</f>
        <v>2016</v>
      </c>
    </row>
    <row r="1676">
      <c r="A1676" s="11" t="s">
        <v>3942</v>
      </c>
      <c r="B1676" s="11" t="s">
        <v>3941</v>
      </c>
      <c r="C1676" s="1" t="s">
        <v>11</v>
      </c>
      <c r="D1676" s="1" t="s">
        <v>7488</v>
      </c>
      <c r="E1676" s="1" t="s">
        <v>11</v>
      </c>
      <c r="F1676" s="1" t="s">
        <v>11449</v>
      </c>
      <c r="G1676" s="1" t="s">
        <v>11450</v>
      </c>
      <c r="H1676" s="1" t="s">
        <v>11</v>
      </c>
      <c r="I1676" s="1" t="s">
        <v>11</v>
      </c>
      <c r="J1676" s="1">
        <v>1.0</v>
      </c>
      <c r="K1676" s="9" t="s">
        <v>7523</v>
      </c>
      <c r="L1676" s="1">
        <v>0.0</v>
      </c>
      <c r="M1676" s="10" t="str">
        <f>IFERROR(__xludf.DUMMYFUNCTION("REGEXEXTRACT(B1676, ""\d{4}"")"),"2016")</f>
        <v>2016</v>
      </c>
    </row>
    <row r="1677">
      <c r="A1677" s="11" t="s">
        <v>3948</v>
      </c>
      <c r="B1677" s="11" t="s">
        <v>3947</v>
      </c>
      <c r="C1677" s="1" t="s">
        <v>11</v>
      </c>
      <c r="D1677" s="1" t="s">
        <v>7488</v>
      </c>
      <c r="E1677" s="1" t="s">
        <v>11</v>
      </c>
      <c r="F1677" s="1" t="s">
        <v>11451</v>
      </c>
      <c r="G1677" s="1" t="s">
        <v>11452</v>
      </c>
      <c r="H1677" s="1" t="s">
        <v>11</v>
      </c>
      <c r="I1677" s="1" t="s">
        <v>11</v>
      </c>
      <c r="J1677" s="1">
        <v>1.0</v>
      </c>
      <c r="K1677" s="9" t="s">
        <v>7485</v>
      </c>
      <c r="L1677" s="1">
        <v>0.0</v>
      </c>
      <c r="M1677" s="10" t="str">
        <f>IFERROR(__xludf.DUMMYFUNCTION("REGEXEXTRACT(B1677, ""\d{4}"")"),"2018")</f>
        <v>2018</v>
      </c>
    </row>
    <row r="1678">
      <c r="A1678" s="11" t="s">
        <v>3960</v>
      </c>
      <c r="B1678" s="11" t="s">
        <v>3959</v>
      </c>
      <c r="C1678" s="1" t="s">
        <v>11453</v>
      </c>
      <c r="D1678" s="1" t="s">
        <v>11454</v>
      </c>
      <c r="E1678" s="1" t="s">
        <v>11</v>
      </c>
      <c r="F1678" s="1" t="s">
        <v>11455</v>
      </c>
      <c r="G1678" s="1" t="s">
        <v>11456</v>
      </c>
      <c r="H1678" s="1" t="s">
        <v>291</v>
      </c>
      <c r="I1678" s="1" t="s">
        <v>11457</v>
      </c>
      <c r="J1678" s="1">
        <v>1.0</v>
      </c>
      <c r="K1678" s="1" t="s">
        <v>7473</v>
      </c>
      <c r="L1678" s="1">
        <v>0.0</v>
      </c>
      <c r="M1678" s="10" t="str">
        <f>IFERROR(__xludf.DUMMYFUNCTION("REGEXEXTRACT(B1678, ""\d{4}"")"),"2016")</f>
        <v>2016</v>
      </c>
    </row>
    <row r="1679">
      <c r="A1679" s="11" t="s">
        <v>3962</v>
      </c>
      <c r="B1679" s="11" t="s">
        <v>3961</v>
      </c>
      <c r="C1679" s="1" t="s">
        <v>11458</v>
      </c>
      <c r="D1679" s="1" t="s">
        <v>11459</v>
      </c>
      <c r="E1679" s="1" t="s">
        <v>11</v>
      </c>
      <c r="F1679" s="1" t="s">
        <v>11460</v>
      </c>
      <c r="G1679" s="1" t="s">
        <v>7110</v>
      </c>
      <c r="H1679" s="1" t="s">
        <v>291</v>
      </c>
      <c r="I1679" s="1" t="s">
        <v>11461</v>
      </c>
      <c r="J1679" s="1">
        <v>1.0</v>
      </c>
      <c r="K1679" s="1" t="s">
        <v>7473</v>
      </c>
      <c r="L1679" s="1">
        <v>0.0</v>
      </c>
      <c r="M1679" s="10" t="str">
        <f>IFERROR(__xludf.DUMMYFUNCTION("REGEXEXTRACT(B1679, ""\d{4}"")"),"2017")</f>
        <v>2017</v>
      </c>
    </row>
    <row r="1680">
      <c r="A1680" s="11" t="s">
        <v>3970</v>
      </c>
      <c r="B1680" s="11" t="s">
        <v>3969</v>
      </c>
      <c r="C1680" s="1" t="s">
        <v>11462</v>
      </c>
      <c r="D1680" s="1" t="s">
        <v>11463</v>
      </c>
      <c r="E1680" s="1" t="s">
        <v>11</v>
      </c>
      <c r="F1680" s="1" t="s">
        <v>11464</v>
      </c>
      <c r="G1680" s="1" t="s">
        <v>11465</v>
      </c>
      <c r="H1680" s="1" t="s">
        <v>1807</v>
      </c>
      <c r="I1680" s="1" t="s">
        <v>11466</v>
      </c>
      <c r="J1680" s="1">
        <v>1.0</v>
      </c>
      <c r="K1680" s="1" t="s">
        <v>7473</v>
      </c>
      <c r="L1680" s="1">
        <v>0.0</v>
      </c>
      <c r="M1680" s="10" t="str">
        <f>IFERROR(__xludf.DUMMYFUNCTION("REGEXEXTRACT(B1680, ""\d{4}"")"),"2017")</f>
        <v>2017</v>
      </c>
    </row>
    <row r="1681">
      <c r="A1681" s="11" t="s">
        <v>3984</v>
      </c>
      <c r="B1681" s="11" t="s">
        <v>3983</v>
      </c>
      <c r="C1681" s="1" t="s">
        <v>11467</v>
      </c>
      <c r="D1681" s="1" t="s">
        <v>11468</v>
      </c>
      <c r="E1681" s="1" t="s">
        <v>11</v>
      </c>
      <c r="F1681" s="1" t="s">
        <v>11469</v>
      </c>
      <c r="G1681" s="1" t="s">
        <v>11470</v>
      </c>
      <c r="H1681" s="1" t="s">
        <v>504</v>
      </c>
      <c r="I1681" s="1" t="s">
        <v>11471</v>
      </c>
      <c r="J1681" s="1">
        <v>1.0</v>
      </c>
      <c r="K1681" s="1" t="s">
        <v>7473</v>
      </c>
      <c r="L1681" s="1">
        <v>0.0</v>
      </c>
      <c r="M1681" s="10" t="str">
        <f>IFERROR(__xludf.DUMMYFUNCTION("REGEXEXTRACT(B1681, ""\d{4}"")"),"2016")</f>
        <v>2016</v>
      </c>
    </row>
    <row r="1682">
      <c r="A1682" s="11" t="s">
        <v>3986</v>
      </c>
      <c r="B1682" s="11" t="s">
        <v>3985</v>
      </c>
      <c r="C1682" s="1" t="s">
        <v>11472</v>
      </c>
      <c r="D1682" s="1" t="s">
        <v>11473</v>
      </c>
      <c r="E1682" s="1" t="s">
        <v>11</v>
      </c>
      <c r="F1682" s="1" t="s">
        <v>11474</v>
      </c>
      <c r="G1682" s="1" t="s">
        <v>10738</v>
      </c>
      <c r="H1682" s="1" t="s">
        <v>7548</v>
      </c>
      <c r="I1682" s="1" t="s">
        <v>11475</v>
      </c>
      <c r="J1682" s="1">
        <v>1.0</v>
      </c>
      <c r="K1682" s="1" t="s">
        <v>7473</v>
      </c>
      <c r="L1682" s="1">
        <v>0.0</v>
      </c>
      <c r="M1682" s="10" t="str">
        <f>IFERROR(__xludf.DUMMYFUNCTION("REGEXEXTRACT(B1682, ""\d{4}"")"),"2017")</f>
        <v>2017</v>
      </c>
    </row>
    <row r="1683">
      <c r="A1683" s="11" t="s">
        <v>3988</v>
      </c>
      <c r="B1683" s="11" t="s">
        <v>3987</v>
      </c>
      <c r="C1683" s="1" t="s">
        <v>11476</v>
      </c>
      <c r="D1683" s="1" t="s">
        <v>11477</v>
      </c>
      <c r="E1683" s="1" t="s">
        <v>11</v>
      </c>
      <c r="F1683" s="1" t="s">
        <v>11478</v>
      </c>
      <c r="G1683" s="1" t="s">
        <v>11479</v>
      </c>
      <c r="H1683" s="1" t="s">
        <v>291</v>
      </c>
      <c r="I1683" s="1" t="s">
        <v>11480</v>
      </c>
      <c r="J1683" s="1">
        <v>1.0</v>
      </c>
      <c r="K1683" s="1" t="s">
        <v>7473</v>
      </c>
      <c r="L1683" s="1">
        <v>0.0</v>
      </c>
      <c r="M1683" s="10" t="str">
        <f>IFERROR(__xludf.DUMMYFUNCTION("REGEXEXTRACT(B1683, ""\d{4}"")"),"2006")</f>
        <v>2006</v>
      </c>
    </row>
    <row r="1684">
      <c r="A1684" s="11" t="s">
        <v>3990</v>
      </c>
      <c r="B1684" s="11" t="s">
        <v>3989</v>
      </c>
      <c r="C1684" s="1" t="s">
        <v>11481</v>
      </c>
      <c r="D1684" s="1" t="s">
        <v>11482</v>
      </c>
      <c r="E1684" s="1" t="s">
        <v>11</v>
      </c>
      <c r="F1684" s="1" t="s">
        <v>11483</v>
      </c>
      <c r="G1684" s="1" t="s">
        <v>11484</v>
      </c>
      <c r="H1684" s="1" t="s">
        <v>11485</v>
      </c>
      <c r="I1684" s="1" t="s">
        <v>11486</v>
      </c>
      <c r="J1684" s="1">
        <v>1.0</v>
      </c>
      <c r="K1684" s="1" t="s">
        <v>7473</v>
      </c>
      <c r="L1684" s="1">
        <v>0.0</v>
      </c>
      <c r="M1684" s="10" t="str">
        <f>IFERROR(__xludf.DUMMYFUNCTION("REGEXEXTRACT(B1684, ""\d{4}"")"),"2017")</f>
        <v>2017</v>
      </c>
    </row>
    <row r="1685">
      <c r="A1685" s="11" t="s">
        <v>3992</v>
      </c>
      <c r="B1685" s="11" t="s">
        <v>3991</v>
      </c>
      <c r="C1685" s="1"/>
      <c r="D1685" s="1" t="s">
        <v>11487</v>
      </c>
      <c r="E1685" s="1" t="s">
        <v>11</v>
      </c>
      <c r="F1685" s="1" t="s">
        <v>11488</v>
      </c>
      <c r="G1685" s="1" t="s">
        <v>3994</v>
      </c>
      <c r="H1685" s="1" t="s">
        <v>3995</v>
      </c>
      <c r="I1685" s="1" t="s">
        <v>11489</v>
      </c>
      <c r="J1685" s="1">
        <v>1.0</v>
      </c>
      <c r="K1685" s="1" t="s">
        <v>7473</v>
      </c>
      <c r="L1685" s="1">
        <v>0.0</v>
      </c>
      <c r="M1685" s="10" t="str">
        <f>IFERROR(__xludf.DUMMYFUNCTION("REGEXEXTRACT(B1685, ""\d{4}"")"),"2016")</f>
        <v>2016</v>
      </c>
    </row>
    <row r="1686">
      <c r="A1686" s="11" t="s">
        <v>3999</v>
      </c>
      <c r="B1686" s="11" t="s">
        <v>3998</v>
      </c>
      <c r="C1686" s="1" t="s">
        <v>11</v>
      </c>
      <c r="D1686" s="1" t="s">
        <v>7488</v>
      </c>
      <c r="E1686" s="1" t="s">
        <v>11</v>
      </c>
      <c r="F1686" s="1" t="s">
        <v>11490</v>
      </c>
      <c r="G1686" s="1" t="s">
        <v>11491</v>
      </c>
      <c r="H1686" s="1" t="s">
        <v>11</v>
      </c>
      <c r="I1686" s="1" t="s">
        <v>11</v>
      </c>
      <c r="J1686" s="1">
        <v>1.0</v>
      </c>
      <c r="K1686" s="1" t="s">
        <v>7473</v>
      </c>
      <c r="L1686" s="1">
        <v>0.0</v>
      </c>
      <c r="M1686" s="10" t="str">
        <f>IFERROR(__xludf.DUMMYFUNCTION("REGEXEXTRACT(B1686, ""\d{4}"")"),"2016")</f>
        <v>2016</v>
      </c>
    </row>
    <row r="1687">
      <c r="A1687" s="11" t="s">
        <v>4003</v>
      </c>
      <c r="B1687" s="11" t="s">
        <v>4002</v>
      </c>
      <c r="C1687" s="1" t="s">
        <v>11</v>
      </c>
      <c r="D1687" s="1" t="s">
        <v>7488</v>
      </c>
      <c r="E1687" s="1" t="s">
        <v>11</v>
      </c>
      <c r="F1687" s="1" t="s">
        <v>11492</v>
      </c>
      <c r="G1687" s="1" t="s">
        <v>11493</v>
      </c>
      <c r="H1687" s="1" t="s">
        <v>11</v>
      </c>
      <c r="I1687" s="1" t="s">
        <v>11</v>
      </c>
      <c r="J1687" s="1">
        <v>1.0</v>
      </c>
      <c r="K1687" s="3" t="s">
        <v>7485</v>
      </c>
      <c r="L1687" s="1">
        <v>0.0</v>
      </c>
      <c r="M1687" s="10" t="str">
        <f>IFERROR(__xludf.DUMMYFUNCTION("REGEXEXTRACT(B1687, ""\d{4}"")"),"2015")</f>
        <v>2015</v>
      </c>
    </row>
    <row r="1688">
      <c r="A1688" s="11" t="s">
        <v>4007</v>
      </c>
      <c r="B1688" s="11" t="s">
        <v>4006</v>
      </c>
      <c r="C1688" s="1" t="s">
        <v>11494</v>
      </c>
      <c r="D1688" s="1" t="s">
        <v>11495</v>
      </c>
      <c r="E1688" s="1" t="s">
        <v>11</v>
      </c>
      <c r="F1688" s="1" t="s">
        <v>11496</v>
      </c>
      <c r="G1688" s="1" t="s">
        <v>11497</v>
      </c>
      <c r="H1688" s="1" t="s">
        <v>11498</v>
      </c>
      <c r="I1688" s="1" t="s">
        <v>11499</v>
      </c>
      <c r="J1688" s="1">
        <v>1.0</v>
      </c>
      <c r="K1688" s="1" t="s">
        <v>7473</v>
      </c>
      <c r="L1688" s="1">
        <v>0.0</v>
      </c>
      <c r="M1688" s="10" t="str">
        <f>IFERROR(__xludf.DUMMYFUNCTION("REGEXEXTRACT(B1688, ""\d{4}"")"),"2017")</f>
        <v>2017</v>
      </c>
    </row>
    <row r="1689">
      <c r="A1689" s="11" t="s">
        <v>4015</v>
      </c>
      <c r="B1689" s="11" t="s">
        <v>4014</v>
      </c>
      <c r="C1689" s="1" t="s">
        <v>11500</v>
      </c>
      <c r="D1689" s="1" t="s">
        <v>11501</v>
      </c>
      <c r="E1689" s="1" t="s">
        <v>11</v>
      </c>
      <c r="F1689" s="1" t="s">
        <v>11502</v>
      </c>
      <c r="G1689" s="1" t="s">
        <v>11503</v>
      </c>
      <c r="H1689" s="1" t="s">
        <v>291</v>
      </c>
      <c r="I1689" s="1" t="s">
        <v>11504</v>
      </c>
      <c r="J1689" s="1">
        <v>1.0</v>
      </c>
      <c r="K1689" s="1" t="s">
        <v>7473</v>
      </c>
      <c r="L1689" s="1">
        <v>0.0</v>
      </c>
      <c r="M1689" s="10" t="str">
        <f>IFERROR(__xludf.DUMMYFUNCTION("REGEXEXTRACT(B1689, ""\d{4}"")"),"2017")</f>
        <v>2017</v>
      </c>
    </row>
    <row r="1690">
      <c r="A1690" s="11" t="s">
        <v>4017</v>
      </c>
      <c r="B1690" s="11" t="s">
        <v>4016</v>
      </c>
      <c r="C1690" s="1" t="s">
        <v>11</v>
      </c>
      <c r="D1690" s="1" t="s">
        <v>7488</v>
      </c>
      <c r="E1690" s="1" t="s">
        <v>11</v>
      </c>
      <c r="F1690" s="1" t="s">
        <v>11505</v>
      </c>
      <c r="G1690" s="1" t="s">
        <v>11506</v>
      </c>
      <c r="H1690" s="1" t="s">
        <v>11</v>
      </c>
      <c r="I1690" s="1" t="s">
        <v>11</v>
      </c>
      <c r="J1690" s="1">
        <v>1.0</v>
      </c>
      <c r="K1690" s="9" t="s">
        <v>7485</v>
      </c>
      <c r="L1690" s="1">
        <v>0.0</v>
      </c>
      <c r="M1690" s="10" t="str">
        <f>IFERROR(__xludf.DUMMYFUNCTION("REGEXEXTRACT(B1690, ""\d{4}"")"),"2014")</f>
        <v>2014</v>
      </c>
    </row>
    <row r="1691">
      <c r="A1691" s="11" t="s">
        <v>4021</v>
      </c>
      <c r="B1691" s="11" t="s">
        <v>4020</v>
      </c>
      <c r="C1691" s="1" t="s">
        <v>11</v>
      </c>
      <c r="D1691" s="1" t="s">
        <v>11507</v>
      </c>
      <c r="E1691" s="1" t="s">
        <v>11</v>
      </c>
      <c r="F1691" s="1" t="s">
        <v>11508</v>
      </c>
      <c r="G1691" s="1" t="s">
        <v>11509</v>
      </c>
      <c r="H1691" s="1" t="s">
        <v>11</v>
      </c>
      <c r="I1691" s="1" t="s">
        <v>11</v>
      </c>
      <c r="J1691" s="1">
        <v>1.0</v>
      </c>
      <c r="K1691" s="3" t="s">
        <v>7485</v>
      </c>
      <c r="L1691" s="1">
        <v>0.0</v>
      </c>
      <c r="M1691" s="10" t="str">
        <f>IFERROR(__xludf.DUMMYFUNCTION("REGEXEXTRACT(B1691, ""\d{4}"")"),"2013")</f>
        <v>2013</v>
      </c>
    </row>
    <row r="1692">
      <c r="A1692" s="11" t="s">
        <v>4023</v>
      </c>
      <c r="B1692" s="11" t="s">
        <v>4022</v>
      </c>
      <c r="C1692" s="1" t="s">
        <v>11</v>
      </c>
      <c r="D1692" s="1" t="s">
        <v>7488</v>
      </c>
      <c r="E1692" s="1" t="s">
        <v>11</v>
      </c>
      <c r="F1692" s="1" t="s">
        <v>11510</v>
      </c>
      <c r="G1692" s="1" t="s">
        <v>11509</v>
      </c>
      <c r="H1692" s="1" t="s">
        <v>11</v>
      </c>
      <c r="I1692" s="1" t="s">
        <v>11</v>
      </c>
      <c r="J1692" s="1">
        <v>1.0</v>
      </c>
      <c r="K1692" s="3" t="s">
        <v>7485</v>
      </c>
      <c r="L1692" s="1">
        <v>0.0</v>
      </c>
      <c r="M1692" s="10" t="str">
        <f>IFERROR(__xludf.DUMMYFUNCTION("REGEXEXTRACT(B1692, ""\d{4}"")"),"2015")</f>
        <v>2015</v>
      </c>
    </row>
    <row r="1693">
      <c r="A1693" s="11" t="s">
        <v>4025</v>
      </c>
      <c r="B1693" s="11" t="s">
        <v>4024</v>
      </c>
      <c r="C1693" s="1" t="s">
        <v>11</v>
      </c>
      <c r="D1693" s="1" t="s">
        <v>7488</v>
      </c>
      <c r="E1693" s="1" t="s">
        <v>11</v>
      </c>
      <c r="F1693" s="1" t="s">
        <v>11511</v>
      </c>
      <c r="G1693" s="1" t="s">
        <v>11512</v>
      </c>
      <c r="H1693" s="1" t="s">
        <v>11</v>
      </c>
      <c r="I1693" s="1" t="s">
        <v>11</v>
      </c>
      <c r="J1693" s="1">
        <v>1.0</v>
      </c>
      <c r="K1693" s="3" t="s">
        <v>7485</v>
      </c>
      <c r="L1693" s="1">
        <v>0.0</v>
      </c>
      <c r="M1693" s="10" t="str">
        <f>IFERROR(__xludf.DUMMYFUNCTION("REGEXEXTRACT(B1693, ""\d{4}"")"),"2015")</f>
        <v>2015</v>
      </c>
    </row>
    <row r="1694">
      <c r="A1694" s="11" t="s">
        <v>4027</v>
      </c>
      <c r="B1694" s="11" t="s">
        <v>4026</v>
      </c>
      <c r="C1694" s="1" t="s">
        <v>11</v>
      </c>
      <c r="D1694" s="1" t="s">
        <v>11513</v>
      </c>
      <c r="E1694" s="1" t="s">
        <v>11</v>
      </c>
      <c r="F1694" s="1" t="s">
        <v>11514</v>
      </c>
      <c r="G1694" s="1" t="s">
        <v>11515</v>
      </c>
      <c r="H1694" s="1" t="s">
        <v>11</v>
      </c>
      <c r="I1694" s="1" t="s">
        <v>11</v>
      </c>
      <c r="J1694" s="1">
        <v>1.0</v>
      </c>
      <c r="K1694" s="1" t="s">
        <v>7473</v>
      </c>
      <c r="L1694" s="1">
        <v>0.0</v>
      </c>
      <c r="M1694" s="10" t="str">
        <f>IFERROR(__xludf.DUMMYFUNCTION("REGEXEXTRACT(B1694, ""\d{4}"")"),"2017")</f>
        <v>2017</v>
      </c>
    </row>
    <row r="1695">
      <c r="A1695" s="11" t="s">
        <v>4029</v>
      </c>
      <c r="B1695" s="11" t="s">
        <v>4028</v>
      </c>
      <c r="C1695" s="1" t="s">
        <v>11</v>
      </c>
      <c r="D1695" s="1" t="s">
        <v>11516</v>
      </c>
      <c r="E1695" s="1" t="s">
        <v>11</v>
      </c>
      <c r="F1695" s="1" t="s">
        <v>11517</v>
      </c>
      <c r="G1695" s="1" t="s">
        <v>5508</v>
      </c>
      <c r="H1695" s="1" t="s">
        <v>11</v>
      </c>
      <c r="I1695" s="1" t="s">
        <v>11</v>
      </c>
      <c r="J1695" s="1">
        <v>1.0</v>
      </c>
      <c r="K1695" s="1" t="s">
        <v>7473</v>
      </c>
      <c r="L1695" s="1">
        <v>0.0</v>
      </c>
      <c r="M1695" s="10" t="str">
        <f>IFERROR(__xludf.DUMMYFUNCTION("REGEXEXTRACT(B1695, ""\d{4}"")"),"2017")</f>
        <v>2017</v>
      </c>
    </row>
    <row r="1696">
      <c r="A1696" s="11" t="s">
        <v>4042</v>
      </c>
      <c r="B1696" s="11" t="s">
        <v>4041</v>
      </c>
      <c r="C1696" s="1" t="s">
        <v>11518</v>
      </c>
      <c r="D1696" s="1" t="s">
        <v>11516</v>
      </c>
      <c r="E1696" s="1" t="s">
        <v>11</v>
      </c>
      <c r="F1696" s="1" t="s">
        <v>11519</v>
      </c>
      <c r="G1696" s="1" t="s">
        <v>5508</v>
      </c>
      <c r="H1696" s="1" t="s">
        <v>11520</v>
      </c>
      <c r="I1696" s="1" t="s">
        <v>11521</v>
      </c>
      <c r="J1696" s="1">
        <v>1.0</v>
      </c>
      <c r="K1696" s="3" t="s">
        <v>7485</v>
      </c>
      <c r="L1696" s="1">
        <v>0.0</v>
      </c>
      <c r="M1696" s="10" t="str">
        <f>IFERROR(__xludf.DUMMYFUNCTION("REGEXEXTRACT(B1696, ""\d{4}"")"),"2007")</f>
        <v>2007</v>
      </c>
    </row>
    <row r="1697">
      <c r="A1697" s="11" t="s">
        <v>4044</v>
      </c>
      <c r="B1697" s="11" t="s">
        <v>4043</v>
      </c>
      <c r="C1697" s="1" t="s">
        <v>1495</v>
      </c>
      <c r="D1697" s="1" t="s">
        <v>11522</v>
      </c>
      <c r="E1697" s="1" t="s">
        <v>11</v>
      </c>
      <c r="F1697" s="1" t="s">
        <v>1492</v>
      </c>
      <c r="G1697" s="1" t="s">
        <v>1493</v>
      </c>
      <c r="H1697" s="1" t="s">
        <v>1494</v>
      </c>
      <c r="I1697" s="1" t="s">
        <v>1496</v>
      </c>
      <c r="J1697" s="1">
        <v>1.0</v>
      </c>
      <c r="K1697" s="1" t="s">
        <v>7473</v>
      </c>
      <c r="L1697" s="1">
        <v>0.0</v>
      </c>
      <c r="M1697" s="10" t="str">
        <f>IFERROR(__xludf.DUMMYFUNCTION("REGEXEXTRACT(B1697, ""\d{4}"")"),"2013")</f>
        <v>2013</v>
      </c>
    </row>
    <row r="1698">
      <c r="A1698" s="11" t="s">
        <v>4046</v>
      </c>
      <c r="B1698" s="11" t="s">
        <v>4045</v>
      </c>
      <c r="C1698" s="1" t="s">
        <v>11</v>
      </c>
      <c r="D1698" s="1" t="s">
        <v>11523</v>
      </c>
      <c r="E1698" s="1" t="s">
        <v>11</v>
      </c>
      <c r="F1698" s="1" t="s">
        <v>11524</v>
      </c>
      <c r="G1698" s="1" t="s">
        <v>11525</v>
      </c>
      <c r="H1698" s="1" t="s">
        <v>11</v>
      </c>
      <c r="I1698" s="1" t="s">
        <v>11</v>
      </c>
      <c r="J1698" s="1">
        <v>1.0</v>
      </c>
      <c r="K1698" s="1" t="s">
        <v>7738</v>
      </c>
      <c r="L1698" s="1">
        <v>0.0</v>
      </c>
      <c r="M1698" s="10" t="str">
        <f>IFERROR(__xludf.DUMMYFUNCTION("REGEXEXTRACT(B1698, ""\d{4}"")"),"2013")</f>
        <v>2013</v>
      </c>
    </row>
    <row r="1699">
      <c r="A1699" s="11" t="s">
        <v>4048</v>
      </c>
      <c r="B1699" s="11" t="s">
        <v>4047</v>
      </c>
      <c r="C1699" s="1" t="s">
        <v>11</v>
      </c>
      <c r="D1699" s="1" t="s">
        <v>11526</v>
      </c>
      <c r="E1699" s="1" t="s">
        <v>11</v>
      </c>
      <c r="F1699" s="1" t="s">
        <v>11527</v>
      </c>
      <c r="G1699" s="1" t="s">
        <v>11528</v>
      </c>
      <c r="H1699" s="1" t="s">
        <v>11</v>
      </c>
      <c r="I1699" s="1" t="s">
        <v>11</v>
      </c>
      <c r="J1699" s="1">
        <v>1.0</v>
      </c>
      <c r="K1699" s="3" t="s">
        <v>8266</v>
      </c>
      <c r="L1699" s="1">
        <v>0.0</v>
      </c>
      <c r="M1699" s="10" t="str">
        <f>IFERROR(__xludf.DUMMYFUNCTION("REGEXEXTRACT(B1699, ""\d{4}"")"),"2014")</f>
        <v>2014</v>
      </c>
    </row>
    <row r="1700">
      <c r="A1700" s="11" t="s">
        <v>4057</v>
      </c>
      <c r="B1700" s="11" t="s">
        <v>4056</v>
      </c>
      <c r="C1700" s="1" t="s">
        <v>11529</v>
      </c>
      <c r="D1700" s="1" t="s">
        <v>11530</v>
      </c>
      <c r="E1700" s="1" t="s">
        <v>11</v>
      </c>
      <c r="F1700" s="1" t="s">
        <v>11531</v>
      </c>
      <c r="G1700" s="1" t="s">
        <v>11532</v>
      </c>
      <c r="H1700" s="1" t="s">
        <v>11533</v>
      </c>
      <c r="I1700" s="1" t="s">
        <v>11534</v>
      </c>
      <c r="J1700" s="1">
        <v>1.0</v>
      </c>
      <c r="K1700" s="1" t="s">
        <v>7473</v>
      </c>
      <c r="L1700" s="1">
        <v>0.0</v>
      </c>
      <c r="M1700" s="10" t="str">
        <f>IFERROR(__xludf.DUMMYFUNCTION("REGEXEXTRACT(B1700, ""\d{4}"")"),"2017")</f>
        <v>2017</v>
      </c>
    </row>
    <row r="1701">
      <c r="A1701" s="11" t="s">
        <v>4059</v>
      </c>
      <c r="B1701" s="11" t="s">
        <v>1463</v>
      </c>
      <c r="C1701" s="1" t="s">
        <v>9048</v>
      </c>
      <c r="D1701" s="1" t="s">
        <v>11410</v>
      </c>
      <c r="E1701" s="1" t="s">
        <v>11</v>
      </c>
      <c r="F1701" s="1" t="s">
        <v>9050</v>
      </c>
      <c r="G1701" s="1" t="s">
        <v>4067</v>
      </c>
      <c r="H1701" s="1" t="s">
        <v>2276</v>
      </c>
      <c r="I1701" s="1" t="s">
        <v>9051</v>
      </c>
      <c r="J1701" s="1">
        <v>1.0</v>
      </c>
      <c r="K1701" s="1" t="s">
        <v>7473</v>
      </c>
      <c r="L1701" s="1">
        <v>0.0</v>
      </c>
      <c r="M1701" s="10" t="str">
        <f>IFERROR(__xludf.DUMMYFUNCTION("REGEXEXTRACT(B1701, ""\d{4}"")"),"2016")</f>
        <v>2016</v>
      </c>
    </row>
    <row r="1702">
      <c r="A1702" s="11" t="s">
        <v>4061</v>
      </c>
      <c r="B1702" s="11" t="s">
        <v>4060</v>
      </c>
      <c r="C1702" s="1" t="s">
        <v>11535</v>
      </c>
      <c r="D1702" s="1" t="s">
        <v>11536</v>
      </c>
      <c r="E1702" s="1" t="s">
        <v>11</v>
      </c>
      <c r="F1702" s="1" t="s">
        <v>11537</v>
      </c>
      <c r="G1702" s="1" t="s">
        <v>11538</v>
      </c>
      <c r="H1702" s="1" t="s">
        <v>291</v>
      </c>
      <c r="I1702" s="1" t="s">
        <v>11539</v>
      </c>
      <c r="J1702" s="1">
        <v>1.0</v>
      </c>
      <c r="K1702" s="1" t="s">
        <v>7473</v>
      </c>
      <c r="L1702" s="1">
        <v>0.0</v>
      </c>
      <c r="M1702" s="10" t="str">
        <f>IFERROR(__xludf.DUMMYFUNCTION("REGEXEXTRACT(B1702, ""\d{4}"")"),"2017")</f>
        <v>2017</v>
      </c>
    </row>
    <row r="1703">
      <c r="A1703" s="11" t="s">
        <v>4063</v>
      </c>
      <c r="B1703" s="11" t="s">
        <v>4062</v>
      </c>
      <c r="C1703" s="1" t="s">
        <v>11540</v>
      </c>
      <c r="D1703" s="1" t="s">
        <v>11541</v>
      </c>
      <c r="E1703" s="1" t="s">
        <v>11</v>
      </c>
      <c r="F1703" s="1" t="s">
        <v>11542</v>
      </c>
      <c r="G1703" s="1" t="s">
        <v>3028</v>
      </c>
      <c r="H1703" s="1" t="s">
        <v>1855</v>
      </c>
      <c r="I1703" s="1" t="s">
        <v>11543</v>
      </c>
      <c r="J1703" s="1">
        <v>1.0</v>
      </c>
      <c r="K1703" s="1" t="s">
        <v>7473</v>
      </c>
      <c r="L1703" s="1">
        <v>0.0</v>
      </c>
      <c r="M1703" s="10" t="str">
        <f>IFERROR(__xludf.DUMMYFUNCTION("REGEXEXTRACT(B1703, ""\d{4}"")"),"2017")</f>
        <v>2017</v>
      </c>
    </row>
    <row r="1704">
      <c r="A1704" s="11" t="s">
        <v>4071</v>
      </c>
      <c r="B1704" s="11" t="s">
        <v>4070</v>
      </c>
      <c r="C1704" s="1" t="s">
        <v>11544</v>
      </c>
      <c r="D1704" s="1" t="s">
        <v>11545</v>
      </c>
      <c r="E1704" s="1" t="s">
        <v>11</v>
      </c>
      <c r="F1704" s="1" t="s">
        <v>11546</v>
      </c>
      <c r="G1704" s="1" t="s">
        <v>5904</v>
      </c>
      <c r="H1704" s="1" t="s">
        <v>11547</v>
      </c>
      <c r="I1704" s="1" t="s">
        <v>11548</v>
      </c>
      <c r="J1704" s="1">
        <v>1.0</v>
      </c>
      <c r="K1704" s="1" t="s">
        <v>7473</v>
      </c>
      <c r="L1704" s="1">
        <v>0.0</v>
      </c>
      <c r="M1704" s="10" t="str">
        <f>IFERROR(__xludf.DUMMYFUNCTION("REGEXEXTRACT(B1704, ""\d{4}"")"),"2007")</f>
        <v>2007</v>
      </c>
    </row>
    <row r="1705">
      <c r="A1705" s="11" t="s">
        <v>4073</v>
      </c>
      <c r="B1705" s="11" t="s">
        <v>4072</v>
      </c>
      <c r="C1705" s="1" t="s">
        <v>11549</v>
      </c>
      <c r="D1705" s="1" t="s">
        <v>11550</v>
      </c>
      <c r="E1705" s="1" t="s">
        <v>11</v>
      </c>
      <c r="F1705" s="1" t="s">
        <v>11551</v>
      </c>
      <c r="G1705" s="1" t="s">
        <v>4529</v>
      </c>
      <c r="H1705" s="1" t="s">
        <v>1477</v>
      </c>
      <c r="I1705" s="1" t="s">
        <v>11552</v>
      </c>
      <c r="J1705" s="1">
        <v>1.0</v>
      </c>
      <c r="K1705" s="1" t="s">
        <v>7473</v>
      </c>
      <c r="L1705" s="1">
        <v>0.0</v>
      </c>
      <c r="M1705" s="10" t="str">
        <f>IFERROR(__xludf.DUMMYFUNCTION("REGEXEXTRACT(B1705, ""\d{4}"")"),"2014")</f>
        <v>2014</v>
      </c>
    </row>
    <row r="1706">
      <c r="A1706" s="11" t="s">
        <v>4075</v>
      </c>
      <c r="B1706" s="11" t="s">
        <v>4074</v>
      </c>
      <c r="C1706" s="1" t="s">
        <v>11553</v>
      </c>
      <c r="D1706" s="1" t="s">
        <v>11554</v>
      </c>
      <c r="E1706" s="1" t="s">
        <v>11</v>
      </c>
      <c r="F1706" s="1" t="s">
        <v>11555</v>
      </c>
      <c r="G1706" s="1" t="s">
        <v>11556</v>
      </c>
      <c r="H1706" s="1" t="s">
        <v>1681</v>
      </c>
      <c r="I1706" s="1" t="s">
        <v>11557</v>
      </c>
      <c r="J1706" s="1">
        <v>1.0</v>
      </c>
      <c r="K1706" s="1" t="s">
        <v>7473</v>
      </c>
      <c r="L1706" s="1">
        <v>0.0</v>
      </c>
      <c r="M1706" s="10" t="str">
        <f>IFERROR(__xludf.DUMMYFUNCTION("REGEXEXTRACT(B1706, ""\d{4}"")"),"2015")</f>
        <v>2015</v>
      </c>
    </row>
    <row r="1707">
      <c r="A1707" s="11" t="s">
        <v>4077</v>
      </c>
      <c r="B1707" s="11" t="s">
        <v>4076</v>
      </c>
      <c r="C1707" s="1" t="s">
        <v>11</v>
      </c>
      <c r="D1707" s="1" t="s">
        <v>7488</v>
      </c>
      <c r="E1707" s="1" t="s">
        <v>11</v>
      </c>
      <c r="F1707" s="1" t="s">
        <v>11558</v>
      </c>
      <c r="G1707" s="1" t="s">
        <v>11559</v>
      </c>
      <c r="H1707" s="1" t="s">
        <v>11</v>
      </c>
      <c r="I1707" s="1" t="s">
        <v>11</v>
      </c>
      <c r="J1707" s="1">
        <v>1.0</v>
      </c>
      <c r="K1707" s="3" t="s">
        <v>7485</v>
      </c>
      <c r="L1707" s="1">
        <v>0.0</v>
      </c>
      <c r="M1707" s="10" t="str">
        <f>IFERROR(__xludf.DUMMYFUNCTION("REGEXEXTRACT(B1707, ""\d{4}"")"),"1989")</f>
        <v>1989</v>
      </c>
    </row>
    <row r="1708">
      <c r="A1708" s="11" t="s">
        <v>4079</v>
      </c>
      <c r="B1708" s="11" t="s">
        <v>4078</v>
      </c>
      <c r="C1708" s="1" t="s">
        <v>11</v>
      </c>
      <c r="D1708" s="1" t="s">
        <v>7488</v>
      </c>
      <c r="E1708" s="1" t="s">
        <v>11</v>
      </c>
      <c r="F1708" s="1" t="s">
        <v>11560</v>
      </c>
      <c r="G1708" s="1" t="s">
        <v>11561</v>
      </c>
      <c r="H1708" s="1" t="s">
        <v>11</v>
      </c>
      <c r="I1708" s="1" t="s">
        <v>11</v>
      </c>
      <c r="J1708" s="1">
        <v>1.0</v>
      </c>
      <c r="K1708" s="3" t="s">
        <v>7485</v>
      </c>
      <c r="L1708" s="1">
        <v>0.0</v>
      </c>
      <c r="M1708" s="10" t="str">
        <f>IFERROR(__xludf.DUMMYFUNCTION("REGEXEXTRACT(B1708, ""\d{4}"")"),"2018")</f>
        <v>2018</v>
      </c>
    </row>
    <row r="1709">
      <c r="A1709" s="11" t="s">
        <v>4081</v>
      </c>
      <c r="B1709" s="11" t="s">
        <v>4080</v>
      </c>
      <c r="C1709" s="1" t="s">
        <v>11</v>
      </c>
      <c r="D1709" s="1" t="s">
        <v>7488</v>
      </c>
      <c r="E1709" s="1" t="s">
        <v>11</v>
      </c>
      <c r="F1709" s="1" t="s">
        <v>4081</v>
      </c>
      <c r="G1709" s="1" t="s">
        <v>11562</v>
      </c>
      <c r="H1709" s="1" t="s">
        <v>11</v>
      </c>
      <c r="I1709" s="1" t="s">
        <v>11</v>
      </c>
      <c r="J1709" s="1">
        <v>1.0</v>
      </c>
      <c r="K1709" s="3" t="s">
        <v>7485</v>
      </c>
      <c r="L1709" s="1">
        <v>0.0</v>
      </c>
      <c r="M1709" s="10" t="str">
        <f>IFERROR(__xludf.DUMMYFUNCTION("REGEXEXTRACT(B1709, ""\d{4}"")"),"2008")</f>
        <v>2008</v>
      </c>
    </row>
    <row r="1710">
      <c r="A1710" s="11" t="s">
        <v>3536</v>
      </c>
      <c r="B1710" s="11" t="s">
        <v>3535</v>
      </c>
      <c r="C1710" s="1" t="s">
        <v>11</v>
      </c>
      <c r="D1710" s="2" t="s">
        <v>11106</v>
      </c>
      <c r="E1710" s="1" t="s">
        <v>11</v>
      </c>
      <c r="F1710" s="1" t="s">
        <v>11563</v>
      </c>
      <c r="G1710" s="1" t="s">
        <v>11564</v>
      </c>
      <c r="H1710" s="1" t="s">
        <v>11</v>
      </c>
      <c r="I1710" s="1" t="s">
        <v>11</v>
      </c>
      <c r="J1710" s="1">
        <v>1.0</v>
      </c>
      <c r="K1710" s="1" t="s">
        <v>7738</v>
      </c>
      <c r="L1710" s="1">
        <v>0.0</v>
      </c>
      <c r="M1710" s="10" t="str">
        <f>IFERROR(__xludf.DUMMYFUNCTION("REGEXEXTRACT(B1710, ""\d{4}"")"),"2014")</f>
        <v>2014</v>
      </c>
    </row>
    <row r="1711">
      <c r="A1711" s="11" t="s">
        <v>3604</v>
      </c>
      <c r="B1711" s="11" t="s">
        <v>3603</v>
      </c>
      <c r="C1711" s="1" t="s">
        <v>11</v>
      </c>
      <c r="D1711" s="2" t="s">
        <v>11101</v>
      </c>
      <c r="E1711" s="1" t="s">
        <v>11</v>
      </c>
      <c r="F1711" s="1" t="s">
        <v>11181</v>
      </c>
      <c r="G1711" s="1" t="s">
        <v>8243</v>
      </c>
      <c r="H1711" s="1" t="s">
        <v>11</v>
      </c>
      <c r="I1711" s="1" t="s">
        <v>11</v>
      </c>
      <c r="J1711" s="1">
        <v>1.0</v>
      </c>
      <c r="K1711" s="9" t="s">
        <v>7744</v>
      </c>
      <c r="L1711" s="1">
        <v>0.0</v>
      </c>
      <c r="M1711" s="10" t="str">
        <f>IFERROR(__xludf.DUMMYFUNCTION("REGEXEXTRACT(B1711, ""\d{4}"")"),"#N/A")</f>
        <v>#N/A</v>
      </c>
    </row>
    <row r="1712">
      <c r="A1712" s="11" t="s">
        <v>4083</v>
      </c>
      <c r="B1712" s="11" t="s">
        <v>4082</v>
      </c>
      <c r="C1712" s="1" t="s">
        <v>11</v>
      </c>
      <c r="D1712" s="1" t="s">
        <v>7488</v>
      </c>
      <c r="E1712" s="1" t="s">
        <v>11</v>
      </c>
      <c r="F1712" s="1" t="s">
        <v>11565</v>
      </c>
      <c r="G1712" s="1" t="s">
        <v>7488</v>
      </c>
      <c r="H1712" s="1" t="s">
        <v>11</v>
      </c>
      <c r="I1712" s="1" t="s">
        <v>11</v>
      </c>
      <c r="J1712" s="1">
        <v>1.0</v>
      </c>
      <c r="K1712" s="3" t="s">
        <v>7485</v>
      </c>
      <c r="L1712" s="1">
        <v>0.0</v>
      </c>
      <c r="M1712" s="10" t="str">
        <f>IFERROR(__xludf.DUMMYFUNCTION("REGEXEXTRACT(B1712, ""\d{4}"")"),"2015")</f>
        <v>2015</v>
      </c>
    </row>
    <row r="1713">
      <c r="A1713" s="11" t="s">
        <v>4085</v>
      </c>
      <c r="B1713" s="11" t="s">
        <v>4084</v>
      </c>
      <c r="C1713" s="1" t="s">
        <v>11</v>
      </c>
      <c r="D1713" s="1" t="s">
        <v>7488</v>
      </c>
      <c r="E1713" s="1" t="s">
        <v>11</v>
      </c>
      <c r="F1713" s="1" t="s">
        <v>11566</v>
      </c>
      <c r="G1713" s="1" t="s">
        <v>7488</v>
      </c>
      <c r="H1713" s="1" t="s">
        <v>11</v>
      </c>
      <c r="I1713" s="1" t="s">
        <v>11</v>
      </c>
      <c r="J1713" s="1">
        <v>1.0</v>
      </c>
      <c r="K1713" s="3" t="s">
        <v>7485</v>
      </c>
      <c r="L1713" s="1">
        <v>0.0</v>
      </c>
      <c r="M1713" s="10" t="str">
        <f>IFERROR(__xludf.DUMMYFUNCTION("REGEXEXTRACT(B1713, ""\d{4}"")"),"2018")</f>
        <v>2018</v>
      </c>
    </row>
    <row r="1714">
      <c r="A1714" s="11" t="s">
        <v>4087</v>
      </c>
      <c r="B1714" s="11" t="s">
        <v>4086</v>
      </c>
      <c r="C1714" s="1" t="s">
        <v>11</v>
      </c>
      <c r="D1714" s="1" t="s">
        <v>7488</v>
      </c>
      <c r="E1714" s="1" t="s">
        <v>11</v>
      </c>
      <c r="F1714" s="1" t="s">
        <v>11567</v>
      </c>
      <c r="G1714" s="1" t="s">
        <v>7488</v>
      </c>
      <c r="H1714" s="1" t="s">
        <v>11</v>
      </c>
      <c r="I1714" s="1" t="s">
        <v>11</v>
      </c>
      <c r="J1714" s="1">
        <v>1.0</v>
      </c>
      <c r="K1714" s="3" t="s">
        <v>7485</v>
      </c>
      <c r="L1714" s="1">
        <v>0.0</v>
      </c>
      <c r="M1714" s="10" t="str">
        <f>IFERROR(__xludf.DUMMYFUNCTION("REGEXEXTRACT(B1714, ""\d{4}"")"),"2016")</f>
        <v>2016</v>
      </c>
    </row>
    <row r="1715">
      <c r="A1715" s="11" t="s">
        <v>4093</v>
      </c>
      <c r="B1715" s="11" t="s">
        <v>4092</v>
      </c>
      <c r="C1715" s="1" t="s">
        <v>11</v>
      </c>
      <c r="D1715" s="1" t="s">
        <v>7488</v>
      </c>
      <c r="E1715" s="1" t="s">
        <v>11</v>
      </c>
      <c r="F1715" s="1" t="s">
        <v>11568</v>
      </c>
      <c r="G1715" s="1" t="s">
        <v>7488</v>
      </c>
      <c r="H1715" s="1" t="s">
        <v>11</v>
      </c>
      <c r="I1715" s="1" t="s">
        <v>11</v>
      </c>
      <c r="J1715" s="1">
        <v>1.0</v>
      </c>
      <c r="K1715" s="3" t="s">
        <v>7485</v>
      </c>
      <c r="L1715" s="1">
        <v>0.0</v>
      </c>
      <c r="M1715" s="10" t="str">
        <f>IFERROR(__xludf.DUMMYFUNCTION("REGEXEXTRACT(B1715, ""\d{4}"")"),"2006")</f>
        <v>2006</v>
      </c>
    </row>
    <row r="1716">
      <c r="A1716" s="11" t="s">
        <v>4095</v>
      </c>
      <c r="B1716" s="11" t="s">
        <v>4094</v>
      </c>
      <c r="C1716" s="1" t="s">
        <v>11</v>
      </c>
      <c r="D1716" s="1" t="s">
        <v>7488</v>
      </c>
      <c r="E1716" s="1" t="s">
        <v>11</v>
      </c>
      <c r="F1716" s="1" t="s">
        <v>11569</v>
      </c>
      <c r="G1716" s="1" t="s">
        <v>7488</v>
      </c>
      <c r="H1716" s="1" t="s">
        <v>11</v>
      </c>
      <c r="I1716" s="1" t="s">
        <v>11</v>
      </c>
      <c r="J1716" s="1">
        <v>1.0</v>
      </c>
      <c r="K1716" s="3" t="s">
        <v>7485</v>
      </c>
      <c r="L1716" s="1">
        <v>0.0</v>
      </c>
      <c r="M1716" s="10" t="str">
        <f>IFERROR(__xludf.DUMMYFUNCTION("REGEXEXTRACT(B1716, ""\d{4}"")"),"2002")</f>
        <v>2002</v>
      </c>
    </row>
    <row r="1717">
      <c r="A1717" s="11" t="s">
        <v>4101</v>
      </c>
      <c r="B1717" s="11" t="s">
        <v>4100</v>
      </c>
      <c r="C1717" s="1" t="s">
        <v>11570</v>
      </c>
      <c r="D1717" s="1" t="s">
        <v>7488</v>
      </c>
      <c r="E1717" s="1" t="s">
        <v>11</v>
      </c>
      <c r="F1717" s="1" t="s">
        <v>11571</v>
      </c>
      <c r="G1717" s="1" t="s">
        <v>11572</v>
      </c>
      <c r="H1717" s="1" t="s">
        <v>6749</v>
      </c>
      <c r="I1717" s="1" t="s">
        <v>11573</v>
      </c>
      <c r="J1717" s="1">
        <v>1.0</v>
      </c>
      <c r="K1717" s="1" t="s">
        <v>7473</v>
      </c>
      <c r="L1717" s="1">
        <v>0.0</v>
      </c>
      <c r="M1717" s="10" t="str">
        <f>IFERROR(__xludf.DUMMYFUNCTION("REGEXEXTRACT(B1717, ""\d{4}"")"),"2015")</f>
        <v>2015</v>
      </c>
    </row>
    <row r="1718">
      <c r="A1718" s="11" t="s">
        <v>4103</v>
      </c>
      <c r="B1718" s="6" t="s">
        <v>4102</v>
      </c>
      <c r="C1718" s="1" t="s">
        <v>11</v>
      </c>
      <c r="D1718" s="1" t="s">
        <v>7488</v>
      </c>
      <c r="E1718" s="1" t="s">
        <v>11</v>
      </c>
      <c r="F1718" s="1" t="s">
        <v>11574</v>
      </c>
      <c r="G1718" s="1" t="s">
        <v>8249</v>
      </c>
      <c r="H1718" s="1" t="s">
        <v>11</v>
      </c>
      <c r="I1718" s="1" t="s">
        <v>11</v>
      </c>
      <c r="J1718" s="1">
        <v>1.0</v>
      </c>
      <c r="K1718" s="3" t="s">
        <v>7485</v>
      </c>
      <c r="L1718" s="1">
        <v>0.0</v>
      </c>
      <c r="M1718" s="10" t="str">
        <f>IFERROR(__xludf.DUMMYFUNCTION("REGEXEXTRACT(B1718, ""\d{4}"")"),"2014")</f>
        <v>2014</v>
      </c>
    </row>
    <row r="1719">
      <c r="A1719" s="11" t="s">
        <v>4103</v>
      </c>
      <c r="B1719" s="11" t="s">
        <v>4102</v>
      </c>
      <c r="C1719" s="1" t="s">
        <v>11</v>
      </c>
      <c r="D1719" s="1" t="s">
        <v>7488</v>
      </c>
      <c r="E1719" s="1" t="s">
        <v>11</v>
      </c>
      <c r="F1719" s="1" t="s">
        <v>11575</v>
      </c>
      <c r="G1719" s="1" t="s">
        <v>8249</v>
      </c>
      <c r="H1719" s="1" t="s">
        <v>11</v>
      </c>
      <c r="I1719" s="1" t="s">
        <v>11</v>
      </c>
      <c r="J1719" s="1">
        <v>1.0</v>
      </c>
      <c r="K1719" s="3" t="s">
        <v>7485</v>
      </c>
      <c r="L1719" s="1">
        <v>0.0</v>
      </c>
      <c r="M1719" s="10" t="str">
        <f>IFERROR(__xludf.DUMMYFUNCTION("REGEXEXTRACT(B1719, ""\d{4}"")"),"2014")</f>
        <v>2014</v>
      </c>
    </row>
    <row r="1720">
      <c r="A1720" s="11" t="s">
        <v>4105</v>
      </c>
      <c r="B1720" s="11" t="s">
        <v>4104</v>
      </c>
      <c r="C1720" s="1"/>
      <c r="D1720" s="1" t="s">
        <v>7488</v>
      </c>
      <c r="E1720" s="1" t="s">
        <v>11</v>
      </c>
      <c r="F1720" s="1" t="s">
        <v>11576</v>
      </c>
      <c r="G1720" s="1" t="s">
        <v>11577</v>
      </c>
      <c r="H1720" s="1" t="s">
        <v>417</v>
      </c>
      <c r="I1720" s="1" t="s">
        <v>11578</v>
      </c>
      <c r="J1720" s="1">
        <v>1.0</v>
      </c>
      <c r="K1720" s="1" t="s">
        <v>7473</v>
      </c>
      <c r="L1720" s="1">
        <v>0.0</v>
      </c>
      <c r="M1720" s="10" t="str">
        <f>IFERROR(__xludf.DUMMYFUNCTION("REGEXEXTRACT(B1720, ""\d{4}"")"),"2003")</f>
        <v>2003</v>
      </c>
    </row>
    <row r="1721">
      <c r="A1721" s="11" t="s">
        <v>4107</v>
      </c>
      <c r="B1721" s="11" t="s">
        <v>4106</v>
      </c>
      <c r="C1721" s="1" t="s">
        <v>11</v>
      </c>
      <c r="D1721" s="1" t="s">
        <v>7488</v>
      </c>
      <c r="E1721" s="1" t="s">
        <v>11</v>
      </c>
      <c r="F1721" s="1" t="s">
        <v>11579</v>
      </c>
      <c r="G1721" s="1" t="s">
        <v>11580</v>
      </c>
      <c r="H1721" s="1" t="s">
        <v>11</v>
      </c>
      <c r="I1721" s="1" t="s">
        <v>11</v>
      </c>
      <c r="J1721" s="1">
        <v>1.0</v>
      </c>
      <c r="K1721" s="3" t="s">
        <v>7485</v>
      </c>
      <c r="L1721" s="1">
        <v>0.0</v>
      </c>
      <c r="M1721" s="10" t="str">
        <f>IFERROR(__xludf.DUMMYFUNCTION("REGEXEXTRACT(B1721, ""\d{4}"")"),"2008")</f>
        <v>2008</v>
      </c>
    </row>
    <row r="1722">
      <c r="A1722" s="11" t="s">
        <v>4109</v>
      </c>
      <c r="B1722" s="11" t="s">
        <v>4108</v>
      </c>
      <c r="C1722" s="1" t="s">
        <v>11</v>
      </c>
      <c r="D1722" s="1" t="s">
        <v>7488</v>
      </c>
      <c r="E1722" s="1" t="s">
        <v>11</v>
      </c>
      <c r="F1722" s="1" t="s">
        <v>11581</v>
      </c>
      <c r="G1722" s="1" t="s">
        <v>11582</v>
      </c>
      <c r="H1722" s="1" t="s">
        <v>11</v>
      </c>
      <c r="I1722" s="1" t="s">
        <v>11</v>
      </c>
      <c r="J1722" s="1">
        <v>1.0</v>
      </c>
      <c r="K1722" s="3" t="s">
        <v>7485</v>
      </c>
      <c r="L1722" s="1">
        <v>0.0</v>
      </c>
      <c r="M1722" s="10" t="str">
        <f>IFERROR(__xludf.DUMMYFUNCTION("REGEXEXTRACT(B1722, ""\d{4}"")"),"2012")</f>
        <v>2012</v>
      </c>
    </row>
    <row r="1723">
      <c r="A1723" s="11" t="s">
        <v>4111</v>
      </c>
      <c r="B1723" s="11" t="s">
        <v>4110</v>
      </c>
      <c r="C1723" s="1" t="s">
        <v>11</v>
      </c>
      <c r="D1723" s="1" t="s">
        <v>7488</v>
      </c>
      <c r="E1723" s="1" t="s">
        <v>11</v>
      </c>
      <c r="F1723" s="1" t="s">
        <v>11583</v>
      </c>
      <c r="G1723" s="1" t="s">
        <v>11584</v>
      </c>
      <c r="H1723" s="1" t="s">
        <v>11</v>
      </c>
      <c r="I1723" s="1" t="s">
        <v>11</v>
      </c>
      <c r="J1723" s="1">
        <v>1.0</v>
      </c>
      <c r="K1723" s="3" t="s">
        <v>7485</v>
      </c>
      <c r="L1723" s="1">
        <v>0.0</v>
      </c>
      <c r="M1723" s="10" t="str">
        <f>IFERROR(__xludf.DUMMYFUNCTION("REGEXEXTRACT(B1723, ""\d{4}"")"),"2011")</f>
        <v>2011</v>
      </c>
    </row>
    <row r="1724">
      <c r="A1724" s="11" t="s">
        <v>4113</v>
      </c>
      <c r="B1724" s="11" t="s">
        <v>4112</v>
      </c>
      <c r="C1724" s="1" t="s">
        <v>11585</v>
      </c>
      <c r="D1724" s="1" t="s">
        <v>7488</v>
      </c>
      <c r="E1724" s="1" t="s">
        <v>11</v>
      </c>
      <c r="F1724" s="1" t="s">
        <v>11586</v>
      </c>
      <c r="G1724" s="1" t="s">
        <v>11587</v>
      </c>
      <c r="H1724" s="1" t="s">
        <v>7910</v>
      </c>
      <c r="I1724" s="1" t="s">
        <v>11588</v>
      </c>
      <c r="J1724" s="1">
        <v>1.0</v>
      </c>
      <c r="K1724" s="1" t="s">
        <v>7473</v>
      </c>
      <c r="L1724" s="1">
        <v>0.0</v>
      </c>
      <c r="M1724" s="10" t="str">
        <f>IFERROR(__xludf.DUMMYFUNCTION("REGEXEXTRACT(B1724, ""\d{4}"")"),"2003")</f>
        <v>2003</v>
      </c>
    </row>
    <row r="1725">
      <c r="A1725" s="11" t="s">
        <v>4115</v>
      </c>
      <c r="B1725" s="11" t="s">
        <v>4114</v>
      </c>
      <c r="C1725" s="1" t="s">
        <v>11</v>
      </c>
      <c r="D1725" s="1" t="s">
        <v>7488</v>
      </c>
      <c r="E1725" s="1" t="s">
        <v>11</v>
      </c>
      <c r="F1725" s="1" t="s">
        <v>11589</v>
      </c>
      <c r="G1725" s="1" t="s">
        <v>11590</v>
      </c>
      <c r="H1725" s="1" t="s">
        <v>11</v>
      </c>
      <c r="I1725" s="1" t="s">
        <v>11</v>
      </c>
      <c r="J1725" s="1">
        <v>1.0</v>
      </c>
      <c r="K1725" s="3" t="s">
        <v>7485</v>
      </c>
      <c r="L1725" s="1">
        <v>0.0</v>
      </c>
      <c r="M1725" s="10" t="str">
        <f>IFERROR(__xludf.DUMMYFUNCTION("REGEXEXTRACT(B1725, ""\d{4}"")"),"2004")</f>
        <v>2004</v>
      </c>
    </row>
    <row r="1726">
      <c r="A1726" s="11" t="s">
        <v>4122</v>
      </c>
      <c r="B1726" s="11" t="s">
        <v>4121</v>
      </c>
      <c r="C1726" s="1" t="s">
        <v>11591</v>
      </c>
      <c r="D1726" s="1" t="s">
        <v>7488</v>
      </c>
      <c r="E1726" s="1" t="s">
        <v>11</v>
      </c>
      <c r="F1726" s="1" t="s">
        <v>11592</v>
      </c>
      <c r="G1726" s="1" t="s">
        <v>11005</v>
      </c>
      <c r="H1726" s="1" t="s">
        <v>1587</v>
      </c>
      <c r="I1726" s="1" t="s">
        <v>11593</v>
      </c>
      <c r="J1726" s="1">
        <v>1.0</v>
      </c>
      <c r="K1726" s="1" t="s">
        <v>7473</v>
      </c>
      <c r="L1726" s="1">
        <v>0.0</v>
      </c>
      <c r="M1726" s="10" t="str">
        <f>IFERROR(__xludf.DUMMYFUNCTION("REGEXEXTRACT(B1726, ""\d{4}"")"),"2015")</f>
        <v>2015</v>
      </c>
    </row>
    <row r="1727">
      <c r="A1727" s="11" t="s">
        <v>4129</v>
      </c>
      <c r="B1727" s="11" t="s">
        <v>4128</v>
      </c>
      <c r="C1727" s="1" t="s">
        <v>11</v>
      </c>
      <c r="D1727" s="2" t="s">
        <v>11594</v>
      </c>
      <c r="E1727" s="1" t="s">
        <v>11</v>
      </c>
      <c r="F1727" s="1" t="s">
        <v>11595</v>
      </c>
      <c r="G1727" s="1" t="s">
        <v>11596</v>
      </c>
      <c r="H1727" s="1" t="s">
        <v>11</v>
      </c>
      <c r="I1727" s="1" t="s">
        <v>11</v>
      </c>
      <c r="J1727" s="1">
        <v>1.0</v>
      </c>
      <c r="K1727" s="3" t="s">
        <v>7485</v>
      </c>
      <c r="L1727" s="1">
        <v>0.0</v>
      </c>
      <c r="M1727" s="10" t="str">
        <f>IFERROR(__xludf.DUMMYFUNCTION("REGEXEXTRACT(B1727, ""\d{4}"")"),"2015")</f>
        <v>2015</v>
      </c>
    </row>
    <row r="1728">
      <c r="A1728" s="11" t="s">
        <v>4136</v>
      </c>
      <c r="B1728" s="11" t="s">
        <v>4135</v>
      </c>
      <c r="C1728" s="1" t="s">
        <v>11</v>
      </c>
      <c r="D1728" s="1" t="s">
        <v>7488</v>
      </c>
      <c r="E1728" s="1" t="s">
        <v>11</v>
      </c>
      <c r="F1728" s="1" t="s">
        <v>11597</v>
      </c>
      <c r="G1728" s="1" t="s">
        <v>8566</v>
      </c>
      <c r="H1728" s="1" t="s">
        <v>11</v>
      </c>
      <c r="I1728" s="1" t="s">
        <v>11</v>
      </c>
      <c r="J1728" s="1">
        <v>1.0</v>
      </c>
      <c r="K1728" s="3" t="s">
        <v>7485</v>
      </c>
      <c r="L1728" s="1">
        <v>0.0</v>
      </c>
      <c r="M1728" s="10" t="str">
        <f>IFERROR(__xludf.DUMMYFUNCTION("REGEXEXTRACT(B1728, ""\d{4}"")"),"2010")</f>
        <v>2010</v>
      </c>
    </row>
    <row r="1729">
      <c r="A1729" s="11" t="s">
        <v>4143</v>
      </c>
      <c r="B1729" s="11" t="s">
        <v>4142</v>
      </c>
      <c r="C1729" s="1" t="s">
        <v>11</v>
      </c>
      <c r="D1729" s="1" t="s">
        <v>7488</v>
      </c>
      <c r="E1729" s="1" t="s">
        <v>11</v>
      </c>
      <c r="F1729" s="1" t="s">
        <v>11598</v>
      </c>
      <c r="G1729" s="1" t="s">
        <v>11599</v>
      </c>
      <c r="H1729" s="1" t="s">
        <v>11</v>
      </c>
      <c r="I1729" s="1" t="s">
        <v>11</v>
      </c>
      <c r="J1729" s="1">
        <v>1.0</v>
      </c>
      <c r="K1729" s="3" t="s">
        <v>7485</v>
      </c>
      <c r="L1729" s="1">
        <v>0.0</v>
      </c>
      <c r="M1729" s="10" t="str">
        <f>IFERROR(__xludf.DUMMYFUNCTION("REGEXEXTRACT(B1729, ""\d{4}"")"),"2012")</f>
        <v>2012</v>
      </c>
    </row>
    <row r="1730">
      <c r="A1730" s="11" t="s">
        <v>4145</v>
      </c>
      <c r="B1730" s="11" t="s">
        <v>4144</v>
      </c>
      <c r="C1730" s="1" t="s">
        <v>11</v>
      </c>
      <c r="D1730" s="1" t="s">
        <v>7488</v>
      </c>
      <c r="E1730" s="1" t="s">
        <v>11</v>
      </c>
      <c r="F1730" s="1" t="s">
        <v>11600</v>
      </c>
      <c r="G1730" s="1" t="s">
        <v>11601</v>
      </c>
      <c r="H1730" s="1" t="s">
        <v>11</v>
      </c>
      <c r="I1730" s="1" t="s">
        <v>11</v>
      </c>
      <c r="J1730" s="1">
        <v>1.0</v>
      </c>
      <c r="K1730" s="9" t="s">
        <v>7485</v>
      </c>
      <c r="L1730" s="1">
        <v>0.0</v>
      </c>
      <c r="M1730" s="10" t="str">
        <f>IFERROR(__xludf.DUMMYFUNCTION("REGEXEXTRACT(B1730, ""\d{4}"")"),"2008")</f>
        <v>2008</v>
      </c>
    </row>
    <row r="1731">
      <c r="A1731" s="11" t="s">
        <v>4147</v>
      </c>
      <c r="B1731" s="11" t="s">
        <v>4146</v>
      </c>
      <c r="C1731" s="1" t="s">
        <v>11602</v>
      </c>
      <c r="D1731" s="1" t="s">
        <v>7488</v>
      </c>
      <c r="E1731" s="1" t="s">
        <v>11</v>
      </c>
      <c r="F1731" s="1" t="s">
        <v>11603</v>
      </c>
      <c r="G1731" s="1" t="s">
        <v>2883</v>
      </c>
      <c r="H1731" s="1" t="s">
        <v>378</v>
      </c>
      <c r="I1731" s="1" t="s">
        <v>11604</v>
      </c>
      <c r="J1731" s="1">
        <v>1.0</v>
      </c>
      <c r="K1731" s="1" t="s">
        <v>7473</v>
      </c>
      <c r="L1731" s="1">
        <v>0.0</v>
      </c>
      <c r="M1731" s="10" t="str">
        <f>IFERROR(__xludf.DUMMYFUNCTION("REGEXEXTRACT(B1731, ""\d{4}"")"),"2004")</f>
        <v>2004</v>
      </c>
    </row>
    <row r="1732">
      <c r="A1732" s="11" t="s">
        <v>4149</v>
      </c>
      <c r="B1732" s="11" t="s">
        <v>4148</v>
      </c>
      <c r="C1732" s="1" t="s">
        <v>11605</v>
      </c>
      <c r="D1732" s="1" t="s">
        <v>7488</v>
      </c>
      <c r="E1732" s="1" t="s">
        <v>11</v>
      </c>
      <c r="F1732" s="1" t="s">
        <v>11606</v>
      </c>
      <c r="G1732" s="1" t="s">
        <v>11010</v>
      </c>
      <c r="H1732" s="1" t="s">
        <v>1541</v>
      </c>
      <c r="I1732" s="1" t="s">
        <v>11607</v>
      </c>
      <c r="J1732" s="1">
        <v>1.0</v>
      </c>
      <c r="K1732" s="1" t="s">
        <v>7473</v>
      </c>
      <c r="L1732" s="1">
        <v>0.0</v>
      </c>
      <c r="M1732" s="10" t="str">
        <f>IFERROR(__xludf.DUMMYFUNCTION("REGEXEXTRACT(B1732, ""\d{4}"")"),"2004")</f>
        <v>2004</v>
      </c>
    </row>
    <row r="1733">
      <c r="A1733" s="11" t="s">
        <v>4151</v>
      </c>
      <c r="B1733" s="11" t="s">
        <v>4150</v>
      </c>
      <c r="C1733" s="1" t="s">
        <v>11608</v>
      </c>
      <c r="D1733" s="1" t="s">
        <v>7488</v>
      </c>
      <c r="E1733" s="1" t="s">
        <v>11</v>
      </c>
      <c r="F1733" s="1" t="s">
        <v>11609</v>
      </c>
      <c r="G1733" s="1" t="s">
        <v>11610</v>
      </c>
      <c r="H1733" s="1" t="s">
        <v>11611</v>
      </c>
      <c r="I1733" s="1" t="s">
        <v>11612</v>
      </c>
      <c r="J1733" s="1">
        <v>1.0</v>
      </c>
      <c r="K1733" s="1" t="s">
        <v>7473</v>
      </c>
      <c r="L1733" s="1">
        <v>0.0</v>
      </c>
      <c r="M1733" s="10" t="str">
        <f>IFERROR(__xludf.DUMMYFUNCTION("REGEXEXTRACT(B1733, ""\d{4}"")"),"2009")</f>
        <v>2009</v>
      </c>
    </row>
    <row r="1734">
      <c r="A1734" s="11" t="s">
        <v>4158</v>
      </c>
      <c r="B1734" s="11" t="s">
        <v>4157</v>
      </c>
      <c r="C1734" s="1" t="s">
        <v>11</v>
      </c>
      <c r="D1734" s="1" t="s">
        <v>7488</v>
      </c>
      <c r="E1734" s="1" t="s">
        <v>11</v>
      </c>
      <c r="F1734" s="1" t="s">
        <v>11613</v>
      </c>
      <c r="G1734" s="1" t="s">
        <v>11614</v>
      </c>
      <c r="H1734" s="1" t="s">
        <v>11</v>
      </c>
      <c r="I1734" s="1" t="s">
        <v>11</v>
      </c>
      <c r="J1734" s="1">
        <v>1.0</v>
      </c>
      <c r="K1734" s="9" t="s">
        <v>7485</v>
      </c>
      <c r="L1734" s="1">
        <v>0.0</v>
      </c>
      <c r="M1734" s="10" t="str">
        <f>IFERROR(__xludf.DUMMYFUNCTION("REGEXEXTRACT(B1734, ""\d{4}"")"),"2014")</f>
        <v>2014</v>
      </c>
    </row>
    <row r="1735">
      <c r="A1735" s="11" t="s">
        <v>4165</v>
      </c>
      <c r="B1735" s="11" t="s">
        <v>4164</v>
      </c>
      <c r="C1735" s="1" t="s">
        <v>11615</v>
      </c>
      <c r="D1735" s="1" t="s">
        <v>7488</v>
      </c>
      <c r="E1735" s="1" t="s">
        <v>11</v>
      </c>
      <c r="F1735" s="1" t="s">
        <v>11616</v>
      </c>
      <c r="G1735" s="1" t="s">
        <v>5682</v>
      </c>
      <c r="H1735" s="1" t="s">
        <v>1587</v>
      </c>
      <c r="I1735" s="1" t="s">
        <v>11617</v>
      </c>
      <c r="J1735" s="1">
        <v>1.0</v>
      </c>
      <c r="K1735" s="1" t="s">
        <v>7473</v>
      </c>
      <c r="L1735" s="1">
        <v>0.0</v>
      </c>
      <c r="M1735" s="10" t="str">
        <f>IFERROR(__xludf.DUMMYFUNCTION("REGEXEXTRACT(B1735, ""\d{4}"")"),"2008")</f>
        <v>2008</v>
      </c>
    </row>
    <row r="1736">
      <c r="A1736" s="11" t="s">
        <v>4167</v>
      </c>
      <c r="B1736" s="11" t="s">
        <v>4166</v>
      </c>
      <c r="C1736" s="1" t="s">
        <v>11</v>
      </c>
      <c r="D1736" s="1" t="s">
        <v>7488</v>
      </c>
      <c r="E1736" s="1" t="s">
        <v>11</v>
      </c>
      <c r="F1736" s="1" t="s">
        <v>11618</v>
      </c>
      <c r="G1736" s="1" t="s">
        <v>8380</v>
      </c>
      <c r="H1736" s="1" t="s">
        <v>11</v>
      </c>
      <c r="I1736" s="1" t="s">
        <v>11</v>
      </c>
      <c r="J1736" s="1">
        <v>1.0</v>
      </c>
      <c r="K1736" s="3" t="s">
        <v>7485</v>
      </c>
      <c r="L1736" s="1">
        <v>0.0</v>
      </c>
      <c r="M1736" s="10" t="str">
        <f>IFERROR(__xludf.DUMMYFUNCTION("REGEXEXTRACT(B1736, ""\d{4}"")"),"2007")</f>
        <v>2007</v>
      </c>
    </row>
    <row r="1737">
      <c r="A1737" s="11" t="s">
        <v>4169</v>
      </c>
      <c r="B1737" s="11" t="s">
        <v>4168</v>
      </c>
      <c r="C1737" s="1" t="s">
        <v>11619</v>
      </c>
      <c r="D1737" s="1" t="s">
        <v>7488</v>
      </c>
      <c r="E1737" s="1" t="s">
        <v>11</v>
      </c>
      <c r="F1737" s="1" t="s">
        <v>11620</v>
      </c>
      <c r="G1737" s="1" t="s">
        <v>11621</v>
      </c>
      <c r="H1737" s="1" t="s">
        <v>1541</v>
      </c>
      <c r="I1737" s="1" t="s">
        <v>11622</v>
      </c>
      <c r="J1737" s="1">
        <v>1.0</v>
      </c>
      <c r="K1737" s="1" t="s">
        <v>7473</v>
      </c>
      <c r="L1737" s="1">
        <v>0.0</v>
      </c>
      <c r="M1737" s="10" t="str">
        <f>IFERROR(__xludf.DUMMYFUNCTION("REGEXEXTRACT(B1737, ""\d{4}"")"),"2008")</f>
        <v>2008</v>
      </c>
    </row>
    <row r="1738">
      <c r="A1738" s="11" t="s">
        <v>4176</v>
      </c>
      <c r="B1738" s="11" t="s">
        <v>4175</v>
      </c>
      <c r="C1738" s="1" t="s">
        <v>11</v>
      </c>
      <c r="D1738" s="1" t="s">
        <v>7488</v>
      </c>
      <c r="E1738" s="1" t="s">
        <v>11</v>
      </c>
      <c r="F1738" s="1" t="s">
        <v>11623</v>
      </c>
      <c r="G1738" s="1" t="s">
        <v>8594</v>
      </c>
      <c r="H1738" s="1" t="s">
        <v>11</v>
      </c>
      <c r="I1738" s="1" t="s">
        <v>11</v>
      </c>
      <c r="J1738" s="1">
        <v>1.0</v>
      </c>
      <c r="K1738" s="9" t="s">
        <v>7485</v>
      </c>
      <c r="L1738" s="1">
        <v>0.0</v>
      </c>
      <c r="M1738" s="10" t="str">
        <f>IFERROR(__xludf.DUMMYFUNCTION("REGEXEXTRACT(B1738, ""\d{4}"")"),"2005")</f>
        <v>2005</v>
      </c>
    </row>
    <row r="1739">
      <c r="A1739" s="11" t="s">
        <v>4178</v>
      </c>
      <c r="B1739" s="11" t="s">
        <v>4177</v>
      </c>
      <c r="C1739" s="1" t="s">
        <v>11</v>
      </c>
      <c r="D1739" s="1" t="s">
        <v>7488</v>
      </c>
      <c r="E1739" s="1" t="s">
        <v>11</v>
      </c>
      <c r="F1739" s="1" t="s">
        <v>11624</v>
      </c>
      <c r="G1739" s="1" t="s">
        <v>7712</v>
      </c>
      <c r="H1739" s="1" t="s">
        <v>11</v>
      </c>
      <c r="I1739" s="1" t="s">
        <v>11</v>
      </c>
      <c r="J1739" s="1">
        <v>1.0</v>
      </c>
      <c r="K1739" s="9" t="s">
        <v>7485</v>
      </c>
      <c r="L1739" s="1">
        <v>0.0</v>
      </c>
      <c r="M1739" s="10" t="str">
        <f>IFERROR(__xludf.DUMMYFUNCTION("REGEXEXTRACT(B1739, ""\d{4}"")"),"2002")</f>
        <v>2002</v>
      </c>
    </row>
    <row r="1740">
      <c r="A1740" s="11" t="s">
        <v>4180</v>
      </c>
      <c r="B1740" s="11" t="s">
        <v>4179</v>
      </c>
      <c r="C1740" s="1"/>
      <c r="D1740" s="1" t="s">
        <v>7488</v>
      </c>
      <c r="E1740" s="1" t="s">
        <v>11</v>
      </c>
      <c r="F1740" s="1" t="s">
        <v>11625</v>
      </c>
      <c r="G1740" s="1" t="s">
        <v>10224</v>
      </c>
      <c r="H1740" s="1" t="s">
        <v>9317</v>
      </c>
      <c r="I1740" s="1" t="s">
        <v>11626</v>
      </c>
      <c r="J1740" s="1">
        <v>1.0</v>
      </c>
      <c r="K1740" s="1" t="s">
        <v>7473</v>
      </c>
      <c r="L1740" s="1">
        <v>0.0</v>
      </c>
      <c r="M1740" s="10" t="str">
        <f>IFERROR(__xludf.DUMMYFUNCTION("REGEXEXTRACT(B1740, ""\d{4}"")"),"2000")</f>
        <v>2000</v>
      </c>
    </row>
    <row r="1741">
      <c r="A1741" s="11" t="s">
        <v>4187</v>
      </c>
      <c r="B1741" s="11" t="s">
        <v>4186</v>
      </c>
      <c r="C1741" s="1" t="s">
        <v>11627</v>
      </c>
      <c r="D1741" s="1" t="s">
        <v>7488</v>
      </c>
      <c r="E1741" s="1" t="s">
        <v>11</v>
      </c>
      <c r="F1741" s="1" t="s">
        <v>11628</v>
      </c>
      <c r="G1741" s="1" t="s">
        <v>2248</v>
      </c>
      <c r="H1741" s="1" t="s">
        <v>303</v>
      </c>
      <c r="I1741" s="1" t="s">
        <v>11629</v>
      </c>
      <c r="J1741" s="1">
        <v>1.0</v>
      </c>
      <c r="K1741" s="1" t="s">
        <v>7473</v>
      </c>
      <c r="L1741" s="1">
        <v>0.0</v>
      </c>
      <c r="M1741" s="10" t="str">
        <f>IFERROR(__xludf.DUMMYFUNCTION("REGEXEXTRACT(B1741, ""\d{4}"")"),"2014")</f>
        <v>2014</v>
      </c>
    </row>
    <row r="1742">
      <c r="A1742" s="11" t="s">
        <v>4189</v>
      </c>
      <c r="B1742" s="11" t="s">
        <v>4188</v>
      </c>
      <c r="C1742" s="1" t="s">
        <v>11630</v>
      </c>
      <c r="D1742" s="1" t="s">
        <v>7488</v>
      </c>
      <c r="E1742" s="1" t="s">
        <v>11</v>
      </c>
      <c r="F1742" s="1" t="s">
        <v>11631</v>
      </c>
      <c r="G1742" s="1" t="s">
        <v>11632</v>
      </c>
      <c r="H1742" s="1" t="s">
        <v>6169</v>
      </c>
      <c r="I1742" s="1" t="s">
        <v>11633</v>
      </c>
      <c r="J1742" s="1">
        <v>1.0</v>
      </c>
      <c r="K1742" s="1" t="s">
        <v>7473</v>
      </c>
      <c r="L1742" s="1">
        <v>0.0</v>
      </c>
      <c r="M1742" s="10" t="str">
        <f>IFERROR(__xludf.DUMMYFUNCTION("REGEXEXTRACT(B1742, ""\d{4}"")"),"2002")</f>
        <v>2002</v>
      </c>
    </row>
    <row r="1743">
      <c r="A1743" s="11" t="s">
        <v>4191</v>
      </c>
      <c r="B1743" s="11" t="s">
        <v>4190</v>
      </c>
      <c r="C1743" s="3" t="s">
        <v>11634</v>
      </c>
      <c r="D1743" s="1" t="s">
        <v>7488</v>
      </c>
      <c r="E1743" s="1" t="s">
        <v>11</v>
      </c>
      <c r="F1743" s="1" t="s">
        <v>11635</v>
      </c>
      <c r="G1743" s="1" t="s">
        <v>11636</v>
      </c>
      <c r="H1743" s="3" t="s">
        <v>11637</v>
      </c>
      <c r="I1743" s="1" t="s">
        <v>11</v>
      </c>
      <c r="J1743" s="1">
        <v>1.0</v>
      </c>
      <c r="K1743" s="1" t="s">
        <v>7473</v>
      </c>
      <c r="L1743" s="1">
        <v>0.0</v>
      </c>
      <c r="M1743" s="10" t="str">
        <f>IFERROR(__xludf.DUMMYFUNCTION("REGEXEXTRACT(B1743, ""\d{4}"")"),"2016")</f>
        <v>2016</v>
      </c>
    </row>
    <row r="1744">
      <c r="A1744" s="11" t="s">
        <v>4193</v>
      </c>
      <c r="B1744" s="11" t="s">
        <v>4192</v>
      </c>
      <c r="C1744" s="1" t="s">
        <v>11</v>
      </c>
      <c r="D1744" s="2" t="s">
        <v>11638</v>
      </c>
      <c r="E1744" s="1" t="s">
        <v>11</v>
      </c>
      <c r="F1744" s="1" t="s">
        <v>11639</v>
      </c>
      <c r="G1744" s="1" t="s">
        <v>11640</v>
      </c>
      <c r="H1744" s="1" t="s">
        <v>11</v>
      </c>
      <c r="I1744" s="1" t="s">
        <v>11</v>
      </c>
      <c r="J1744" s="1">
        <v>1.0</v>
      </c>
      <c r="K1744" s="1" t="s">
        <v>7738</v>
      </c>
      <c r="L1744" s="1">
        <v>0.0</v>
      </c>
      <c r="M1744" s="10" t="str">
        <f>IFERROR(__xludf.DUMMYFUNCTION("REGEXEXTRACT(B1744, ""\d{4}"")"),"2015")</f>
        <v>2015</v>
      </c>
    </row>
    <row r="1745">
      <c r="A1745" s="11" t="s">
        <v>4195</v>
      </c>
      <c r="B1745" s="11" t="s">
        <v>4194</v>
      </c>
      <c r="C1745" s="1" t="s">
        <v>11641</v>
      </c>
      <c r="D1745" s="1" t="s">
        <v>11642</v>
      </c>
      <c r="E1745" s="1" t="s">
        <v>11</v>
      </c>
      <c r="F1745" s="1" t="s">
        <v>11643</v>
      </c>
      <c r="G1745" s="1" t="s">
        <v>11644</v>
      </c>
      <c r="H1745" s="1" t="s">
        <v>1370</v>
      </c>
      <c r="I1745" s="1" t="s">
        <v>11645</v>
      </c>
      <c r="J1745" s="1">
        <v>1.0</v>
      </c>
      <c r="K1745" s="1" t="s">
        <v>7473</v>
      </c>
      <c r="L1745" s="1">
        <v>0.0</v>
      </c>
      <c r="M1745" s="10" t="str">
        <f>IFERROR(__xludf.DUMMYFUNCTION("REGEXEXTRACT(B1745, ""\d{4}"")"),"1983")</f>
        <v>1983</v>
      </c>
    </row>
    <row r="1746">
      <c r="A1746" s="11" t="s">
        <v>4202</v>
      </c>
      <c r="B1746" s="11" t="s">
        <v>4201</v>
      </c>
      <c r="C1746" s="1" t="s">
        <v>11646</v>
      </c>
      <c r="D1746" s="1" t="s">
        <v>7488</v>
      </c>
      <c r="E1746" s="1" t="s">
        <v>11</v>
      </c>
      <c r="F1746" s="1" t="s">
        <v>11647</v>
      </c>
      <c r="G1746" s="1" t="s">
        <v>11648</v>
      </c>
      <c r="H1746" s="1" t="s">
        <v>11649</v>
      </c>
      <c r="I1746" s="1" t="s">
        <v>11650</v>
      </c>
      <c r="J1746" s="1">
        <v>1.0</v>
      </c>
      <c r="K1746" s="3" t="s">
        <v>8484</v>
      </c>
      <c r="L1746" s="1">
        <v>0.0</v>
      </c>
      <c r="M1746" s="10" t="str">
        <f>IFERROR(__xludf.DUMMYFUNCTION("REGEXEXTRACT(B1746, ""\d{4}"")"),"2007")</f>
        <v>2007</v>
      </c>
    </row>
    <row r="1747">
      <c r="A1747" s="11" t="s">
        <v>4204</v>
      </c>
      <c r="B1747" s="11" t="s">
        <v>4203</v>
      </c>
      <c r="C1747" s="3" t="s">
        <v>11651</v>
      </c>
      <c r="D1747" s="1" t="s">
        <v>7488</v>
      </c>
      <c r="E1747" s="1" t="s">
        <v>11</v>
      </c>
      <c r="F1747" s="1" t="s">
        <v>11652</v>
      </c>
      <c r="G1747" s="1" t="s">
        <v>9025</v>
      </c>
      <c r="H1747" s="3" t="s">
        <v>3063</v>
      </c>
      <c r="I1747" s="3" t="s">
        <v>11653</v>
      </c>
      <c r="J1747" s="1">
        <v>1.0</v>
      </c>
      <c r="K1747" s="1" t="s">
        <v>7473</v>
      </c>
      <c r="L1747" s="1">
        <v>0.0</v>
      </c>
      <c r="M1747" s="10" t="str">
        <f>IFERROR(__xludf.DUMMYFUNCTION("REGEXEXTRACT(B1747, ""\d{4}"")"),"2013")</f>
        <v>2013</v>
      </c>
    </row>
    <row r="1748">
      <c r="A1748" s="11" t="s">
        <v>4206</v>
      </c>
      <c r="B1748" s="11" t="s">
        <v>4205</v>
      </c>
      <c r="C1748" s="1" t="s">
        <v>11</v>
      </c>
      <c r="D1748" s="1" t="s">
        <v>7488</v>
      </c>
      <c r="E1748" s="1" t="s">
        <v>11</v>
      </c>
      <c r="F1748" s="1" t="s">
        <v>11654</v>
      </c>
      <c r="G1748" s="1" t="s">
        <v>11655</v>
      </c>
      <c r="H1748" s="1" t="s">
        <v>11</v>
      </c>
      <c r="I1748" s="1" t="s">
        <v>11</v>
      </c>
      <c r="J1748" s="1">
        <v>1.0</v>
      </c>
      <c r="K1748" s="3" t="s">
        <v>7485</v>
      </c>
      <c r="L1748" s="1">
        <v>0.0</v>
      </c>
      <c r="M1748" s="10" t="str">
        <f>IFERROR(__xludf.DUMMYFUNCTION("REGEXEXTRACT(B1748, ""\d{4}"")"),"1985")</f>
        <v>1985</v>
      </c>
    </row>
    <row r="1749">
      <c r="A1749" s="11" t="s">
        <v>4208</v>
      </c>
      <c r="B1749" s="11" t="s">
        <v>4207</v>
      </c>
      <c r="C1749" s="1" t="s">
        <v>11656</v>
      </c>
      <c r="D1749" s="1" t="s">
        <v>7488</v>
      </c>
      <c r="E1749" s="1" t="s">
        <v>11</v>
      </c>
      <c r="F1749" s="1" t="s">
        <v>11657</v>
      </c>
      <c r="G1749" s="1" t="s">
        <v>7085</v>
      </c>
      <c r="H1749" s="1" t="s">
        <v>56</v>
      </c>
      <c r="I1749" s="1" t="s">
        <v>11658</v>
      </c>
      <c r="J1749" s="1">
        <v>1.0</v>
      </c>
      <c r="K1749" s="1" t="s">
        <v>7473</v>
      </c>
      <c r="L1749" s="1">
        <v>0.0</v>
      </c>
      <c r="M1749" s="10" t="str">
        <f>IFERROR(__xludf.DUMMYFUNCTION("REGEXEXTRACT(B1749, ""\d{4}"")"),"2015")</f>
        <v>2015</v>
      </c>
    </row>
    <row r="1750">
      <c r="A1750" s="11" t="s">
        <v>4210</v>
      </c>
      <c r="B1750" s="11" t="s">
        <v>4209</v>
      </c>
      <c r="C1750" s="1" t="s">
        <v>11659</v>
      </c>
      <c r="D1750" s="1" t="s">
        <v>7488</v>
      </c>
      <c r="E1750" s="1" t="s">
        <v>11</v>
      </c>
      <c r="F1750" s="1" t="s">
        <v>11660</v>
      </c>
      <c r="G1750" s="1" t="s">
        <v>9464</v>
      </c>
      <c r="H1750" s="1" t="s">
        <v>291</v>
      </c>
      <c r="I1750" s="1" t="s">
        <v>11661</v>
      </c>
      <c r="J1750" s="1">
        <v>1.0</v>
      </c>
      <c r="K1750" s="1" t="s">
        <v>7473</v>
      </c>
      <c r="L1750" s="1">
        <v>0.0</v>
      </c>
      <c r="M1750" s="10" t="str">
        <f>IFERROR(__xludf.DUMMYFUNCTION("REGEXEXTRACT(B1750, ""\d{4}"")"),"2006")</f>
        <v>2006</v>
      </c>
    </row>
    <row r="1751">
      <c r="A1751" s="11" t="s">
        <v>4215</v>
      </c>
      <c r="B1751" s="11" t="s">
        <v>4214</v>
      </c>
      <c r="C1751" s="1" t="s">
        <v>11</v>
      </c>
      <c r="D1751" s="2" t="s">
        <v>11662</v>
      </c>
      <c r="E1751" s="1" t="s">
        <v>11</v>
      </c>
      <c r="F1751" s="1" t="s">
        <v>11663</v>
      </c>
      <c r="G1751" s="1" t="s">
        <v>7705</v>
      </c>
      <c r="H1751" s="1" t="s">
        <v>11</v>
      </c>
      <c r="I1751" s="1" t="s">
        <v>11</v>
      </c>
      <c r="J1751" s="1">
        <v>1.0</v>
      </c>
      <c r="K1751" s="9" t="s">
        <v>7578</v>
      </c>
      <c r="L1751" s="1">
        <v>0.0</v>
      </c>
      <c r="M1751" s="10" t="str">
        <f>IFERROR(__xludf.DUMMYFUNCTION("REGEXEXTRACT(B1751, ""\d{4}"")"),"2015")</f>
        <v>2015</v>
      </c>
    </row>
    <row r="1752">
      <c r="A1752" s="11" t="s">
        <v>4217</v>
      </c>
      <c r="B1752" s="11" t="s">
        <v>4216</v>
      </c>
      <c r="C1752" s="1" t="s">
        <v>11</v>
      </c>
      <c r="D1752" s="1" t="s">
        <v>7488</v>
      </c>
      <c r="E1752" s="1" t="s">
        <v>11</v>
      </c>
      <c r="F1752" s="3" t="s">
        <v>11664</v>
      </c>
      <c r="G1752" s="1" t="s">
        <v>7705</v>
      </c>
      <c r="H1752" s="1" t="s">
        <v>11</v>
      </c>
      <c r="I1752" s="1" t="s">
        <v>11</v>
      </c>
      <c r="J1752" s="1">
        <v>1.0</v>
      </c>
      <c r="K1752" s="9" t="s">
        <v>7523</v>
      </c>
      <c r="L1752" s="1">
        <v>0.0</v>
      </c>
      <c r="M1752" s="10" t="str">
        <f>IFERROR(__xludf.DUMMYFUNCTION("REGEXEXTRACT(B1752, ""\d{4}"")"),"2015")</f>
        <v>2015</v>
      </c>
    </row>
    <row r="1753">
      <c r="A1753" s="11" t="s">
        <v>4219</v>
      </c>
      <c r="B1753" s="11" t="s">
        <v>4218</v>
      </c>
      <c r="C1753" s="1" t="s">
        <v>11</v>
      </c>
      <c r="D1753" s="1" t="s">
        <v>7488</v>
      </c>
      <c r="E1753" s="1" t="s">
        <v>11</v>
      </c>
      <c r="F1753" s="1" t="s">
        <v>11665</v>
      </c>
      <c r="G1753" s="1" t="s">
        <v>7705</v>
      </c>
      <c r="H1753" s="1" t="s">
        <v>11</v>
      </c>
      <c r="I1753" s="1" t="s">
        <v>11</v>
      </c>
      <c r="J1753" s="1">
        <v>1.0</v>
      </c>
      <c r="K1753" s="9" t="s">
        <v>7523</v>
      </c>
      <c r="L1753" s="1">
        <v>0.0</v>
      </c>
      <c r="M1753" s="10" t="str">
        <f>IFERROR(__xludf.DUMMYFUNCTION("REGEXEXTRACT(B1753, ""\d{4}"")"),"2015")</f>
        <v>2015</v>
      </c>
    </row>
    <row r="1754">
      <c r="A1754" s="11" t="s">
        <v>4221</v>
      </c>
      <c r="B1754" s="11" t="s">
        <v>4220</v>
      </c>
      <c r="C1754" s="1" t="s">
        <v>11</v>
      </c>
      <c r="D1754" s="1" t="s">
        <v>7488</v>
      </c>
      <c r="E1754" s="1" t="s">
        <v>11</v>
      </c>
      <c r="F1754" s="1" t="s">
        <v>11666</v>
      </c>
      <c r="G1754" s="1" t="s">
        <v>7705</v>
      </c>
      <c r="H1754" s="1" t="s">
        <v>11</v>
      </c>
      <c r="I1754" s="1" t="s">
        <v>11</v>
      </c>
      <c r="J1754" s="1">
        <v>1.0</v>
      </c>
      <c r="K1754" s="9" t="s">
        <v>7523</v>
      </c>
      <c r="L1754" s="1">
        <v>0.0</v>
      </c>
      <c r="M1754" s="10" t="str">
        <f>IFERROR(__xludf.DUMMYFUNCTION("REGEXEXTRACT(B1754, ""\d{4}"")"),"2016")</f>
        <v>2016</v>
      </c>
    </row>
    <row r="1755">
      <c r="A1755" s="11" t="s">
        <v>4223</v>
      </c>
      <c r="B1755" s="11" t="s">
        <v>4222</v>
      </c>
      <c r="C1755" s="1" t="s">
        <v>11667</v>
      </c>
      <c r="D1755" s="1" t="s">
        <v>7488</v>
      </c>
      <c r="E1755" s="1" t="s">
        <v>11</v>
      </c>
      <c r="F1755" s="1" t="s">
        <v>11668</v>
      </c>
      <c r="G1755" s="1" t="s">
        <v>9084</v>
      </c>
      <c r="H1755" s="1" t="s">
        <v>1048</v>
      </c>
      <c r="I1755" s="1" t="s">
        <v>11669</v>
      </c>
      <c r="J1755" s="1">
        <v>1.0</v>
      </c>
      <c r="K1755" s="1" t="s">
        <v>7473</v>
      </c>
      <c r="L1755" s="1">
        <v>0.0</v>
      </c>
      <c r="M1755" s="10" t="str">
        <f>IFERROR(__xludf.DUMMYFUNCTION("REGEXEXTRACT(B1755, ""\d{4}"")"),"2013")</f>
        <v>2013</v>
      </c>
    </row>
    <row r="1756">
      <c r="A1756" s="11" t="s">
        <v>4225</v>
      </c>
      <c r="B1756" s="11" t="s">
        <v>4224</v>
      </c>
      <c r="C1756" s="1" t="s">
        <v>11670</v>
      </c>
      <c r="D1756" s="1" t="s">
        <v>7488</v>
      </c>
      <c r="E1756" s="1" t="s">
        <v>11</v>
      </c>
      <c r="F1756" s="1" t="s">
        <v>11671</v>
      </c>
      <c r="G1756" s="1" t="s">
        <v>11672</v>
      </c>
      <c r="H1756" s="1" t="s">
        <v>1357</v>
      </c>
      <c r="I1756" s="1" t="s">
        <v>11673</v>
      </c>
      <c r="J1756" s="1">
        <v>1.0</v>
      </c>
      <c r="K1756" s="1" t="s">
        <v>7473</v>
      </c>
      <c r="L1756" s="1">
        <v>0.0</v>
      </c>
      <c r="M1756" s="10" t="str">
        <f>IFERROR(__xludf.DUMMYFUNCTION("REGEXEXTRACT(B1756, ""\d{4}"")"),"2013")</f>
        <v>2013</v>
      </c>
    </row>
    <row r="1757">
      <c r="A1757" s="11" t="s">
        <v>4227</v>
      </c>
      <c r="B1757" s="11" t="s">
        <v>4226</v>
      </c>
      <c r="C1757" s="1" t="s">
        <v>11</v>
      </c>
      <c r="D1757" s="1" t="s">
        <v>7488</v>
      </c>
      <c r="E1757" s="1" t="s">
        <v>11</v>
      </c>
      <c r="F1757" s="1" t="s">
        <v>11674</v>
      </c>
      <c r="G1757" s="1" t="s">
        <v>7488</v>
      </c>
      <c r="H1757" s="1" t="s">
        <v>11</v>
      </c>
      <c r="I1757" s="1" t="s">
        <v>11</v>
      </c>
      <c r="J1757" s="1">
        <v>1.0</v>
      </c>
      <c r="K1757" s="3" t="s">
        <v>7485</v>
      </c>
      <c r="L1757" s="1">
        <v>0.0</v>
      </c>
      <c r="M1757" s="10" t="str">
        <f>IFERROR(__xludf.DUMMYFUNCTION("REGEXEXTRACT(B1757, ""\d{4}"")"),"2015")</f>
        <v>2015</v>
      </c>
    </row>
    <row r="1758">
      <c r="A1758" s="11" t="s">
        <v>4229</v>
      </c>
      <c r="B1758" s="11" t="s">
        <v>4228</v>
      </c>
      <c r="C1758" s="1" t="s">
        <v>11675</v>
      </c>
      <c r="D1758" s="1" t="s">
        <v>7488</v>
      </c>
      <c r="E1758" s="1" t="s">
        <v>11</v>
      </c>
      <c r="F1758" s="1" t="s">
        <v>11676</v>
      </c>
      <c r="G1758" s="1" t="s">
        <v>503</v>
      </c>
      <c r="H1758" s="1" t="s">
        <v>3269</v>
      </c>
      <c r="I1758" s="1" t="s">
        <v>11677</v>
      </c>
      <c r="J1758" s="1">
        <v>1.0</v>
      </c>
      <c r="K1758" s="1" t="s">
        <v>7473</v>
      </c>
      <c r="L1758" s="1">
        <v>0.0</v>
      </c>
      <c r="M1758" s="10" t="str">
        <f>IFERROR(__xludf.DUMMYFUNCTION("REGEXEXTRACT(B1758, ""\d{4}"")"),"2012")</f>
        <v>2012</v>
      </c>
    </row>
    <row r="1759">
      <c r="A1759" s="11" t="s">
        <v>4231</v>
      </c>
      <c r="B1759" s="11" t="s">
        <v>4230</v>
      </c>
      <c r="C1759" s="1" t="s">
        <v>11678</v>
      </c>
      <c r="D1759" s="1" t="s">
        <v>7488</v>
      </c>
      <c r="E1759" s="1" t="s">
        <v>11</v>
      </c>
      <c r="F1759" s="1" t="s">
        <v>11679</v>
      </c>
      <c r="G1759" s="1" t="s">
        <v>1540</v>
      </c>
      <c r="H1759" s="1" t="s">
        <v>1541</v>
      </c>
      <c r="I1759" s="1" t="s">
        <v>11680</v>
      </c>
      <c r="J1759" s="1">
        <v>1.0</v>
      </c>
      <c r="K1759" s="1" t="s">
        <v>7473</v>
      </c>
      <c r="L1759" s="1">
        <v>0.0</v>
      </c>
      <c r="M1759" s="10" t="str">
        <f>IFERROR(__xludf.DUMMYFUNCTION("REGEXEXTRACT(B1759, ""\d{4}"")"),"2013")</f>
        <v>2013</v>
      </c>
    </row>
    <row r="1760">
      <c r="A1760" s="11" t="s">
        <v>4233</v>
      </c>
      <c r="B1760" s="11" t="s">
        <v>4232</v>
      </c>
      <c r="C1760" s="1" t="s">
        <v>11681</v>
      </c>
      <c r="D1760" s="1" t="s">
        <v>7488</v>
      </c>
      <c r="E1760" s="1" t="s">
        <v>11</v>
      </c>
      <c r="F1760" s="1" t="s">
        <v>11682</v>
      </c>
      <c r="G1760" s="1" t="s">
        <v>1540</v>
      </c>
      <c r="H1760" s="1" t="s">
        <v>6959</v>
      </c>
      <c r="I1760" s="1" t="s">
        <v>11683</v>
      </c>
      <c r="J1760" s="1">
        <v>1.0</v>
      </c>
      <c r="K1760" s="1" t="s">
        <v>7473</v>
      </c>
      <c r="L1760" s="1">
        <v>0.0</v>
      </c>
      <c r="M1760" s="10" t="str">
        <f>IFERROR(__xludf.DUMMYFUNCTION("REGEXEXTRACT(B1760, ""\d{4}"")"),"2015")</f>
        <v>2015</v>
      </c>
    </row>
    <row r="1761">
      <c r="A1761" s="11" t="s">
        <v>4235</v>
      </c>
      <c r="B1761" s="11" t="s">
        <v>4234</v>
      </c>
      <c r="C1761" s="1" t="s">
        <v>11</v>
      </c>
      <c r="D1761" s="1" t="s">
        <v>7488</v>
      </c>
      <c r="E1761" s="1" t="s">
        <v>11</v>
      </c>
      <c r="F1761" s="1" t="s">
        <v>11684</v>
      </c>
      <c r="G1761" s="1" t="s">
        <v>7488</v>
      </c>
      <c r="H1761" s="1" t="s">
        <v>11</v>
      </c>
      <c r="I1761" s="1" t="s">
        <v>11</v>
      </c>
      <c r="J1761" s="1">
        <v>1.0</v>
      </c>
      <c r="K1761" s="3" t="s">
        <v>7485</v>
      </c>
      <c r="L1761" s="1">
        <v>0.0</v>
      </c>
      <c r="M1761" s="10" t="str">
        <f>IFERROR(__xludf.DUMMYFUNCTION("REGEXEXTRACT(B1761, ""\d{4}"")"),"2009")</f>
        <v>2009</v>
      </c>
    </row>
    <row r="1762">
      <c r="A1762" s="11" t="s">
        <v>4241</v>
      </c>
      <c r="B1762" s="11" t="s">
        <v>4240</v>
      </c>
      <c r="C1762" s="1" t="s">
        <v>11685</v>
      </c>
      <c r="D1762" s="1" t="s">
        <v>7488</v>
      </c>
      <c r="E1762" s="1" t="s">
        <v>11</v>
      </c>
      <c r="F1762" s="1" t="s">
        <v>11686</v>
      </c>
      <c r="G1762" s="1" t="s">
        <v>3355</v>
      </c>
      <c r="H1762" s="1" t="s">
        <v>11687</v>
      </c>
      <c r="I1762" s="1" t="s">
        <v>11688</v>
      </c>
      <c r="J1762" s="1">
        <v>1.0</v>
      </c>
      <c r="K1762" s="1" t="s">
        <v>7473</v>
      </c>
      <c r="L1762" s="1">
        <v>0.0</v>
      </c>
      <c r="M1762" s="10" t="str">
        <f>IFERROR(__xludf.DUMMYFUNCTION("REGEXEXTRACT(B1762, ""\d{4}"")"),"2014")</f>
        <v>2014</v>
      </c>
    </row>
    <row r="1763">
      <c r="A1763" s="11" t="s">
        <v>4243</v>
      </c>
      <c r="B1763" s="11" t="s">
        <v>4242</v>
      </c>
      <c r="C1763" s="1" t="s">
        <v>11</v>
      </c>
      <c r="D1763" s="1" t="s">
        <v>7488</v>
      </c>
      <c r="E1763" s="1" t="s">
        <v>11</v>
      </c>
      <c r="F1763" s="1" t="s">
        <v>11689</v>
      </c>
      <c r="G1763" s="1" t="s">
        <v>7488</v>
      </c>
      <c r="H1763" s="1" t="s">
        <v>11</v>
      </c>
      <c r="I1763" s="1" t="s">
        <v>11</v>
      </c>
      <c r="J1763" s="1">
        <v>1.0</v>
      </c>
      <c r="K1763" s="9" t="s">
        <v>7485</v>
      </c>
      <c r="L1763" s="1">
        <v>0.0</v>
      </c>
      <c r="M1763" s="10" t="str">
        <f>IFERROR(__xludf.DUMMYFUNCTION("REGEXEXTRACT(B1763, ""\d{4}"")"),"2000")</f>
        <v>2000</v>
      </c>
    </row>
    <row r="1764">
      <c r="A1764" s="11" t="s">
        <v>4249</v>
      </c>
      <c r="B1764" s="11" t="s">
        <v>4248</v>
      </c>
      <c r="C1764" s="1" t="s">
        <v>11</v>
      </c>
      <c r="D1764" s="1" t="s">
        <v>7488</v>
      </c>
      <c r="E1764" s="1" t="s">
        <v>11</v>
      </c>
      <c r="F1764" s="1" t="s">
        <v>11690</v>
      </c>
      <c r="G1764" s="1" t="s">
        <v>11691</v>
      </c>
      <c r="H1764" s="1" t="s">
        <v>11</v>
      </c>
      <c r="I1764" s="1" t="s">
        <v>11</v>
      </c>
      <c r="J1764" s="1">
        <v>1.0</v>
      </c>
      <c r="K1764" s="3" t="s">
        <v>7485</v>
      </c>
      <c r="L1764" s="1">
        <v>0.0</v>
      </c>
      <c r="M1764" s="10" t="str">
        <f>IFERROR(__xludf.DUMMYFUNCTION("REGEXEXTRACT(B1764, ""\d{4}"")"),"1996")</f>
        <v>1996</v>
      </c>
    </row>
    <row r="1765">
      <c r="A1765" s="11" t="s">
        <v>4251</v>
      </c>
      <c r="B1765" s="11" t="s">
        <v>4250</v>
      </c>
      <c r="C1765" s="1" t="s">
        <v>11692</v>
      </c>
      <c r="D1765" s="1" t="s">
        <v>7488</v>
      </c>
      <c r="E1765" s="1" t="s">
        <v>11</v>
      </c>
      <c r="F1765" s="1" t="s">
        <v>11693</v>
      </c>
      <c r="G1765" s="1" t="s">
        <v>11694</v>
      </c>
      <c r="H1765" s="1" t="s">
        <v>1357</v>
      </c>
      <c r="I1765" s="1" t="s">
        <v>11695</v>
      </c>
      <c r="J1765" s="1">
        <v>1.0</v>
      </c>
      <c r="K1765" s="1" t="s">
        <v>7473</v>
      </c>
      <c r="L1765" s="1">
        <v>0.0</v>
      </c>
      <c r="M1765" s="10" t="str">
        <f>IFERROR(__xludf.DUMMYFUNCTION("REGEXEXTRACT(B1765, ""\d{4}"")"),"2015")</f>
        <v>2015</v>
      </c>
    </row>
    <row r="1766">
      <c r="A1766" s="11" t="s">
        <v>4253</v>
      </c>
      <c r="B1766" s="11" t="s">
        <v>4252</v>
      </c>
      <c r="C1766" s="1"/>
      <c r="D1766" s="1" t="s">
        <v>7488</v>
      </c>
      <c r="E1766" s="1" t="s">
        <v>11</v>
      </c>
      <c r="F1766" s="1" t="s">
        <v>11696</v>
      </c>
      <c r="G1766" s="1" t="s">
        <v>11697</v>
      </c>
      <c r="H1766" s="1" t="s">
        <v>1494</v>
      </c>
      <c r="I1766" s="1" t="s">
        <v>11698</v>
      </c>
      <c r="J1766" s="1">
        <v>1.0</v>
      </c>
      <c r="K1766" s="1" t="s">
        <v>7473</v>
      </c>
      <c r="L1766" s="1">
        <v>0.0</v>
      </c>
      <c r="M1766" s="10" t="str">
        <f>IFERROR(__xludf.DUMMYFUNCTION("REGEXEXTRACT(B1766, ""\d{4}"")"),"2000")</f>
        <v>2000</v>
      </c>
    </row>
    <row r="1767">
      <c r="A1767" s="11" t="s">
        <v>4255</v>
      </c>
      <c r="B1767" s="11" t="s">
        <v>4254</v>
      </c>
      <c r="C1767" s="1" t="s">
        <v>11699</v>
      </c>
      <c r="D1767" s="1" t="s">
        <v>7488</v>
      </c>
      <c r="E1767" s="1" t="s">
        <v>11</v>
      </c>
      <c r="F1767" s="1" t="s">
        <v>11700</v>
      </c>
      <c r="G1767" s="1" t="s">
        <v>11701</v>
      </c>
      <c r="H1767" s="1" t="s">
        <v>6169</v>
      </c>
      <c r="I1767" s="1" t="s">
        <v>11702</v>
      </c>
      <c r="J1767" s="1">
        <v>1.0</v>
      </c>
      <c r="K1767" s="1" t="s">
        <v>7473</v>
      </c>
      <c r="L1767" s="1">
        <v>0.0</v>
      </c>
      <c r="M1767" s="10" t="str">
        <f>IFERROR(__xludf.DUMMYFUNCTION("REGEXEXTRACT(B1767, ""\d{4}"")"),"2014")</f>
        <v>2014</v>
      </c>
    </row>
    <row r="1768">
      <c r="A1768" s="11" t="s">
        <v>4263</v>
      </c>
      <c r="B1768" s="11" t="s">
        <v>4262</v>
      </c>
      <c r="C1768" s="1" t="s">
        <v>11703</v>
      </c>
      <c r="D1768" s="1" t="s">
        <v>7488</v>
      </c>
      <c r="E1768" s="1" t="s">
        <v>11</v>
      </c>
      <c r="F1768" s="1" t="s">
        <v>11704</v>
      </c>
      <c r="G1768" s="1" t="s">
        <v>11705</v>
      </c>
      <c r="H1768" s="1" t="s">
        <v>11706</v>
      </c>
      <c r="I1768" s="1" t="s">
        <v>11707</v>
      </c>
      <c r="J1768" s="1">
        <v>1.0</v>
      </c>
      <c r="K1768" s="1" t="s">
        <v>7473</v>
      </c>
      <c r="L1768" s="1">
        <v>0.0</v>
      </c>
      <c r="M1768" s="10" t="str">
        <f>IFERROR(__xludf.DUMMYFUNCTION("REGEXEXTRACT(B1768, ""\d{4}"")"),"2014")</f>
        <v>2014</v>
      </c>
    </row>
    <row r="1769">
      <c r="A1769" s="11" t="s">
        <v>4265</v>
      </c>
      <c r="B1769" s="11" t="s">
        <v>4264</v>
      </c>
      <c r="C1769" s="1"/>
      <c r="D1769" s="1" t="s">
        <v>7488</v>
      </c>
      <c r="E1769" s="1" t="s">
        <v>11</v>
      </c>
      <c r="F1769" s="1" t="s">
        <v>11708</v>
      </c>
      <c r="G1769" s="1" t="s">
        <v>11709</v>
      </c>
      <c r="H1769" s="1" t="s">
        <v>291</v>
      </c>
      <c r="I1769" s="1" t="s">
        <v>11710</v>
      </c>
      <c r="J1769" s="1">
        <v>1.0</v>
      </c>
      <c r="K1769" s="1" t="s">
        <v>7473</v>
      </c>
      <c r="L1769" s="1">
        <v>0.0</v>
      </c>
      <c r="M1769" s="10" t="str">
        <f>IFERROR(__xludf.DUMMYFUNCTION("REGEXEXTRACT(B1769, ""\d{4}"")"),"2003")</f>
        <v>2003</v>
      </c>
    </row>
    <row r="1770">
      <c r="A1770" s="11" t="s">
        <v>4267</v>
      </c>
      <c r="B1770" s="11" t="s">
        <v>4266</v>
      </c>
      <c r="C1770" s="1" t="s">
        <v>11711</v>
      </c>
      <c r="D1770" s="1" t="s">
        <v>7488</v>
      </c>
      <c r="E1770" s="1" t="s">
        <v>11</v>
      </c>
      <c r="F1770" s="1" t="s">
        <v>11712</v>
      </c>
      <c r="G1770" s="1" t="s">
        <v>11713</v>
      </c>
      <c r="H1770" s="1" t="s">
        <v>9017</v>
      </c>
      <c r="I1770" s="1" t="s">
        <v>11714</v>
      </c>
      <c r="J1770" s="1">
        <v>1.0</v>
      </c>
      <c r="K1770" s="1" t="s">
        <v>7473</v>
      </c>
      <c r="L1770" s="1">
        <v>0.0</v>
      </c>
      <c r="M1770" s="10" t="str">
        <f>IFERROR(__xludf.DUMMYFUNCTION("REGEXEXTRACT(B1770, ""\d{4}"")"),"1981")</f>
        <v>1981</v>
      </c>
    </row>
    <row r="1771">
      <c r="A1771" s="11" t="s">
        <v>4269</v>
      </c>
      <c r="B1771" s="11" t="s">
        <v>4268</v>
      </c>
      <c r="C1771" s="1" t="s">
        <v>11</v>
      </c>
      <c r="D1771" s="2" t="s">
        <v>11715</v>
      </c>
      <c r="E1771" s="1" t="s">
        <v>11</v>
      </c>
      <c r="F1771" s="1" t="s">
        <v>11716</v>
      </c>
      <c r="G1771" s="1" t="s">
        <v>11717</v>
      </c>
      <c r="H1771" s="1" t="s">
        <v>11</v>
      </c>
      <c r="I1771" s="1" t="s">
        <v>11</v>
      </c>
      <c r="J1771" s="1">
        <v>1.0</v>
      </c>
      <c r="K1771" s="3" t="s">
        <v>7485</v>
      </c>
      <c r="L1771" s="1">
        <v>0.0</v>
      </c>
      <c r="M1771" s="10" t="str">
        <f>IFERROR(__xludf.DUMMYFUNCTION("REGEXEXTRACT(B1771, ""\d{4}"")"),"1966")</f>
        <v>1966</v>
      </c>
    </row>
    <row r="1772">
      <c r="A1772" s="11" t="s">
        <v>4271</v>
      </c>
      <c r="B1772" s="11" t="s">
        <v>4270</v>
      </c>
      <c r="C1772" s="1" t="s">
        <v>11718</v>
      </c>
      <c r="D1772" s="1" t="s">
        <v>7488</v>
      </c>
      <c r="E1772" s="1" t="s">
        <v>11</v>
      </c>
      <c r="F1772" s="1" t="s">
        <v>11719</v>
      </c>
      <c r="G1772" s="1" t="s">
        <v>11010</v>
      </c>
      <c r="H1772" s="1" t="s">
        <v>1357</v>
      </c>
      <c r="I1772" s="1" t="s">
        <v>11720</v>
      </c>
      <c r="J1772" s="1">
        <v>1.0</v>
      </c>
      <c r="K1772" s="1" t="s">
        <v>7473</v>
      </c>
      <c r="L1772" s="1">
        <v>0.0</v>
      </c>
      <c r="M1772" s="10" t="str">
        <f>IFERROR(__xludf.DUMMYFUNCTION("REGEXEXTRACT(B1772, ""\d{4}"")"),"2007")</f>
        <v>2007</v>
      </c>
    </row>
    <row r="1773">
      <c r="A1773" s="11" t="s">
        <v>4273</v>
      </c>
      <c r="B1773" s="11" t="s">
        <v>4272</v>
      </c>
      <c r="C1773" s="1" t="s">
        <v>11</v>
      </c>
      <c r="D1773" s="2" t="s">
        <v>11721</v>
      </c>
      <c r="E1773" s="1" t="s">
        <v>11</v>
      </c>
      <c r="F1773" s="1" t="s">
        <v>11722</v>
      </c>
      <c r="G1773" s="1" t="s">
        <v>11723</v>
      </c>
      <c r="H1773" s="1" t="s">
        <v>11</v>
      </c>
      <c r="I1773" s="1" t="s">
        <v>11</v>
      </c>
      <c r="J1773" s="1">
        <v>1.0</v>
      </c>
      <c r="K1773" s="9" t="s">
        <v>7744</v>
      </c>
      <c r="L1773" s="1">
        <v>0.0</v>
      </c>
      <c r="M1773" s="10" t="str">
        <f>IFERROR(__xludf.DUMMYFUNCTION("REGEXEXTRACT(B1773, ""\d{4}"")"),"2015")</f>
        <v>2015</v>
      </c>
    </row>
    <row r="1774">
      <c r="A1774" s="11" t="s">
        <v>4275</v>
      </c>
      <c r="B1774" s="6" t="s">
        <v>4274</v>
      </c>
      <c r="C1774" s="1" t="s">
        <v>11724</v>
      </c>
      <c r="D1774" s="1" t="s">
        <v>7488</v>
      </c>
      <c r="E1774" s="1" t="s">
        <v>11</v>
      </c>
      <c r="F1774" s="1" t="s">
        <v>11725</v>
      </c>
      <c r="G1774" s="1" t="s">
        <v>2869</v>
      </c>
      <c r="H1774" s="1" t="s">
        <v>6455</v>
      </c>
      <c r="I1774" s="1" t="s">
        <v>11726</v>
      </c>
      <c r="J1774" s="1">
        <v>1.0</v>
      </c>
      <c r="K1774" s="1" t="s">
        <v>7473</v>
      </c>
      <c r="L1774" s="1">
        <v>0.0</v>
      </c>
      <c r="M1774" s="10" t="str">
        <f>IFERROR(__xludf.DUMMYFUNCTION("REGEXEXTRACT(B1774, ""\d{4}"")"),"2001")</f>
        <v>2001</v>
      </c>
    </row>
    <row r="1775">
      <c r="A1775" s="11" t="s">
        <v>4279</v>
      </c>
      <c r="B1775" s="11" t="s">
        <v>4278</v>
      </c>
      <c r="C1775" s="1" t="s">
        <v>11</v>
      </c>
      <c r="D1775" s="1" t="s">
        <v>11727</v>
      </c>
      <c r="E1775" s="1" t="s">
        <v>11</v>
      </c>
      <c r="F1775" s="1" t="s">
        <v>11728</v>
      </c>
      <c r="G1775" s="1" t="s">
        <v>11729</v>
      </c>
      <c r="H1775" s="1" t="s">
        <v>11</v>
      </c>
      <c r="I1775" s="1" t="s">
        <v>11</v>
      </c>
      <c r="J1775" s="1">
        <v>1.0</v>
      </c>
      <c r="K1775" s="1" t="s">
        <v>7473</v>
      </c>
      <c r="L1775" s="1">
        <v>0.0</v>
      </c>
      <c r="M1775" s="10" t="str">
        <f>IFERROR(__xludf.DUMMYFUNCTION("REGEXEXTRACT(B1775, ""\d{4}"")"),"2015")</f>
        <v>2015</v>
      </c>
    </row>
    <row r="1776">
      <c r="A1776" s="11" t="s">
        <v>4285</v>
      </c>
      <c r="B1776" s="11" t="s">
        <v>4284</v>
      </c>
      <c r="C1776" s="1" t="s">
        <v>11</v>
      </c>
      <c r="D1776" s="1" t="s">
        <v>11730</v>
      </c>
      <c r="E1776" s="1" t="s">
        <v>11</v>
      </c>
      <c r="F1776" s="1" t="s">
        <v>11731</v>
      </c>
      <c r="G1776" s="1" t="s">
        <v>11732</v>
      </c>
      <c r="H1776" s="1" t="s">
        <v>11</v>
      </c>
      <c r="I1776" s="1" t="s">
        <v>11</v>
      </c>
      <c r="J1776" s="1">
        <v>1.0</v>
      </c>
      <c r="K1776" s="1" t="s">
        <v>7473</v>
      </c>
      <c r="L1776" s="1">
        <v>0.0</v>
      </c>
      <c r="M1776" s="10" t="str">
        <f>IFERROR(__xludf.DUMMYFUNCTION("REGEXEXTRACT(B1776, ""\d{4}"")"),"2014")</f>
        <v>2014</v>
      </c>
    </row>
    <row r="1777">
      <c r="A1777" s="11" t="s">
        <v>4287</v>
      </c>
      <c r="B1777" s="11" t="s">
        <v>4286</v>
      </c>
      <c r="C1777" s="1" t="s">
        <v>11</v>
      </c>
      <c r="D1777" s="1" t="s">
        <v>11733</v>
      </c>
      <c r="E1777" s="1" t="s">
        <v>11</v>
      </c>
      <c r="F1777" s="1" t="s">
        <v>11734</v>
      </c>
      <c r="G1777" s="1" t="s">
        <v>11735</v>
      </c>
      <c r="H1777" s="1" t="s">
        <v>11</v>
      </c>
      <c r="I1777" s="1" t="s">
        <v>11</v>
      </c>
      <c r="J1777" s="1">
        <v>1.0</v>
      </c>
      <c r="K1777" s="1" t="s">
        <v>7473</v>
      </c>
      <c r="L1777" s="1">
        <v>0.0</v>
      </c>
      <c r="M1777" s="10" t="str">
        <f>IFERROR(__xludf.DUMMYFUNCTION("REGEXEXTRACT(B1777, ""\d{4}"")"),"2015")</f>
        <v>2015</v>
      </c>
    </row>
    <row r="1778">
      <c r="A1778" s="11" t="s">
        <v>4289</v>
      </c>
      <c r="B1778" s="11" t="s">
        <v>4288</v>
      </c>
      <c r="C1778" s="1" t="s">
        <v>11</v>
      </c>
      <c r="D1778" s="1" t="s">
        <v>11736</v>
      </c>
      <c r="E1778" s="1" t="s">
        <v>11</v>
      </c>
      <c r="F1778" s="1" t="s">
        <v>11737</v>
      </c>
      <c r="G1778" s="1" t="s">
        <v>11738</v>
      </c>
      <c r="H1778" s="1" t="s">
        <v>11</v>
      </c>
      <c r="I1778" s="1" t="s">
        <v>11</v>
      </c>
      <c r="J1778" s="1">
        <v>1.0</v>
      </c>
      <c r="K1778" s="1" t="s">
        <v>7473</v>
      </c>
      <c r="L1778" s="1">
        <v>0.0</v>
      </c>
      <c r="M1778" s="10" t="str">
        <f>IFERROR(__xludf.DUMMYFUNCTION("REGEXEXTRACT(B1778, ""\d{4}"")"),"2016")</f>
        <v>2016</v>
      </c>
    </row>
    <row r="1779">
      <c r="A1779" s="11" t="s">
        <v>4296</v>
      </c>
      <c r="B1779" s="11" t="s">
        <v>4295</v>
      </c>
      <c r="C1779" s="1" t="s">
        <v>11</v>
      </c>
      <c r="D1779" s="2" t="s">
        <v>11739</v>
      </c>
      <c r="E1779" s="1" t="s">
        <v>11</v>
      </c>
      <c r="F1779" s="1" t="s">
        <v>11740</v>
      </c>
      <c r="G1779" s="1" t="s">
        <v>11741</v>
      </c>
      <c r="H1779" s="1" t="s">
        <v>11</v>
      </c>
      <c r="I1779" s="1" t="s">
        <v>11</v>
      </c>
      <c r="J1779" s="1">
        <v>1.0</v>
      </c>
      <c r="K1779" s="3" t="s">
        <v>11742</v>
      </c>
      <c r="L1779" s="1">
        <v>0.0</v>
      </c>
      <c r="M1779" s="10" t="str">
        <f>IFERROR(__xludf.DUMMYFUNCTION("REGEXEXTRACT(B1779, ""\d{4}"")"),"2014")</f>
        <v>2014</v>
      </c>
    </row>
    <row r="1780">
      <c r="A1780" s="11" t="s">
        <v>4298</v>
      </c>
      <c r="B1780" s="11" t="s">
        <v>4297</v>
      </c>
      <c r="C1780" s="1" t="s">
        <v>11</v>
      </c>
      <c r="D1780" s="1" t="s">
        <v>11743</v>
      </c>
      <c r="E1780" s="1" t="s">
        <v>11</v>
      </c>
      <c r="F1780" s="1" t="s">
        <v>11744</v>
      </c>
      <c r="G1780" s="1" t="s">
        <v>11745</v>
      </c>
      <c r="H1780" s="1" t="s">
        <v>11</v>
      </c>
      <c r="I1780" s="1" t="s">
        <v>11</v>
      </c>
      <c r="J1780" s="1">
        <v>1.0</v>
      </c>
      <c r="K1780" s="1" t="s">
        <v>7473</v>
      </c>
      <c r="L1780" s="1">
        <v>0.0</v>
      </c>
      <c r="M1780" s="10" t="str">
        <f>IFERROR(__xludf.DUMMYFUNCTION("REGEXEXTRACT(B1780, ""\d{4}"")"),"2015")</f>
        <v>2015</v>
      </c>
    </row>
    <row r="1781">
      <c r="A1781" s="11" t="s">
        <v>4300</v>
      </c>
      <c r="B1781" s="11" t="s">
        <v>4299</v>
      </c>
      <c r="C1781" s="1" t="s">
        <v>11</v>
      </c>
      <c r="D1781" s="1" t="s">
        <v>7488</v>
      </c>
      <c r="E1781" s="1" t="s">
        <v>11</v>
      </c>
      <c r="F1781" s="1" t="s">
        <v>11746</v>
      </c>
      <c r="G1781" s="1" t="s">
        <v>11747</v>
      </c>
      <c r="H1781" s="1" t="s">
        <v>11</v>
      </c>
      <c r="I1781" s="1" t="s">
        <v>11</v>
      </c>
      <c r="J1781" s="1">
        <v>1.0</v>
      </c>
      <c r="K1781" s="9" t="s">
        <v>7485</v>
      </c>
      <c r="L1781" s="1">
        <v>0.0</v>
      </c>
      <c r="M1781" s="10" t="str">
        <f>IFERROR(__xludf.DUMMYFUNCTION("REGEXEXTRACT(B1781, ""\d{4}"")"),"2013")</f>
        <v>2013</v>
      </c>
    </row>
    <row r="1782">
      <c r="A1782" s="11" t="s">
        <v>4302</v>
      </c>
      <c r="B1782" s="11" t="s">
        <v>4301</v>
      </c>
      <c r="C1782" s="1" t="s">
        <v>11</v>
      </c>
      <c r="D1782" s="1" t="s">
        <v>11748</v>
      </c>
      <c r="E1782" s="1" t="s">
        <v>11</v>
      </c>
      <c r="F1782" s="1" t="s">
        <v>11749</v>
      </c>
      <c r="G1782" s="1" t="s">
        <v>10405</v>
      </c>
      <c r="H1782" s="1" t="s">
        <v>11</v>
      </c>
      <c r="I1782" s="1" t="s">
        <v>11</v>
      </c>
      <c r="J1782" s="1">
        <v>1.0</v>
      </c>
      <c r="K1782" s="9" t="s">
        <v>7523</v>
      </c>
      <c r="L1782" s="1">
        <v>0.0</v>
      </c>
      <c r="M1782" s="10" t="str">
        <f>IFERROR(__xludf.DUMMYFUNCTION("REGEXEXTRACT(B1782, ""\d{4}"")"),"1996")</f>
        <v>1996</v>
      </c>
    </row>
    <row r="1783">
      <c r="A1783" s="11" t="s">
        <v>11750</v>
      </c>
      <c r="B1783" s="11" t="s">
        <v>4303</v>
      </c>
      <c r="C1783" s="1" t="s">
        <v>11</v>
      </c>
      <c r="D1783" s="1" t="s">
        <v>11751</v>
      </c>
      <c r="E1783" s="1" t="s">
        <v>11</v>
      </c>
      <c r="F1783" s="1" t="s">
        <v>11752</v>
      </c>
      <c r="G1783" s="1" t="s">
        <v>10405</v>
      </c>
      <c r="H1783" s="1" t="s">
        <v>11</v>
      </c>
      <c r="I1783" s="1" t="s">
        <v>11</v>
      </c>
      <c r="J1783" s="1">
        <v>1.0</v>
      </c>
      <c r="K1783" s="9" t="s">
        <v>7523</v>
      </c>
      <c r="L1783" s="1">
        <v>0.0</v>
      </c>
      <c r="M1783" s="10" t="str">
        <f>IFERROR(__xludf.DUMMYFUNCTION("REGEXEXTRACT(B1783, ""\d{4}"")"),"2001")</f>
        <v>2001</v>
      </c>
    </row>
    <row r="1784">
      <c r="A1784" s="11" t="s">
        <v>4306</v>
      </c>
      <c r="B1784" s="6" t="s">
        <v>11753</v>
      </c>
      <c r="C1784" s="1" t="s">
        <v>11754</v>
      </c>
      <c r="D1784" s="1" t="s">
        <v>11755</v>
      </c>
      <c r="E1784" s="1" t="s">
        <v>11</v>
      </c>
      <c r="F1784" s="1" t="s">
        <v>11756</v>
      </c>
      <c r="G1784" s="1" t="s">
        <v>11757</v>
      </c>
      <c r="H1784" s="1" t="s">
        <v>291</v>
      </c>
      <c r="I1784" s="1" t="s">
        <v>11758</v>
      </c>
      <c r="J1784" s="1">
        <v>1.0</v>
      </c>
      <c r="K1784" s="1" t="s">
        <v>7473</v>
      </c>
      <c r="L1784" s="1">
        <v>0.0</v>
      </c>
      <c r="M1784" s="10" t="str">
        <f>IFERROR(__xludf.DUMMYFUNCTION("REGEXEXTRACT(B1784, ""\d{4}"")"),"2011")</f>
        <v>2011</v>
      </c>
    </row>
    <row r="1785">
      <c r="A1785" s="11" t="s">
        <v>4308</v>
      </c>
      <c r="B1785" s="11" t="s">
        <v>4307</v>
      </c>
      <c r="C1785" s="1" t="s">
        <v>11759</v>
      </c>
      <c r="D1785" s="1" t="s">
        <v>11760</v>
      </c>
      <c r="E1785" s="1" t="s">
        <v>11</v>
      </c>
      <c r="F1785" s="1" t="s">
        <v>11761</v>
      </c>
      <c r="G1785" s="1" t="s">
        <v>11762</v>
      </c>
      <c r="H1785" s="1" t="s">
        <v>1477</v>
      </c>
      <c r="I1785" s="1" t="s">
        <v>11763</v>
      </c>
      <c r="J1785" s="1">
        <v>1.0</v>
      </c>
      <c r="K1785" s="1" t="s">
        <v>7473</v>
      </c>
      <c r="L1785" s="1">
        <v>0.0</v>
      </c>
      <c r="M1785" s="10" t="str">
        <f>IFERROR(__xludf.DUMMYFUNCTION("REGEXEXTRACT(B1785, ""\d{4}"")"),"2005")</f>
        <v>2005</v>
      </c>
    </row>
    <row r="1786">
      <c r="A1786" s="11" t="s">
        <v>4310</v>
      </c>
      <c r="B1786" s="11" t="s">
        <v>4309</v>
      </c>
      <c r="C1786" s="1" t="s">
        <v>11764</v>
      </c>
      <c r="D1786" s="1" t="s">
        <v>11765</v>
      </c>
      <c r="E1786" s="1" t="s">
        <v>11</v>
      </c>
      <c r="F1786" s="1" t="s">
        <v>11766</v>
      </c>
      <c r="G1786" s="1" t="s">
        <v>9653</v>
      </c>
      <c r="H1786" s="1" t="s">
        <v>1370</v>
      </c>
      <c r="I1786" s="1" t="s">
        <v>11767</v>
      </c>
      <c r="J1786" s="1">
        <v>1.0</v>
      </c>
      <c r="K1786" s="1" t="s">
        <v>7473</v>
      </c>
      <c r="L1786" s="1">
        <v>0.0</v>
      </c>
      <c r="M1786" s="10" t="str">
        <f>IFERROR(__xludf.DUMMYFUNCTION("REGEXEXTRACT(B1786, ""\d{4}"")"),"2015")</f>
        <v>2015</v>
      </c>
    </row>
    <row r="1787">
      <c r="A1787" s="11" t="s">
        <v>4311</v>
      </c>
      <c r="B1787" s="11" t="s">
        <v>4311</v>
      </c>
      <c r="C1787" s="1" t="s">
        <v>11</v>
      </c>
      <c r="D1787" s="1">
        <v>-2012.0</v>
      </c>
      <c r="E1787" s="1" t="s">
        <v>11</v>
      </c>
      <c r="F1787" s="1" t="s">
        <v>7488</v>
      </c>
      <c r="G1787" s="1" t="s">
        <v>11768</v>
      </c>
      <c r="H1787" s="1" t="s">
        <v>11</v>
      </c>
      <c r="I1787" s="1" t="s">
        <v>11</v>
      </c>
      <c r="J1787" s="1">
        <v>1.0</v>
      </c>
      <c r="K1787" s="20" t="s">
        <v>8903</v>
      </c>
      <c r="L1787" s="1">
        <v>0.0</v>
      </c>
      <c r="M1787" s="10" t="str">
        <f>IFERROR(__xludf.DUMMYFUNCTION("REGEXEXTRACT(B1787, ""\d{4}"")"),"2012")</f>
        <v>2012</v>
      </c>
    </row>
    <row r="1788">
      <c r="A1788" s="11" t="s">
        <v>4313</v>
      </c>
      <c r="B1788" s="11" t="s">
        <v>4312</v>
      </c>
      <c r="C1788" s="1" t="s">
        <v>11</v>
      </c>
      <c r="D1788" s="1" t="s">
        <v>11769</v>
      </c>
      <c r="E1788" s="1" t="s">
        <v>11</v>
      </c>
      <c r="F1788" s="1" t="s">
        <v>11770</v>
      </c>
      <c r="G1788" s="1" t="s">
        <v>11771</v>
      </c>
      <c r="H1788" s="1" t="s">
        <v>11</v>
      </c>
      <c r="I1788" s="1" t="s">
        <v>11</v>
      </c>
      <c r="J1788" s="1">
        <v>1.0</v>
      </c>
      <c r="K1788" s="9" t="s">
        <v>7523</v>
      </c>
      <c r="L1788" s="1">
        <v>0.0</v>
      </c>
      <c r="M1788" s="10" t="str">
        <f>IFERROR(__xludf.DUMMYFUNCTION("REGEXEXTRACT(B1788, ""\d{4}"")"),"1996")</f>
        <v>1996</v>
      </c>
    </row>
    <row r="1789">
      <c r="A1789" s="11" t="s">
        <v>4315</v>
      </c>
      <c r="B1789" s="11" t="s">
        <v>4314</v>
      </c>
      <c r="C1789" s="1" t="s">
        <v>11</v>
      </c>
      <c r="D1789" s="2" t="s">
        <v>11772</v>
      </c>
      <c r="E1789" s="1" t="s">
        <v>11</v>
      </c>
      <c r="F1789" s="1" t="s">
        <v>11773</v>
      </c>
      <c r="G1789" s="1" t="s">
        <v>8287</v>
      </c>
      <c r="H1789" s="1" t="s">
        <v>11</v>
      </c>
      <c r="I1789" s="1" t="s">
        <v>11</v>
      </c>
      <c r="J1789" s="1">
        <v>1.0</v>
      </c>
      <c r="K1789" s="9" t="s">
        <v>7744</v>
      </c>
      <c r="L1789" s="1">
        <v>0.0</v>
      </c>
      <c r="M1789" s="10" t="str">
        <f>IFERROR(__xludf.DUMMYFUNCTION("REGEXEXTRACT(B1789, ""\d{4}"")"),"2014")</f>
        <v>2014</v>
      </c>
    </row>
    <row r="1790">
      <c r="A1790" s="11" t="s">
        <v>4328</v>
      </c>
      <c r="B1790" s="11" t="s">
        <v>4327</v>
      </c>
      <c r="C1790" s="1" t="s">
        <v>11</v>
      </c>
      <c r="D1790" s="2" t="s">
        <v>11774</v>
      </c>
      <c r="E1790" s="1" t="s">
        <v>11</v>
      </c>
      <c r="F1790" s="1" t="s">
        <v>11775</v>
      </c>
      <c r="G1790" s="1" t="s">
        <v>11776</v>
      </c>
      <c r="H1790" s="1" t="s">
        <v>11</v>
      </c>
      <c r="I1790" s="1" t="s">
        <v>11</v>
      </c>
      <c r="J1790" s="1">
        <v>1.0</v>
      </c>
      <c r="K1790" s="9" t="s">
        <v>7485</v>
      </c>
      <c r="L1790" s="1">
        <v>0.0</v>
      </c>
      <c r="M1790" s="10" t="str">
        <f>IFERROR(__xludf.DUMMYFUNCTION("REGEXEXTRACT(B1790, ""\d{4}"")"),"2015")</f>
        <v>2015</v>
      </c>
    </row>
    <row r="1791">
      <c r="A1791" s="11" t="s">
        <v>4330</v>
      </c>
      <c r="B1791" s="11" t="s">
        <v>4329</v>
      </c>
      <c r="C1791" s="1" t="s">
        <v>11777</v>
      </c>
      <c r="D1791" s="1" t="s">
        <v>11778</v>
      </c>
      <c r="E1791" s="1" t="s">
        <v>11</v>
      </c>
      <c r="F1791" s="1" t="s">
        <v>11779</v>
      </c>
      <c r="G1791" s="1" t="s">
        <v>9316</v>
      </c>
      <c r="H1791" s="1" t="s">
        <v>11780</v>
      </c>
      <c r="I1791" s="1" t="s">
        <v>11781</v>
      </c>
      <c r="J1791" s="1">
        <v>1.0</v>
      </c>
      <c r="K1791" s="1" t="s">
        <v>7473</v>
      </c>
      <c r="L1791" s="1">
        <v>0.0</v>
      </c>
      <c r="M1791" s="10" t="str">
        <f>IFERROR(__xludf.DUMMYFUNCTION("REGEXEXTRACT(B1791, ""\d{4}"")"),"1982")</f>
        <v>1982</v>
      </c>
    </row>
    <row r="1792">
      <c r="A1792" s="11" t="s">
        <v>4332</v>
      </c>
      <c r="B1792" s="11" t="s">
        <v>4331</v>
      </c>
      <c r="C1792" s="1" t="s">
        <v>11782</v>
      </c>
      <c r="D1792" s="1" t="s">
        <v>11783</v>
      </c>
      <c r="E1792" s="1" t="s">
        <v>11</v>
      </c>
      <c r="F1792" s="1" t="s">
        <v>11784</v>
      </c>
      <c r="G1792" s="1" t="s">
        <v>11785</v>
      </c>
      <c r="H1792" s="1" t="s">
        <v>11786</v>
      </c>
      <c r="I1792" s="1" t="s">
        <v>11787</v>
      </c>
      <c r="J1792" s="1">
        <v>1.0</v>
      </c>
      <c r="K1792" s="1" t="s">
        <v>7473</v>
      </c>
      <c r="L1792" s="1">
        <v>0.0</v>
      </c>
      <c r="M1792" s="10" t="str">
        <f>IFERROR(__xludf.DUMMYFUNCTION("REGEXEXTRACT(B1792, ""\d{4}"")"),"2014")</f>
        <v>2014</v>
      </c>
    </row>
    <row r="1793">
      <c r="A1793" s="11" t="s">
        <v>4334</v>
      </c>
      <c r="B1793" s="11" t="s">
        <v>4333</v>
      </c>
      <c r="C1793" s="1"/>
      <c r="D1793" s="1" t="s">
        <v>11788</v>
      </c>
      <c r="E1793" s="1" t="s">
        <v>11</v>
      </c>
      <c r="F1793" s="1" t="s">
        <v>11789</v>
      </c>
      <c r="G1793" s="1" t="s">
        <v>11790</v>
      </c>
      <c r="H1793" s="1" t="s">
        <v>11791</v>
      </c>
      <c r="I1793" s="1" t="s">
        <v>11792</v>
      </c>
      <c r="J1793" s="1">
        <v>1.0</v>
      </c>
      <c r="K1793" s="1" t="s">
        <v>7473</v>
      </c>
      <c r="L1793" s="1">
        <v>0.0</v>
      </c>
      <c r="M1793" s="10" t="str">
        <f>IFERROR(__xludf.DUMMYFUNCTION("REGEXEXTRACT(B1793, ""\d{4}"")"),"2014")</f>
        <v>2014</v>
      </c>
    </row>
    <row r="1794">
      <c r="A1794" s="11" t="s">
        <v>4336</v>
      </c>
      <c r="B1794" s="11" t="s">
        <v>4335</v>
      </c>
      <c r="C1794" s="1" t="s">
        <v>11793</v>
      </c>
      <c r="D1794" s="1" t="s">
        <v>11794</v>
      </c>
      <c r="E1794" s="1" t="s">
        <v>11</v>
      </c>
      <c r="F1794" s="1" t="s">
        <v>11795</v>
      </c>
      <c r="G1794" s="1" t="s">
        <v>11796</v>
      </c>
      <c r="H1794" s="1" t="s">
        <v>4751</v>
      </c>
      <c r="I1794" s="1" t="s">
        <v>11797</v>
      </c>
      <c r="J1794" s="1">
        <v>1.0</v>
      </c>
      <c r="K1794" s="1" t="s">
        <v>7473</v>
      </c>
      <c r="L1794" s="1">
        <v>0.0</v>
      </c>
      <c r="M1794" s="10" t="str">
        <f>IFERROR(__xludf.DUMMYFUNCTION("REGEXEXTRACT(B1794, ""\d{4}"")"),"2015")</f>
        <v>2015</v>
      </c>
    </row>
    <row r="1795">
      <c r="A1795" s="11" t="s">
        <v>4338</v>
      </c>
      <c r="B1795" s="11" t="s">
        <v>4337</v>
      </c>
      <c r="C1795" s="1" t="s">
        <v>11</v>
      </c>
      <c r="D1795" s="1" t="s">
        <v>11798</v>
      </c>
      <c r="E1795" s="1" t="s">
        <v>11</v>
      </c>
      <c r="F1795" s="1" t="s">
        <v>11799</v>
      </c>
      <c r="G1795" s="1" t="s">
        <v>11800</v>
      </c>
      <c r="H1795" s="1" t="s">
        <v>11</v>
      </c>
      <c r="I1795" s="1" t="s">
        <v>11</v>
      </c>
      <c r="J1795" s="1">
        <v>1.0</v>
      </c>
      <c r="K1795" s="9" t="s">
        <v>7485</v>
      </c>
      <c r="L1795" s="1">
        <v>0.0</v>
      </c>
      <c r="M1795" s="10" t="str">
        <f>IFERROR(__xludf.DUMMYFUNCTION("REGEXEXTRACT(B1795, ""\d{4}"")"),"1993")</f>
        <v>1993</v>
      </c>
    </row>
    <row r="1796">
      <c r="A1796" s="11" t="s">
        <v>4340</v>
      </c>
      <c r="B1796" s="11" t="s">
        <v>4339</v>
      </c>
      <c r="C1796" s="1" t="s">
        <v>11</v>
      </c>
      <c r="D1796" s="1" t="s">
        <v>7488</v>
      </c>
      <c r="E1796" s="1" t="s">
        <v>11</v>
      </c>
      <c r="F1796" s="1" t="s">
        <v>11801</v>
      </c>
      <c r="G1796" s="1" t="s">
        <v>11802</v>
      </c>
      <c r="H1796" s="1" t="s">
        <v>11</v>
      </c>
      <c r="I1796" s="1" t="s">
        <v>11</v>
      </c>
      <c r="J1796" s="1">
        <v>1.0</v>
      </c>
      <c r="K1796" s="9" t="s">
        <v>7485</v>
      </c>
      <c r="L1796" s="1">
        <v>0.0</v>
      </c>
      <c r="M1796" s="10" t="str">
        <f>IFERROR(__xludf.DUMMYFUNCTION("REGEXEXTRACT(B1796, ""\d{4}"")"),"2010")</f>
        <v>2010</v>
      </c>
    </row>
    <row r="1797">
      <c r="A1797" s="11" t="s">
        <v>4344</v>
      </c>
      <c r="B1797" s="11" t="s">
        <v>4343</v>
      </c>
      <c r="C1797" s="1" t="s">
        <v>11</v>
      </c>
      <c r="D1797" s="1" t="s">
        <v>11803</v>
      </c>
      <c r="E1797" s="1" t="s">
        <v>11</v>
      </c>
      <c r="F1797" s="1" t="s">
        <v>11804</v>
      </c>
      <c r="G1797" s="1" t="s">
        <v>11805</v>
      </c>
      <c r="H1797" s="1" t="s">
        <v>11</v>
      </c>
      <c r="I1797" s="1" t="s">
        <v>11</v>
      </c>
      <c r="J1797" s="1">
        <v>1.0</v>
      </c>
      <c r="K1797" s="3" t="s">
        <v>8484</v>
      </c>
      <c r="L1797" s="1">
        <v>0.0</v>
      </c>
      <c r="M1797" s="10" t="str">
        <f>IFERROR(__xludf.DUMMYFUNCTION("REGEXEXTRACT(B1797, ""\d{4}"")"),"2001")</f>
        <v>2001</v>
      </c>
    </row>
    <row r="1798">
      <c r="A1798" s="11" t="s">
        <v>4346</v>
      </c>
      <c r="B1798" s="11" t="s">
        <v>4345</v>
      </c>
      <c r="C1798" s="1"/>
      <c r="D1798" s="1" t="s">
        <v>11806</v>
      </c>
      <c r="E1798" s="1" t="s">
        <v>11</v>
      </c>
      <c r="F1798" s="1" t="s">
        <v>11807</v>
      </c>
      <c r="G1798" s="1" t="s">
        <v>11808</v>
      </c>
      <c r="H1798" s="1" t="s">
        <v>291</v>
      </c>
      <c r="I1798" s="1" t="s">
        <v>11809</v>
      </c>
      <c r="J1798" s="1">
        <v>1.0</v>
      </c>
      <c r="K1798" s="1" t="s">
        <v>7473</v>
      </c>
      <c r="L1798" s="1">
        <v>0.0</v>
      </c>
      <c r="M1798" s="10" t="str">
        <f>IFERROR(__xludf.DUMMYFUNCTION("REGEXEXTRACT(B1798, ""\d{4}"")"),"2001")</f>
        <v>2001</v>
      </c>
    </row>
    <row r="1799">
      <c r="A1799" s="11" t="s">
        <v>4348</v>
      </c>
      <c r="B1799" s="11" t="s">
        <v>4347</v>
      </c>
      <c r="C1799" s="1" t="s">
        <v>11</v>
      </c>
      <c r="D1799" s="1" t="s">
        <v>11810</v>
      </c>
      <c r="E1799" s="1" t="s">
        <v>11</v>
      </c>
      <c r="F1799" s="1" t="s">
        <v>11811</v>
      </c>
      <c r="G1799" s="1" t="s">
        <v>11812</v>
      </c>
      <c r="H1799" s="1" t="s">
        <v>11</v>
      </c>
      <c r="I1799" s="1" t="s">
        <v>11</v>
      </c>
      <c r="J1799" s="1">
        <v>1.0</v>
      </c>
      <c r="K1799" s="3" t="s">
        <v>7485</v>
      </c>
      <c r="L1799" s="1">
        <v>0.0</v>
      </c>
      <c r="M1799" s="10" t="str">
        <f>IFERROR(__xludf.DUMMYFUNCTION("REGEXEXTRACT(B1799, ""\d{4}"")"),"1964")</f>
        <v>1964</v>
      </c>
    </row>
    <row r="1800">
      <c r="A1800" s="11" t="s">
        <v>4350</v>
      </c>
      <c r="B1800" s="11" t="s">
        <v>4349</v>
      </c>
      <c r="C1800" s="1" t="s">
        <v>11</v>
      </c>
      <c r="D1800" s="1" t="s">
        <v>11813</v>
      </c>
      <c r="E1800" s="1" t="s">
        <v>11</v>
      </c>
      <c r="F1800" s="1" t="s">
        <v>11814</v>
      </c>
      <c r="G1800" s="1" t="s">
        <v>11815</v>
      </c>
      <c r="H1800" s="1" t="s">
        <v>11</v>
      </c>
      <c r="I1800" s="1" t="s">
        <v>11</v>
      </c>
      <c r="J1800" s="1">
        <v>1.0</v>
      </c>
      <c r="K1800" s="3" t="s">
        <v>7485</v>
      </c>
      <c r="L1800" s="1">
        <v>0.0</v>
      </c>
      <c r="M1800" s="10" t="str">
        <f>IFERROR(__xludf.DUMMYFUNCTION("REGEXEXTRACT(B1800, ""\d{4}"")"),"1981")</f>
        <v>1981</v>
      </c>
    </row>
    <row r="1801">
      <c r="A1801" s="11" t="s">
        <v>4352</v>
      </c>
      <c r="B1801" s="11" t="s">
        <v>4351</v>
      </c>
      <c r="C1801" s="1" t="s">
        <v>11</v>
      </c>
      <c r="D1801" s="1" t="s">
        <v>11816</v>
      </c>
      <c r="E1801" s="1" t="s">
        <v>11</v>
      </c>
      <c r="F1801" s="1" t="s">
        <v>11817</v>
      </c>
      <c r="G1801" s="1" t="s">
        <v>11815</v>
      </c>
      <c r="H1801" s="1" t="s">
        <v>11</v>
      </c>
      <c r="I1801" s="1" t="s">
        <v>11</v>
      </c>
      <c r="J1801" s="1">
        <v>1.0</v>
      </c>
      <c r="K1801" s="3" t="s">
        <v>7485</v>
      </c>
      <c r="L1801" s="1">
        <v>0.0</v>
      </c>
      <c r="M1801" s="10" t="str">
        <f>IFERROR(__xludf.DUMMYFUNCTION("REGEXEXTRACT(B1801, ""\d{4}"")"),"1994")</f>
        <v>1994</v>
      </c>
    </row>
    <row r="1802">
      <c r="A1802" s="11" t="s">
        <v>4354</v>
      </c>
      <c r="B1802" s="11" t="s">
        <v>4353</v>
      </c>
      <c r="C1802" s="1" t="s">
        <v>11</v>
      </c>
      <c r="D1802" s="1" t="s">
        <v>7488</v>
      </c>
      <c r="E1802" s="1" t="s">
        <v>11</v>
      </c>
      <c r="F1802" s="1" t="s">
        <v>11818</v>
      </c>
      <c r="G1802" s="1" t="s">
        <v>11819</v>
      </c>
      <c r="H1802" s="1" t="s">
        <v>11</v>
      </c>
      <c r="I1802" s="1" t="s">
        <v>11</v>
      </c>
      <c r="J1802" s="1">
        <v>1.0</v>
      </c>
      <c r="K1802" s="9" t="s">
        <v>7485</v>
      </c>
      <c r="L1802" s="1">
        <v>0.0</v>
      </c>
      <c r="M1802" s="10" t="str">
        <f>IFERROR(__xludf.DUMMYFUNCTION("REGEXEXTRACT(B1802, ""\d{4}"")"),"2013")</f>
        <v>2013</v>
      </c>
    </row>
    <row r="1803">
      <c r="A1803" s="11" t="s">
        <v>4356</v>
      </c>
      <c r="B1803" s="11" t="s">
        <v>4355</v>
      </c>
      <c r="C1803" s="1" t="s">
        <v>11</v>
      </c>
      <c r="D1803" s="1" t="s">
        <v>7488</v>
      </c>
      <c r="E1803" s="1" t="s">
        <v>11</v>
      </c>
      <c r="F1803" s="1" t="s">
        <v>4356</v>
      </c>
      <c r="G1803" s="1" t="s">
        <v>11820</v>
      </c>
      <c r="H1803" s="1" t="s">
        <v>11</v>
      </c>
      <c r="I1803" s="1" t="s">
        <v>11</v>
      </c>
      <c r="J1803" s="1">
        <v>1.0</v>
      </c>
      <c r="K1803" s="9" t="s">
        <v>7485</v>
      </c>
      <c r="L1803" s="1">
        <v>0.0</v>
      </c>
      <c r="M1803" s="10" t="str">
        <f>IFERROR(__xludf.DUMMYFUNCTION("REGEXEXTRACT(B1803, ""\d{4}"")"),"2006")</f>
        <v>2006</v>
      </c>
    </row>
    <row r="1804">
      <c r="A1804" s="11" t="s">
        <v>4364</v>
      </c>
      <c r="B1804" s="11" t="s">
        <v>4363</v>
      </c>
      <c r="C1804" s="1" t="s">
        <v>11821</v>
      </c>
      <c r="D1804" s="1" t="s">
        <v>11822</v>
      </c>
      <c r="E1804" s="1" t="s">
        <v>11</v>
      </c>
      <c r="F1804" s="1" t="s">
        <v>11823</v>
      </c>
      <c r="G1804" s="1" t="s">
        <v>11824</v>
      </c>
      <c r="H1804" s="1" t="s">
        <v>1477</v>
      </c>
      <c r="I1804" s="1" t="s">
        <v>11825</v>
      </c>
      <c r="J1804" s="1">
        <v>1.0</v>
      </c>
      <c r="K1804" s="1" t="s">
        <v>7473</v>
      </c>
      <c r="L1804" s="1">
        <v>0.0</v>
      </c>
      <c r="M1804" s="10" t="str">
        <f>IFERROR(__xludf.DUMMYFUNCTION("REGEXEXTRACT(B1804, ""\d{4}"")"),"2014")</f>
        <v>2014</v>
      </c>
    </row>
    <row r="1805">
      <c r="A1805" s="11" t="s">
        <v>4366</v>
      </c>
      <c r="B1805" s="11" t="s">
        <v>4365</v>
      </c>
      <c r="C1805" s="1" t="s">
        <v>11</v>
      </c>
      <c r="D1805" s="1" t="s">
        <v>11826</v>
      </c>
      <c r="E1805" s="1" t="s">
        <v>11</v>
      </c>
      <c r="F1805" s="1" t="s">
        <v>11827</v>
      </c>
      <c r="G1805" s="1" t="s">
        <v>11828</v>
      </c>
      <c r="H1805" s="1" t="s">
        <v>11</v>
      </c>
      <c r="I1805" s="1" t="s">
        <v>11</v>
      </c>
      <c r="J1805" s="1">
        <v>1.0</v>
      </c>
      <c r="K1805" s="1" t="s">
        <v>7473</v>
      </c>
      <c r="L1805" s="1">
        <v>0.0</v>
      </c>
      <c r="M1805" s="10" t="str">
        <f>IFERROR(__xludf.DUMMYFUNCTION("REGEXEXTRACT(B1805, ""\d{4}"")"),"2003")</f>
        <v>2003</v>
      </c>
    </row>
    <row r="1806">
      <c r="A1806" s="11" t="s">
        <v>4368</v>
      </c>
      <c r="B1806" s="11" t="s">
        <v>4367</v>
      </c>
      <c r="C1806" s="1" t="s">
        <v>11</v>
      </c>
      <c r="D1806" s="1" t="s">
        <v>11829</v>
      </c>
      <c r="E1806" s="1" t="s">
        <v>11</v>
      </c>
      <c r="F1806" s="1" t="s">
        <v>11830</v>
      </c>
      <c r="G1806" s="1" t="s">
        <v>11831</v>
      </c>
      <c r="H1806" s="1" t="s">
        <v>11</v>
      </c>
      <c r="I1806" s="1" t="s">
        <v>11</v>
      </c>
      <c r="J1806" s="1">
        <v>1.0</v>
      </c>
      <c r="K1806" s="9" t="s">
        <v>7523</v>
      </c>
      <c r="L1806" s="1">
        <v>0.0</v>
      </c>
      <c r="M1806" s="10" t="str">
        <f>IFERROR(__xludf.DUMMYFUNCTION("REGEXEXTRACT(B1806, ""\d{4}"")"),"2015")</f>
        <v>2015</v>
      </c>
    </row>
    <row r="1807">
      <c r="A1807" s="11" t="s">
        <v>4369</v>
      </c>
      <c r="B1807" s="6" t="s">
        <v>1463</v>
      </c>
      <c r="C1807" s="1" t="s">
        <v>9048</v>
      </c>
      <c r="D1807" s="1" t="s">
        <v>11832</v>
      </c>
      <c r="E1807" s="1" t="s">
        <v>11</v>
      </c>
      <c r="F1807" s="1" t="s">
        <v>9050</v>
      </c>
      <c r="G1807" s="1" t="s">
        <v>4067</v>
      </c>
      <c r="H1807" s="1" t="s">
        <v>2276</v>
      </c>
      <c r="I1807" s="1" t="s">
        <v>9051</v>
      </c>
      <c r="J1807" s="1">
        <v>1.0</v>
      </c>
      <c r="K1807" s="1" t="s">
        <v>7473</v>
      </c>
      <c r="L1807" s="1">
        <v>0.0</v>
      </c>
      <c r="M1807" s="10" t="str">
        <f>IFERROR(__xludf.DUMMYFUNCTION("REGEXEXTRACT(B1807, ""\d{4}"")"),"2016")</f>
        <v>2016</v>
      </c>
    </row>
    <row r="1808">
      <c r="A1808" s="11" t="s">
        <v>4375</v>
      </c>
      <c r="B1808" s="11" t="s">
        <v>4374</v>
      </c>
      <c r="C1808" s="1" t="s">
        <v>11833</v>
      </c>
      <c r="D1808" s="1" t="s">
        <v>11834</v>
      </c>
      <c r="E1808" s="1" t="s">
        <v>11</v>
      </c>
      <c r="F1808" s="1" t="s">
        <v>11835</v>
      </c>
      <c r="G1808" s="1" t="s">
        <v>7275</v>
      </c>
      <c r="H1808" s="1" t="s">
        <v>5832</v>
      </c>
      <c r="I1808" s="1" t="s">
        <v>11836</v>
      </c>
      <c r="J1808" s="1">
        <v>1.0</v>
      </c>
      <c r="K1808" s="1" t="s">
        <v>7473</v>
      </c>
      <c r="L1808" s="1">
        <v>0.0</v>
      </c>
      <c r="M1808" s="10" t="str">
        <f>IFERROR(__xludf.DUMMYFUNCTION("REGEXEXTRACT(B1808, ""\d{4}"")"),"2016")</f>
        <v>2016</v>
      </c>
    </row>
    <row r="1809">
      <c r="A1809" s="11" t="s">
        <v>4377</v>
      </c>
      <c r="B1809" s="6" t="s">
        <v>4376</v>
      </c>
      <c r="C1809" s="1" t="s">
        <v>11837</v>
      </c>
      <c r="D1809" s="1" t="s">
        <v>11838</v>
      </c>
      <c r="E1809" s="1" t="s">
        <v>11</v>
      </c>
      <c r="F1809" s="1" t="s">
        <v>11839</v>
      </c>
      <c r="G1809" s="1" t="s">
        <v>11840</v>
      </c>
      <c r="H1809" s="1" t="s">
        <v>2276</v>
      </c>
      <c r="I1809" s="1" t="s">
        <v>11841</v>
      </c>
      <c r="J1809" s="1">
        <v>1.0</v>
      </c>
      <c r="K1809" s="1" t="s">
        <v>7473</v>
      </c>
      <c r="L1809" s="1">
        <v>0.0</v>
      </c>
      <c r="M1809" s="10" t="str">
        <f>IFERROR(__xludf.DUMMYFUNCTION("REGEXEXTRACT(B1809, ""\d{4}"")"),"2016")</f>
        <v>2016</v>
      </c>
    </row>
    <row r="1810">
      <c r="A1810" s="11" t="s">
        <v>4379</v>
      </c>
      <c r="B1810" s="11" t="s">
        <v>4378</v>
      </c>
      <c r="C1810" s="1" t="s">
        <v>11</v>
      </c>
      <c r="D1810" s="1" t="s">
        <v>11842</v>
      </c>
      <c r="E1810" s="1" t="s">
        <v>11</v>
      </c>
      <c r="F1810" s="1" t="s">
        <v>11843</v>
      </c>
      <c r="G1810" s="1" t="s">
        <v>7705</v>
      </c>
      <c r="H1810" s="1" t="s">
        <v>11</v>
      </c>
      <c r="I1810" s="1" t="s">
        <v>11</v>
      </c>
      <c r="J1810" s="1">
        <v>1.0</v>
      </c>
      <c r="K1810" s="9" t="s">
        <v>7523</v>
      </c>
      <c r="L1810" s="1">
        <v>0.0</v>
      </c>
      <c r="M1810" s="10" t="str">
        <f>IFERROR(__xludf.DUMMYFUNCTION("REGEXEXTRACT(B1810, ""\d{4}"")"),"2013")</f>
        <v>2013</v>
      </c>
    </row>
    <row r="1811">
      <c r="A1811" s="11" t="s">
        <v>4381</v>
      </c>
      <c r="B1811" s="11" t="s">
        <v>4380</v>
      </c>
      <c r="C1811" s="1" t="s">
        <v>11</v>
      </c>
      <c r="D1811" s="1" t="s">
        <v>11844</v>
      </c>
      <c r="E1811" s="1" t="s">
        <v>11</v>
      </c>
      <c r="F1811" s="1" t="s">
        <v>11845</v>
      </c>
      <c r="G1811" s="1" t="s">
        <v>7705</v>
      </c>
      <c r="H1811" s="1" t="s">
        <v>11</v>
      </c>
      <c r="I1811" s="1" t="s">
        <v>11</v>
      </c>
      <c r="J1811" s="1">
        <v>1.0</v>
      </c>
      <c r="K1811" s="9" t="s">
        <v>7523</v>
      </c>
      <c r="L1811" s="1">
        <v>0.0</v>
      </c>
      <c r="M1811" s="10" t="str">
        <f>IFERROR(__xludf.DUMMYFUNCTION("REGEXEXTRACT(B1811, ""\d{4}"")"),"2014")</f>
        <v>2014</v>
      </c>
    </row>
    <row r="1812">
      <c r="A1812" s="11" t="s">
        <v>4390</v>
      </c>
      <c r="B1812" s="11" t="s">
        <v>4389</v>
      </c>
      <c r="C1812" s="1" t="s">
        <v>11846</v>
      </c>
      <c r="D1812" s="1" t="s">
        <v>11847</v>
      </c>
      <c r="E1812" s="1" t="s">
        <v>11</v>
      </c>
      <c r="F1812" s="1" t="s">
        <v>11848</v>
      </c>
      <c r="G1812" s="1" t="s">
        <v>10114</v>
      </c>
      <c r="H1812" s="1" t="s">
        <v>7633</v>
      </c>
      <c r="I1812" s="1" t="s">
        <v>11849</v>
      </c>
      <c r="J1812" s="1">
        <v>1.0</v>
      </c>
      <c r="K1812" s="1" t="s">
        <v>7473</v>
      </c>
      <c r="L1812" s="1">
        <v>0.0</v>
      </c>
      <c r="M1812" s="10" t="str">
        <f>IFERROR(__xludf.DUMMYFUNCTION("REGEXEXTRACT(B1812, ""\d{4}"")"),"2015")</f>
        <v>2015</v>
      </c>
    </row>
    <row r="1813">
      <c r="A1813" s="11" t="s">
        <v>4392</v>
      </c>
      <c r="B1813" s="11" t="s">
        <v>4391</v>
      </c>
      <c r="C1813" s="1" t="s">
        <v>11850</v>
      </c>
      <c r="D1813" s="1" t="s">
        <v>11851</v>
      </c>
      <c r="E1813" s="1" t="s">
        <v>11</v>
      </c>
      <c r="F1813" s="1" t="s">
        <v>11852</v>
      </c>
      <c r="G1813" s="1" t="s">
        <v>11853</v>
      </c>
      <c r="H1813" s="1" t="s">
        <v>2111</v>
      </c>
      <c r="I1813" s="1" t="s">
        <v>11854</v>
      </c>
      <c r="J1813" s="1">
        <v>1.0</v>
      </c>
      <c r="K1813" s="1" t="s">
        <v>7473</v>
      </c>
      <c r="L1813" s="1">
        <v>0.0</v>
      </c>
      <c r="M1813" s="10" t="str">
        <f>IFERROR(__xludf.DUMMYFUNCTION("REGEXEXTRACT(B1813, ""\d{4}"")"),"2011")</f>
        <v>2011</v>
      </c>
    </row>
    <row r="1814">
      <c r="A1814" s="11" t="s">
        <v>4394</v>
      </c>
      <c r="B1814" s="11" t="s">
        <v>4393</v>
      </c>
      <c r="C1814" s="1" t="s">
        <v>11</v>
      </c>
      <c r="D1814" s="1" t="s">
        <v>11855</v>
      </c>
      <c r="E1814" s="1" t="s">
        <v>11</v>
      </c>
      <c r="F1814" s="1" t="s">
        <v>11856</v>
      </c>
      <c r="G1814" s="1" t="s">
        <v>11857</v>
      </c>
      <c r="H1814" s="1" t="s">
        <v>11</v>
      </c>
      <c r="I1814" s="1" t="s">
        <v>11</v>
      </c>
      <c r="J1814" s="1">
        <v>1.0</v>
      </c>
      <c r="K1814" s="1" t="s">
        <v>7473</v>
      </c>
      <c r="L1814" s="1">
        <v>0.0</v>
      </c>
      <c r="M1814" s="10" t="str">
        <f>IFERROR(__xludf.DUMMYFUNCTION("REGEXEXTRACT(B1814, ""\d{4}"")"),"2013")</f>
        <v>2013</v>
      </c>
    </row>
    <row r="1815">
      <c r="A1815" s="11" t="s">
        <v>4396</v>
      </c>
      <c r="B1815" s="11" t="s">
        <v>4395</v>
      </c>
      <c r="C1815" s="1" t="s">
        <v>11</v>
      </c>
      <c r="D1815" s="1" t="s">
        <v>11858</v>
      </c>
      <c r="E1815" s="1" t="s">
        <v>11</v>
      </c>
      <c r="F1815" s="1" t="s">
        <v>11859</v>
      </c>
      <c r="G1815" s="1" t="s">
        <v>11860</v>
      </c>
      <c r="H1815" s="1" t="s">
        <v>11</v>
      </c>
      <c r="I1815" s="1" t="s">
        <v>11</v>
      </c>
      <c r="J1815" s="1">
        <v>1.0</v>
      </c>
      <c r="K1815" s="1" t="s">
        <v>7473</v>
      </c>
      <c r="L1815" s="1">
        <v>0.0</v>
      </c>
      <c r="M1815" s="10" t="str">
        <f>IFERROR(__xludf.DUMMYFUNCTION("REGEXEXTRACT(B1815, ""\d{4}"")"),"2014")</f>
        <v>2014</v>
      </c>
    </row>
    <row r="1816">
      <c r="A1816" s="6" t="s">
        <v>7467</v>
      </c>
      <c r="B1816" s="6" t="s">
        <v>7466</v>
      </c>
      <c r="C1816" s="1" t="s">
        <v>11</v>
      </c>
      <c r="D1816" s="3" t="s">
        <v>11861</v>
      </c>
      <c r="E1816" s="1" t="s">
        <v>11</v>
      </c>
      <c r="F1816" s="3" t="s">
        <v>11862</v>
      </c>
      <c r="G1816" s="3" t="s">
        <v>11863</v>
      </c>
      <c r="H1816" s="1" t="s">
        <v>11</v>
      </c>
      <c r="I1816" s="1" t="s">
        <v>11</v>
      </c>
      <c r="J1816" s="1">
        <v>1.0</v>
      </c>
      <c r="K1816" s="1" t="s">
        <v>7473</v>
      </c>
      <c r="L1816" s="3">
        <v>0.0</v>
      </c>
      <c r="M1816" s="10" t="str">
        <f>IFERROR(__xludf.DUMMYFUNCTION("REGEXEXTRACT(B1816, ""\d{4}"")"),"2015")</f>
        <v>2015</v>
      </c>
    </row>
    <row r="1817">
      <c r="A1817" s="11" t="s">
        <v>4399</v>
      </c>
      <c r="B1817" s="11" t="s">
        <v>4398</v>
      </c>
      <c r="C1817" s="1" t="s">
        <v>11864</v>
      </c>
      <c r="D1817" s="1" t="s">
        <v>11865</v>
      </c>
      <c r="E1817" s="1" t="s">
        <v>11</v>
      </c>
      <c r="F1817" s="1" t="s">
        <v>11866</v>
      </c>
      <c r="G1817" s="1" t="s">
        <v>2725</v>
      </c>
      <c r="H1817" s="1" t="s">
        <v>378</v>
      </c>
      <c r="I1817" s="1" t="s">
        <v>11867</v>
      </c>
      <c r="J1817" s="1">
        <v>1.0</v>
      </c>
      <c r="K1817" s="1" t="s">
        <v>7473</v>
      </c>
      <c r="L1817" s="1">
        <v>0.0</v>
      </c>
      <c r="M1817" s="10" t="str">
        <f>IFERROR(__xludf.DUMMYFUNCTION("REGEXEXTRACT(B1817, ""\d{4}"")"),"2015")</f>
        <v>2015</v>
      </c>
    </row>
    <row r="1818">
      <c r="A1818" s="11" t="s">
        <v>4401</v>
      </c>
      <c r="B1818" s="11" t="s">
        <v>4400</v>
      </c>
      <c r="C1818" s="1" t="s">
        <v>11868</v>
      </c>
      <c r="D1818" s="1" t="s">
        <v>11869</v>
      </c>
      <c r="E1818" s="1" t="s">
        <v>11</v>
      </c>
      <c r="F1818" s="1" t="s">
        <v>11870</v>
      </c>
      <c r="G1818" s="1" t="s">
        <v>3829</v>
      </c>
      <c r="H1818" s="1" t="s">
        <v>7633</v>
      </c>
      <c r="I1818" s="1" t="s">
        <v>11871</v>
      </c>
      <c r="J1818" s="1">
        <v>1.0</v>
      </c>
      <c r="K1818" s="1" t="s">
        <v>7473</v>
      </c>
      <c r="L1818" s="1">
        <v>0.0</v>
      </c>
      <c r="M1818" s="10" t="str">
        <f>IFERROR(__xludf.DUMMYFUNCTION("REGEXEXTRACT(B1818, ""\d{4}"")"),"2016")</f>
        <v>2016</v>
      </c>
    </row>
    <row r="1819">
      <c r="A1819" s="11" t="s">
        <v>4403</v>
      </c>
      <c r="B1819" s="11" t="s">
        <v>4402</v>
      </c>
      <c r="C1819" s="1" t="s">
        <v>11872</v>
      </c>
      <c r="D1819" s="1" t="s">
        <v>11873</v>
      </c>
      <c r="E1819" s="1" t="s">
        <v>11</v>
      </c>
      <c r="F1819" s="1" t="s">
        <v>11874</v>
      </c>
      <c r="G1819" s="1" t="s">
        <v>11875</v>
      </c>
      <c r="H1819" s="1" t="s">
        <v>11876</v>
      </c>
      <c r="I1819" s="1" t="s">
        <v>11877</v>
      </c>
      <c r="J1819" s="1">
        <v>1.0</v>
      </c>
      <c r="K1819" s="1" t="s">
        <v>7473</v>
      </c>
      <c r="L1819" s="1">
        <v>0.0</v>
      </c>
      <c r="M1819" s="10" t="str">
        <f>IFERROR(__xludf.DUMMYFUNCTION("REGEXEXTRACT(B1819, ""\d{4}"")"),"2014")</f>
        <v>2014</v>
      </c>
    </row>
    <row r="1820">
      <c r="A1820" s="11" t="s">
        <v>4405</v>
      </c>
      <c r="B1820" s="11" t="s">
        <v>4404</v>
      </c>
      <c r="C1820" s="1" t="s">
        <v>11</v>
      </c>
      <c r="D1820" s="1" t="s">
        <v>11878</v>
      </c>
      <c r="E1820" s="1" t="s">
        <v>11</v>
      </c>
      <c r="F1820" s="1" t="s">
        <v>11879</v>
      </c>
      <c r="G1820" s="1" t="s">
        <v>11880</v>
      </c>
      <c r="H1820" s="1" t="s">
        <v>11</v>
      </c>
      <c r="I1820" s="1" t="s">
        <v>11</v>
      </c>
      <c r="J1820" s="1">
        <v>1.0</v>
      </c>
      <c r="K1820" s="1" t="s">
        <v>7473</v>
      </c>
      <c r="L1820" s="1">
        <v>0.0</v>
      </c>
      <c r="M1820" s="10" t="str">
        <f>IFERROR(__xludf.DUMMYFUNCTION("REGEXEXTRACT(B1820, ""\d{4}"")"),"2013")</f>
        <v>2013</v>
      </c>
    </row>
    <row r="1821">
      <c r="A1821" s="11" t="s">
        <v>4407</v>
      </c>
      <c r="B1821" s="11" t="s">
        <v>4406</v>
      </c>
      <c r="C1821" s="1" t="s">
        <v>11881</v>
      </c>
      <c r="D1821" s="1" t="s">
        <v>11882</v>
      </c>
      <c r="E1821" s="1" t="s">
        <v>11</v>
      </c>
      <c r="F1821" s="1" t="s">
        <v>11883</v>
      </c>
      <c r="G1821" s="1" t="s">
        <v>3355</v>
      </c>
      <c r="H1821" s="1" t="s">
        <v>56</v>
      </c>
      <c r="I1821" s="1" t="s">
        <v>11884</v>
      </c>
      <c r="J1821" s="1">
        <v>1.0</v>
      </c>
      <c r="K1821" s="1" t="s">
        <v>7473</v>
      </c>
      <c r="L1821" s="1">
        <v>0.0</v>
      </c>
      <c r="M1821" s="10" t="str">
        <f>IFERROR(__xludf.DUMMYFUNCTION("REGEXEXTRACT(B1821, ""\d{4}"")"),"2015")</f>
        <v>2015</v>
      </c>
    </row>
    <row r="1822">
      <c r="A1822" s="11" t="s">
        <v>4408</v>
      </c>
      <c r="B1822" s="11" t="s">
        <v>1507</v>
      </c>
      <c r="C1822" s="1" t="s">
        <v>9068</v>
      </c>
      <c r="D1822" s="1" t="s">
        <v>11885</v>
      </c>
      <c r="E1822" s="1" t="s">
        <v>11</v>
      </c>
      <c r="F1822" s="1" t="s">
        <v>9070</v>
      </c>
      <c r="G1822" s="1" t="s">
        <v>9071</v>
      </c>
      <c r="H1822" s="1" t="s">
        <v>5832</v>
      </c>
      <c r="I1822" s="1" t="s">
        <v>9072</v>
      </c>
      <c r="J1822" s="1">
        <v>1.0</v>
      </c>
      <c r="K1822" s="1" t="s">
        <v>7473</v>
      </c>
      <c r="L1822" s="1">
        <v>0.0</v>
      </c>
      <c r="M1822" s="10" t="str">
        <f>IFERROR(__xludf.DUMMYFUNCTION("REGEXEXTRACT(B1822, ""\d{4}"")"),"2016")</f>
        <v>2016</v>
      </c>
    </row>
    <row r="1823">
      <c r="A1823" s="11" t="s">
        <v>4410</v>
      </c>
      <c r="B1823" s="11" t="s">
        <v>4409</v>
      </c>
      <c r="C1823" s="1" t="s">
        <v>11886</v>
      </c>
      <c r="D1823" s="1" t="s">
        <v>11887</v>
      </c>
      <c r="E1823" s="1" t="s">
        <v>11</v>
      </c>
      <c r="F1823" s="1" t="s">
        <v>11888</v>
      </c>
      <c r="G1823" s="1" t="s">
        <v>11889</v>
      </c>
      <c r="H1823" s="1" t="s">
        <v>1807</v>
      </c>
      <c r="I1823" s="1" t="s">
        <v>11890</v>
      </c>
      <c r="J1823" s="1">
        <v>1.0</v>
      </c>
      <c r="K1823" s="1" t="s">
        <v>7473</v>
      </c>
      <c r="L1823" s="1">
        <v>0.0</v>
      </c>
      <c r="M1823" s="10" t="str">
        <f>IFERROR(__xludf.DUMMYFUNCTION("REGEXEXTRACT(B1823, ""\d{4}"")"),"2015")</f>
        <v>2015</v>
      </c>
    </row>
    <row r="1824">
      <c r="A1824" s="11" t="s">
        <v>4412</v>
      </c>
      <c r="B1824" s="11" t="s">
        <v>4411</v>
      </c>
      <c r="C1824" s="1" t="s">
        <v>11891</v>
      </c>
      <c r="D1824" s="1" t="s">
        <v>11892</v>
      </c>
      <c r="E1824" s="1" t="s">
        <v>11</v>
      </c>
      <c r="F1824" s="1" t="s">
        <v>11893</v>
      </c>
      <c r="G1824" s="1" t="s">
        <v>11894</v>
      </c>
      <c r="H1824" s="1" t="s">
        <v>11895</v>
      </c>
      <c r="I1824" s="1" t="s">
        <v>11896</v>
      </c>
      <c r="J1824" s="1">
        <v>1.0</v>
      </c>
      <c r="K1824" s="1" t="s">
        <v>7473</v>
      </c>
      <c r="L1824" s="1">
        <v>0.0</v>
      </c>
      <c r="M1824" s="10" t="str">
        <f>IFERROR(__xludf.DUMMYFUNCTION("REGEXEXTRACT(B1824, ""\d{4}"")"),"2016")</f>
        <v>2016</v>
      </c>
    </row>
    <row r="1825">
      <c r="A1825" s="11" t="s">
        <v>4414</v>
      </c>
      <c r="B1825" s="11" t="s">
        <v>4413</v>
      </c>
      <c r="C1825" s="1" t="s">
        <v>11897</v>
      </c>
      <c r="D1825" s="1" t="s">
        <v>11898</v>
      </c>
      <c r="E1825" s="1" t="s">
        <v>11</v>
      </c>
      <c r="F1825" s="1" t="s">
        <v>11899</v>
      </c>
      <c r="G1825" s="1" t="s">
        <v>11900</v>
      </c>
      <c r="H1825" s="1" t="s">
        <v>378</v>
      </c>
      <c r="I1825" s="1" t="s">
        <v>11901</v>
      </c>
      <c r="J1825" s="1">
        <v>1.0</v>
      </c>
      <c r="K1825" s="1" t="s">
        <v>7473</v>
      </c>
      <c r="L1825" s="1">
        <v>0.0</v>
      </c>
      <c r="M1825" s="10" t="str">
        <f>IFERROR(__xludf.DUMMYFUNCTION("REGEXEXTRACT(B1825, ""\d{4}"")"),"2015")</f>
        <v>2015</v>
      </c>
    </row>
    <row r="1826">
      <c r="A1826" s="11" t="s">
        <v>4416</v>
      </c>
      <c r="B1826" s="11" t="s">
        <v>4415</v>
      </c>
      <c r="C1826" s="1" t="s">
        <v>11902</v>
      </c>
      <c r="D1826" s="1" t="s">
        <v>11903</v>
      </c>
      <c r="E1826" s="1" t="s">
        <v>11</v>
      </c>
      <c r="F1826" s="1" t="s">
        <v>11904</v>
      </c>
      <c r="G1826" s="1" t="s">
        <v>11905</v>
      </c>
      <c r="H1826" s="1" t="s">
        <v>1477</v>
      </c>
      <c r="I1826" s="1" t="s">
        <v>11906</v>
      </c>
      <c r="J1826" s="1">
        <v>1.0</v>
      </c>
      <c r="K1826" s="1" t="s">
        <v>7473</v>
      </c>
      <c r="L1826" s="1">
        <v>0.0</v>
      </c>
      <c r="M1826" s="10" t="str">
        <f>IFERROR(__xludf.DUMMYFUNCTION("REGEXEXTRACT(B1826, ""\d{4}"")"),"2016")</f>
        <v>2016</v>
      </c>
    </row>
    <row r="1827">
      <c r="A1827" s="11" t="s">
        <v>4418</v>
      </c>
      <c r="B1827" s="11" t="s">
        <v>4417</v>
      </c>
      <c r="C1827" s="1" t="s">
        <v>11907</v>
      </c>
      <c r="D1827" s="1" t="s">
        <v>11908</v>
      </c>
      <c r="E1827" s="1" t="s">
        <v>11</v>
      </c>
      <c r="F1827" s="1" t="s">
        <v>11909</v>
      </c>
      <c r="G1827" s="1" t="s">
        <v>11910</v>
      </c>
      <c r="H1827" s="1" t="s">
        <v>11911</v>
      </c>
      <c r="I1827" s="1" t="s">
        <v>11912</v>
      </c>
      <c r="J1827" s="1">
        <v>1.0</v>
      </c>
      <c r="K1827" s="1" t="s">
        <v>7473</v>
      </c>
      <c r="L1827" s="1">
        <v>0.0</v>
      </c>
      <c r="M1827" s="10" t="str">
        <f>IFERROR(__xludf.DUMMYFUNCTION("REGEXEXTRACT(B1827, ""\d{4}"")"),"2015")</f>
        <v>2015</v>
      </c>
    </row>
    <row r="1828">
      <c r="A1828" s="11" t="s">
        <v>4420</v>
      </c>
      <c r="B1828" s="11" t="s">
        <v>4419</v>
      </c>
      <c r="C1828" s="1"/>
      <c r="D1828" s="1" t="s">
        <v>11913</v>
      </c>
      <c r="E1828" s="1" t="s">
        <v>11</v>
      </c>
      <c r="F1828" s="1" t="s">
        <v>11914</v>
      </c>
      <c r="G1828" s="1" t="s">
        <v>11915</v>
      </c>
      <c r="H1828" s="1" t="s">
        <v>11916</v>
      </c>
      <c r="I1828" s="1" t="s">
        <v>11917</v>
      </c>
      <c r="J1828" s="1">
        <v>1.0</v>
      </c>
      <c r="K1828" s="3" t="s">
        <v>7523</v>
      </c>
      <c r="L1828" s="1">
        <v>0.0</v>
      </c>
      <c r="M1828" s="10" t="str">
        <f>IFERROR(__xludf.DUMMYFUNCTION("REGEXEXTRACT(B1828, ""\d{4}"")"),"2016")</f>
        <v>2016</v>
      </c>
    </row>
    <row r="1829">
      <c r="A1829" s="11" t="s">
        <v>4422</v>
      </c>
      <c r="B1829" s="11" t="s">
        <v>4421</v>
      </c>
      <c r="C1829" s="1" t="s">
        <v>11</v>
      </c>
      <c r="D1829" s="1" t="s">
        <v>11918</v>
      </c>
      <c r="E1829" s="1" t="s">
        <v>11</v>
      </c>
      <c r="F1829" s="1" t="s">
        <v>11919</v>
      </c>
      <c r="G1829" s="1" t="s">
        <v>11920</v>
      </c>
      <c r="H1829" s="1" t="s">
        <v>11</v>
      </c>
      <c r="I1829" s="1" t="s">
        <v>11</v>
      </c>
      <c r="J1829" s="1">
        <v>1.0</v>
      </c>
      <c r="K1829" s="3" t="s">
        <v>7523</v>
      </c>
      <c r="L1829" s="1">
        <v>0.0</v>
      </c>
      <c r="M1829" s="10" t="str">
        <f>IFERROR(__xludf.DUMMYFUNCTION("REGEXEXTRACT(B1829, ""\d{4}"")"),"2016")</f>
        <v>2016</v>
      </c>
    </row>
    <row r="1830">
      <c r="A1830" s="11" t="s">
        <v>4424</v>
      </c>
      <c r="B1830" s="11" t="s">
        <v>4423</v>
      </c>
      <c r="C1830" s="1" t="s">
        <v>11</v>
      </c>
      <c r="D1830" s="1" t="s">
        <v>11921</v>
      </c>
      <c r="E1830" s="1" t="s">
        <v>11</v>
      </c>
      <c r="F1830" s="1" t="s">
        <v>11922</v>
      </c>
      <c r="G1830" s="1" t="s">
        <v>11923</v>
      </c>
      <c r="H1830" s="1" t="s">
        <v>11</v>
      </c>
      <c r="I1830" s="1" t="s">
        <v>11</v>
      </c>
      <c r="J1830" s="1">
        <v>1.0</v>
      </c>
      <c r="K1830" s="1" t="s">
        <v>7473</v>
      </c>
      <c r="L1830" s="1">
        <v>0.0</v>
      </c>
      <c r="M1830" s="10" t="str">
        <f>IFERROR(__xludf.DUMMYFUNCTION("REGEXEXTRACT(B1830, ""\d{4}"")"),"2015")</f>
        <v>2015</v>
      </c>
    </row>
    <row r="1831">
      <c r="A1831" s="11" t="s">
        <v>4432</v>
      </c>
      <c r="B1831" s="11" t="s">
        <v>4431</v>
      </c>
      <c r="C1831" s="1"/>
      <c r="D1831" s="1" t="s">
        <v>11924</v>
      </c>
      <c r="E1831" s="1" t="s">
        <v>11</v>
      </c>
      <c r="F1831" s="1" t="s">
        <v>11925</v>
      </c>
      <c r="G1831" s="1" t="s">
        <v>7669</v>
      </c>
      <c r="H1831" s="1" t="s">
        <v>11926</v>
      </c>
      <c r="I1831" s="1" t="s">
        <v>11927</v>
      </c>
      <c r="J1831" s="1">
        <v>1.0</v>
      </c>
      <c r="K1831" s="1" t="s">
        <v>7473</v>
      </c>
      <c r="L1831" s="1">
        <v>0.0</v>
      </c>
      <c r="M1831" s="10" t="str">
        <f>IFERROR(__xludf.DUMMYFUNCTION("REGEXEXTRACT(B1831, ""\d{4}"")"),"2013")</f>
        <v>2013</v>
      </c>
    </row>
    <row r="1832">
      <c r="A1832" s="11" t="s">
        <v>4434</v>
      </c>
      <c r="B1832" s="11" t="s">
        <v>4433</v>
      </c>
      <c r="C1832" s="1" t="s">
        <v>11928</v>
      </c>
      <c r="D1832" s="1" t="s">
        <v>11929</v>
      </c>
      <c r="E1832" s="1" t="s">
        <v>11</v>
      </c>
      <c r="F1832" s="1" t="s">
        <v>11930</v>
      </c>
      <c r="G1832" s="1" t="s">
        <v>7669</v>
      </c>
      <c r="H1832" s="1" t="s">
        <v>6749</v>
      </c>
      <c r="I1832" s="1" t="s">
        <v>11931</v>
      </c>
      <c r="J1832" s="1">
        <v>1.0</v>
      </c>
      <c r="K1832" s="1" t="s">
        <v>7473</v>
      </c>
      <c r="L1832" s="1">
        <v>0.0</v>
      </c>
      <c r="M1832" s="10" t="str">
        <f>IFERROR(__xludf.DUMMYFUNCTION("REGEXEXTRACT(B1832, ""\d{4}"")"),"2014")</f>
        <v>2014</v>
      </c>
    </row>
    <row r="1833">
      <c r="A1833" s="11" t="s">
        <v>4436</v>
      </c>
      <c r="B1833" s="11" t="s">
        <v>4435</v>
      </c>
      <c r="C1833" s="1" t="s">
        <v>11932</v>
      </c>
      <c r="D1833" s="1" t="s">
        <v>11933</v>
      </c>
      <c r="E1833" s="1" t="s">
        <v>11</v>
      </c>
      <c r="F1833" s="1" t="s">
        <v>11934</v>
      </c>
      <c r="G1833" s="1" t="s">
        <v>11935</v>
      </c>
      <c r="H1833" s="1" t="s">
        <v>5016</v>
      </c>
      <c r="I1833" s="1" t="s">
        <v>11936</v>
      </c>
      <c r="J1833" s="1">
        <v>1.0</v>
      </c>
      <c r="K1833" s="1" t="s">
        <v>7473</v>
      </c>
      <c r="L1833" s="1">
        <v>0.0</v>
      </c>
      <c r="M1833" s="10" t="str">
        <f>IFERROR(__xludf.DUMMYFUNCTION("REGEXEXTRACT(B1833, ""\d{4}"")"),"2015")</f>
        <v>2015</v>
      </c>
    </row>
    <row r="1834">
      <c r="A1834" s="11" t="s">
        <v>4438</v>
      </c>
      <c r="B1834" s="11" t="s">
        <v>4437</v>
      </c>
      <c r="C1834" s="1" t="s">
        <v>11937</v>
      </c>
      <c r="D1834" s="1" t="s">
        <v>11938</v>
      </c>
      <c r="E1834" s="1" t="s">
        <v>11</v>
      </c>
      <c r="F1834" s="1" t="s">
        <v>11939</v>
      </c>
      <c r="G1834" s="1" t="s">
        <v>11940</v>
      </c>
      <c r="H1834" s="1" t="s">
        <v>11941</v>
      </c>
      <c r="I1834" s="1" t="s">
        <v>11942</v>
      </c>
      <c r="J1834" s="1">
        <v>1.0</v>
      </c>
      <c r="K1834" s="1" t="s">
        <v>7473</v>
      </c>
      <c r="L1834" s="1">
        <v>0.0</v>
      </c>
      <c r="M1834" s="10" t="str">
        <f>IFERROR(__xludf.DUMMYFUNCTION("REGEXEXTRACT(B1834, ""\d{4}"")"),"2015")</f>
        <v>2015</v>
      </c>
    </row>
    <row r="1835">
      <c r="A1835" s="11" t="s">
        <v>4440</v>
      </c>
      <c r="B1835" s="11" t="s">
        <v>4439</v>
      </c>
      <c r="C1835" s="1" t="s">
        <v>11943</v>
      </c>
      <c r="D1835" s="1" t="s">
        <v>11944</v>
      </c>
      <c r="E1835" s="1" t="s">
        <v>11</v>
      </c>
      <c r="F1835" s="1" t="s">
        <v>11945</v>
      </c>
      <c r="G1835" s="1" t="s">
        <v>11946</v>
      </c>
      <c r="H1835" s="1" t="s">
        <v>1562</v>
      </c>
      <c r="I1835" s="1" t="s">
        <v>11947</v>
      </c>
      <c r="J1835" s="1">
        <v>1.0</v>
      </c>
      <c r="K1835" s="1" t="s">
        <v>7473</v>
      </c>
      <c r="L1835" s="1">
        <v>0.0</v>
      </c>
      <c r="M1835" s="10" t="str">
        <f>IFERROR(__xludf.DUMMYFUNCTION("REGEXEXTRACT(B1835, ""\d{4}"")"),"2015")</f>
        <v>2015</v>
      </c>
    </row>
    <row r="1836">
      <c r="A1836" s="11" t="s">
        <v>4442</v>
      </c>
      <c r="B1836" s="11" t="s">
        <v>4441</v>
      </c>
      <c r="C1836" s="1" t="s">
        <v>11948</v>
      </c>
      <c r="D1836" s="1" t="s">
        <v>11949</v>
      </c>
      <c r="E1836" s="1" t="s">
        <v>11</v>
      </c>
      <c r="F1836" s="1" t="s">
        <v>11950</v>
      </c>
      <c r="G1836" s="1" t="s">
        <v>11951</v>
      </c>
      <c r="H1836" s="1" t="s">
        <v>4889</v>
      </c>
      <c r="I1836" s="1" t="s">
        <v>11952</v>
      </c>
      <c r="J1836" s="1">
        <v>1.0</v>
      </c>
      <c r="K1836" s="1" t="s">
        <v>7473</v>
      </c>
      <c r="L1836" s="1">
        <v>0.0</v>
      </c>
      <c r="M1836" s="10" t="str">
        <f>IFERROR(__xludf.DUMMYFUNCTION("REGEXEXTRACT(B1836, ""\d{4}"")"),"2014")</f>
        <v>2014</v>
      </c>
    </row>
    <row r="1837">
      <c r="A1837" s="11" t="s">
        <v>4444</v>
      </c>
      <c r="B1837" s="11" t="s">
        <v>4443</v>
      </c>
      <c r="C1837" s="1" t="s">
        <v>11953</v>
      </c>
      <c r="D1837" s="1" t="s">
        <v>11954</v>
      </c>
      <c r="E1837" s="1" t="s">
        <v>11</v>
      </c>
      <c r="F1837" s="1" t="s">
        <v>11955</v>
      </c>
      <c r="G1837" s="1" t="s">
        <v>11956</v>
      </c>
      <c r="H1837" s="1" t="s">
        <v>291</v>
      </c>
      <c r="I1837" s="1" t="s">
        <v>11957</v>
      </c>
      <c r="J1837" s="1">
        <v>1.0</v>
      </c>
      <c r="K1837" s="1" t="s">
        <v>7473</v>
      </c>
      <c r="L1837" s="1">
        <v>0.0</v>
      </c>
      <c r="M1837" s="10" t="str">
        <f>IFERROR(__xludf.DUMMYFUNCTION("REGEXEXTRACT(B1837, ""\d{4}"")"),"2015")</f>
        <v>2015</v>
      </c>
    </row>
    <row r="1838">
      <c r="A1838" s="11" t="s">
        <v>4450</v>
      </c>
      <c r="B1838" s="11" t="s">
        <v>4449</v>
      </c>
      <c r="C1838" s="1" t="s">
        <v>11</v>
      </c>
      <c r="D1838" s="1" t="s">
        <v>11958</v>
      </c>
      <c r="E1838" s="1" t="s">
        <v>11</v>
      </c>
      <c r="F1838" s="1" t="s">
        <v>11959</v>
      </c>
      <c r="G1838" s="1" t="s">
        <v>11960</v>
      </c>
      <c r="H1838" s="1" t="s">
        <v>11</v>
      </c>
      <c r="I1838" s="1" t="s">
        <v>11</v>
      </c>
      <c r="J1838" s="1">
        <v>1.0</v>
      </c>
      <c r="K1838" s="1" t="s">
        <v>7473</v>
      </c>
      <c r="L1838" s="1">
        <v>0.0</v>
      </c>
      <c r="M1838" s="10" t="str">
        <f>IFERROR(__xludf.DUMMYFUNCTION("REGEXEXTRACT(B1838, ""\d{4}"")"),"2016")</f>
        <v>2016</v>
      </c>
    </row>
    <row r="1839">
      <c r="A1839" s="11" t="s">
        <v>4452</v>
      </c>
      <c r="B1839" s="11" t="s">
        <v>4451</v>
      </c>
      <c r="C1839" s="1" t="s">
        <v>11</v>
      </c>
      <c r="D1839" s="2" t="s">
        <v>11961</v>
      </c>
      <c r="E1839" s="1" t="s">
        <v>11</v>
      </c>
      <c r="F1839" s="1" t="s">
        <v>11962</v>
      </c>
      <c r="G1839" s="1" t="s">
        <v>11963</v>
      </c>
      <c r="H1839" s="1" t="s">
        <v>11</v>
      </c>
      <c r="I1839" s="1" t="s">
        <v>11</v>
      </c>
      <c r="J1839" s="1">
        <v>1.0</v>
      </c>
      <c r="K1839" s="9" t="s">
        <v>7523</v>
      </c>
      <c r="L1839" s="1">
        <v>0.0</v>
      </c>
      <c r="M1839" s="10" t="str">
        <f>IFERROR(__xludf.DUMMYFUNCTION("REGEXEXTRACT(B1839, ""\d{4}"")"),"2015")</f>
        <v>2015</v>
      </c>
    </row>
    <row r="1840">
      <c r="A1840" s="11" t="s">
        <v>4454</v>
      </c>
      <c r="B1840" s="11" t="s">
        <v>4453</v>
      </c>
      <c r="C1840" s="1" t="s">
        <v>11</v>
      </c>
      <c r="D1840" s="1" t="s">
        <v>11964</v>
      </c>
      <c r="E1840" s="1" t="s">
        <v>11</v>
      </c>
      <c r="F1840" s="1" t="s">
        <v>11965</v>
      </c>
      <c r="G1840" s="1" t="s">
        <v>11966</v>
      </c>
      <c r="H1840" s="1" t="s">
        <v>11</v>
      </c>
      <c r="I1840" s="1" t="s">
        <v>11</v>
      </c>
      <c r="J1840" s="1">
        <v>1.0</v>
      </c>
      <c r="K1840" s="1" t="s">
        <v>7473</v>
      </c>
      <c r="L1840" s="1">
        <v>0.0</v>
      </c>
      <c r="M1840" s="10" t="str">
        <f>IFERROR(__xludf.DUMMYFUNCTION("REGEXEXTRACT(B1840, ""\d{4}"")"),"2016")</f>
        <v>2016</v>
      </c>
    </row>
    <row r="1841">
      <c r="A1841" s="11" t="s">
        <v>4462</v>
      </c>
      <c r="B1841" s="11" t="s">
        <v>4461</v>
      </c>
      <c r="C1841" s="1" t="s">
        <v>11967</v>
      </c>
      <c r="D1841" s="1" t="s">
        <v>11968</v>
      </c>
      <c r="E1841" s="1" t="s">
        <v>11</v>
      </c>
      <c r="F1841" s="1" t="s">
        <v>11969</v>
      </c>
      <c r="G1841" s="1" t="s">
        <v>7832</v>
      </c>
      <c r="H1841" s="1" t="s">
        <v>2111</v>
      </c>
      <c r="I1841" s="1" t="s">
        <v>11970</v>
      </c>
      <c r="J1841" s="1">
        <v>1.0</v>
      </c>
      <c r="K1841" s="1" t="s">
        <v>7473</v>
      </c>
      <c r="L1841" s="1">
        <v>0.0</v>
      </c>
      <c r="M1841" s="10" t="str">
        <f>IFERROR(__xludf.DUMMYFUNCTION("REGEXEXTRACT(B1841, ""\d{4}"")"),"2013")</f>
        <v>2013</v>
      </c>
    </row>
    <row r="1842">
      <c r="A1842" s="11" t="s">
        <v>4471</v>
      </c>
      <c r="B1842" s="11" t="s">
        <v>4470</v>
      </c>
      <c r="C1842" s="1" t="s">
        <v>11</v>
      </c>
      <c r="D1842" s="1" t="s">
        <v>11971</v>
      </c>
      <c r="E1842" s="1" t="s">
        <v>11</v>
      </c>
      <c r="F1842" s="1" t="s">
        <v>11972</v>
      </c>
      <c r="G1842" s="1" t="s">
        <v>11973</v>
      </c>
      <c r="H1842" s="1" t="s">
        <v>11</v>
      </c>
      <c r="I1842" s="1" t="s">
        <v>11</v>
      </c>
      <c r="J1842" s="1">
        <v>1.0</v>
      </c>
      <c r="K1842" s="1" t="s">
        <v>7473</v>
      </c>
      <c r="L1842" s="1">
        <v>0.0</v>
      </c>
      <c r="M1842" s="10" t="str">
        <f>IFERROR(__xludf.DUMMYFUNCTION("REGEXEXTRACT(B1842, ""\d{4}"")"),"1996")</f>
        <v>1996</v>
      </c>
    </row>
    <row r="1843">
      <c r="A1843" s="11" t="s">
        <v>4473</v>
      </c>
      <c r="B1843" s="11" t="s">
        <v>4472</v>
      </c>
      <c r="C1843" s="1" t="s">
        <v>11974</v>
      </c>
      <c r="D1843" s="1" t="s">
        <v>11975</v>
      </c>
      <c r="E1843" s="1" t="s">
        <v>11</v>
      </c>
      <c r="F1843" s="1" t="s">
        <v>11976</v>
      </c>
      <c r="G1843" s="1" t="s">
        <v>11977</v>
      </c>
      <c r="H1843" s="1" t="s">
        <v>7633</v>
      </c>
      <c r="I1843" s="1" t="s">
        <v>11978</v>
      </c>
      <c r="J1843" s="1">
        <v>1.0</v>
      </c>
      <c r="K1843" s="1" t="s">
        <v>7473</v>
      </c>
      <c r="L1843" s="1">
        <v>0.0</v>
      </c>
      <c r="M1843" s="10" t="str">
        <f>IFERROR(__xludf.DUMMYFUNCTION("REGEXEXTRACT(B1843, ""\d{4}"")"),"2015")</f>
        <v>2015</v>
      </c>
    </row>
    <row r="1844">
      <c r="A1844" s="11" t="s">
        <v>4475</v>
      </c>
      <c r="B1844" s="11" t="s">
        <v>4474</v>
      </c>
      <c r="C1844" s="1" t="s">
        <v>11979</v>
      </c>
      <c r="D1844" s="1" t="s">
        <v>11980</v>
      </c>
      <c r="E1844" s="1" t="s">
        <v>11</v>
      </c>
      <c r="F1844" s="1" t="s">
        <v>11981</v>
      </c>
      <c r="G1844" s="1" t="s">
        <v>11982</v>
      </c>
      <c r="H1844" s="1" t="s">
        <v>303</v>
      </c>
      <c r="I1844" s="1" t="s">
        <v>11983</v>
      </c>
      <c r="J1844" s="1">
        <v>1.0</v>
      </c>
      <c r="K1844" s="1" t="s">
        <v>7473</v>
      </c>
      <c r="L1844" s="1">
        <v>0.0</v>
      </c>
      <c r="M1844" s="10" t="str">
        <f>IFERROR(__xludf.DUMMYFUNCTION("REGEXEXTRACT(B1844, ""\d{4}"")"),"2015")</f>
        <v>2015</v>
      </c>
    </row>
    <row r="1845">
      <c r="A1845" s="11" t="s">
        <v>4477</v>
      </c>
      <c r="B1845" s="11" t="s">
        <v>4476</v>
      </c>
      <c r="C1845" s="1" t="s">
        <v>11984</v>
      </c>
      <c r="D1845" s="1" t="s">
        <v>11985</v>
      </c>
      <c r="E1845" s="1" t="s">
        <v>11</v>
      </c>
      <c r="F1845" s="1" t="s">
        <v>11986</v>
      </c>
      <c r="G1845" s="1" t="s">
        <v>11987</v>
      </c>
      <c r="H1845" s="1" t="s">
        <v>2111</v>
      </c>
      <c r="I1845" s="1" t="s">
        <v>11988</v>
      </c>
      <c r="J1845" s="1">
        <v>1.0</v>
      </c>
      <c r="K1845" s="1" t="s">
        <v>7473</v>
      </c>
      <c r="L1845" s="1">
        <v>0.0</v>
      </c>
      <c r="M1845" s="10" t="str">
        <f>IFERROR(__xludf.DUMMYFUNCTION("REGEXEXTRACT(B1845, ""\d{4}"")"),"2015")</f>
        <v>2015</v>
      </c>
    </row>
    <row r="1846">
      <c r="A1846" s="11" t="s">
        <v>4479</v>
      </c>
      <c r="B1846" s="11" t="s">
        <v>4478</v>
      </c>
      <c r="C1846" s="1" t="s">
        <v>11</v>
      </c>
      <c r="D1846" s="1" t="s">
        <v>11989</v>
      </c>
      <c r="E1846" s="1" t="s">
        <v>11</v>
      </c>
      <c r="F1846" s="1" t="s">
        <v>11990</v>
      </c>
      <c r="G1846" s="1" t="s">
        <v>11991</v>
      </c>
      <c r="H1846" s="1" t="s">
        <v>11</v>
      </c>
      <c r="I1846" s="1" t="s">
        <v>11</v>
      </c>
      <c r="J1846" s="1">
        <v>1.0</v>
      </c>
      <c r="K1846" s="1" t="s">
        <v>7473</v>
      </c>
      <c r="L1846" s="1">
        <v>0.0</v>
      </c>
      <c r="M1846" s="10" t="str">
        <f>IFERROR(__xludf.DUMMYFUNCTION("REGEXEXTRACT(B1846, ""\d{4}"")"),"2015")</f>
        <v>2015</v>
      </c>
    </row>
    <row r="1847">
      <c r="A1847" s="11" t="s">
        <v>4481</v>
      </c>
      <c r="B1847" s="11" t="s">
        <v>4480</v>
      </c>
      <c r="C1847" s="1" t="s">
        <v>11</v>
      </c>
      <c r="D1847" s="1" t="s">
        <v>11992</v>
      </c>
      <c r="E1847" s="1" t="s">
        <v>11</v>
      </c>
      <c r="F1847" s="1" t="s">
        <v>11993</v>
      </c>
      <c r="G1847" s="1" t="s">
        <v>11994</v>
      </c>
      <c r="H1847" s="1" t="s">
        <v>11</v>
      </c>
      <c r="I1847" s="1" t="s">
        <v>11</v>
      </c>
      <c r="J1847" s="1">
        <v>1.0</v>
      </c>
      <c r="K1847" s="1" t="s">
        <v>7473</v>
      </c>
      <c r="L1847" s="1">
        <v>0.0</v>
      </c>
      <c r="M1847" s="10" t="str">
        <f>IFERROR(__xludf.DUMMYFUNCTION("REGEXEXTRACT(B1847, ""\d{4}"")"),"2015")</f>
        <v>2015</v>
      </c>
    </row>
    <row r="1848">
      <c r="A1848" s="11" t="s">
        <v>4483</v>
      </c>
      <c r="B1848" s="11" t="s">
        <v>4482</v>
      </c>
      <c r="C1848" s="1" t="s">
        <v>11995</v>
      </c>
      <c r="D1848" s="1" t="s">
        <v>11996</v>
      </c>
      <c r="E1848" s="1" t="s">
        <v>11</v>
      </c>
      <c r="F1848" s="1" t="s">
        <v>11997</v>
      </c>
      <c r="G1848" s="1" t="s">
        <v>5916</v>
      </c>
      <c r="H1848" s="1" t="s">
        <v>11941</v>
      </c>
      <c r="I1848" s="1" t="s">
        <v>11998</v>
      </c>
      <c r="J1848" s="1">
        <v>1.0</v>
      </c>
      <c r="K1848" s="1" t="s">
        <v>7473</v>
      </c>
      <c r="L1848" s="1">
        <v>0.0</v>
      </c>
      <c r="M1848" s="10" t="str">
        <f>IFERROR(__xludf.DUMMYFUNCTION("REGEXEXTRACT(B1848, ""\d{4}"")"),"2013")</f>
        <v>2013</v>
      </c>
    </row>
    <row r="1849">
      <c r="A1849" s="11" t="s">
        <v>4485</v>
      </c>
      <c r="B1849" s="11" t="s">
        <v>4484</v>
      </c>
      <c r="C1849" s="1" t="s">
        <v>11</v>
      </c>
      <c r="D1849" s="2" t="s">
        <v>11999</v>
      </c>
      <c r="E1849" s="1" t="s">
        <v>11</v>
      </c>
      <c r="F1849" s="1" t="s">
        <v>12000</v>
      </c>
      <c r="G1849" s="1" t="s">
        <v>12001</v>
      </c>
      <c r="H1849" s="1" t="s">
        <v>11</v>
      </c>
      <c r="I1849" s="1" t="s">
        <v>11</v>
      </c>
      <c r="J1849" s="1">
        <v>1.0</v>
      </c>
      <c r="K1849" s="1" t="s">
        <v>7738</v>
      </c>
      <c r="L1849" s="1">
        <v>0.0</v>
      </c>
      <c r="M1849" s="10" t="str">
        <f>IFERROR(__xludf.DUMMYFUNCTION("REGEXEXTRACT(B1849, ""\d{4}"")"),"2014")</f>
        <v>2014</v>
      </c>
    </row>
    <row r="1850">
      <c r="A1850" s="11" t="s">
        <v>4487</v>
      </c>
      <c r="B1850" s="11" t="s">
        <v>4486</v>
      </c>
      <c r="C1850" s="1" t="s">
        <v>12002</v>
      </c>
      <c r="D1850" s="1" t="s">
        <v>12003</v>
      </c>
      <c r="E1850" s="1" t="s">
        <v>11</v>
      </c>
      <c r="F1850" s="1" t="s">
        <v>12004</v>
      </c>
      <c r="G1850" s="1" t="s">
        <v>12005</v>
      </c>
      <c r="H1850" s="1" t="s">
        <v>56</v>
      </c>
      <c r="I1850" s="1" t="s">
        <v>12006</v>
      </c>
      <c r="J1850" s="1">
        <v>1.0</v>
      </c>
      <c r="K1850" s="1" t="s">
        <v>7473</v>
      </c>
      <c r="L1850" s="1">
        <v>0.0</v>
      </c>
      <c r="M1850" s="10" t="str">
        <f>IFERROR(__xludf.DUMMYFUNCTION("REGEXEXTRACT(B1850, ""\d{4}"")"),"2010")</f>
        <v>2010</v>
      </c>
    </row>
    <row r="1851">
      <c r="A1851" s="11" t="s">
        <v>4489</v>
      </c>
      <c r="B1851" s="11" t="s">
        <v>4488</v>
      </c>
      <c r="C1851" s="1" t="s">
        <v>11</v>
      </c>
      <c r="D1851" s="1" t="s">
        <v>12007</v>
      </c>
      <c r="E1851" s="1" t="s">
        <v>11</v>
      </c>
      <c r="F1851" s="1" t="s">
        <v>12008</v>
      </c>
      <c r="G1851" s="1" t="s">
        <v>12009</v>
      </c>
      <c r="H1851" s="1" t="s">
        <v>11</v>
      </c>
      <c r="I1851" s="1" t="s">
        <v>11</v>
      </c>
      <c r="J1851" s="1">
        <v>1.0</v>
      </c>
      <c r="K1851" s="1" t="s">
        <v>7473</v>
      </c>
      <c r="L1851" s="1">
        <v>0.0</v>
      </c>
      <c r="M1851" s="10" t="str">
        <f>IFERROR(__xludf.DUMMYFUNCTION("REGEXEXTRACT(B1851, ""\d{4}"")"),"2012")</f>
        <v>2012</v>
      </c>
    </row>
    <row r="1852">
      <c r="A1852" s="11" t="s">
        <v>4491</v>
      </c>
      <c r="B1852" s="11" t="s">
        <v>4490</v>
      </c>
      <c r="C1852" s="1" t="s">
        <v>11</v>
      </c>
      <c r="D1852" s="1" t="s">
        <v>11958</v>
      </c>
      <c r="E1852" s="1" t="s">
        <v>11</v>
      </c>
      <c r="F1852" s="1" t="s">
        <v>12010</v>
      </c>
      <c r="G1852" s="1" t="s">
        <v>12011</v>
      </c>
      <c r="H1852" s="1" t="s">
        <v>11</v>
      </c>
      <c r="I1852" s="1" t="s">
        <v>11</v>
      </c>
      <c r="J1852" s="1">
        <v>1.0</v>
      </c>
      <c r="K1852" s="1" t="s">
        <v>7473</v>
      </c>
      <c r="L1852" s="1">
        <v>0.0</v>
      </c>
      <c r="M1852" s="10" t="str">
        <f>IFERROR(__xludf.DUMMYFUNCTION("REGEXEXTRACT(B1852, ""\d{4}"")"),"2016")</f>
        <v>2016</v>
      </c>
    </row>
    <row r="1853">
      <c r="A1853" s="11" t="s">
        <v>4493</v>
      </c>
      <c r="B1853" s="11" t="s">
        <v>4492</v>
      </c>
      <c r="C1853" s="1" t="s">
        <v>12012</v>
      </c>
      <c r="D1853" s="1" t="s">
        <v>12013</v>
      </c>
      <c r="E1853" s="1" t="s">
        <v>11</v>
      </c>
      <c r="F1853" s="1" t="s">
        <v>12014</v>
      </c>
      <c r="G1853" s="1" t="s">
        <v>12015</v>
      </c>
      <c r="H1853" s="1" t="s">
        <v>291</v>
      </c>
      <c r="I1853" s="1" t="s">
        <v>12016</v>
      </c>
      <c r="J1853" s="1">
        <v>1.0</v>
      </c>
      <c r="K1853" s="1" t="s">
        <v>7473</v>
      </c>
      <c r="L1853" s="1">
        <v>0.0</v>
      </c>
      <c r="M1853" s="10" t="str">
        <f>IFERROR(__xludf.DUMMYFUNCTION("REGEXEXTRACT(B1853, ""\d{4}"")"),"2015")</f>
        <v>2015</v>
      </c>
    </row>
    <row r="1854">
      <c r="A1854" s="11" t="s">
        <v>4495</v>
      </c>
      <c r="B1854" s="11" t="s">
        <v>4494</v>
      </c>
      <c r="C1854" s="1" t="s">
        <v>12017</v>
      </c>
      <c r="D1854" s="1" t="s">
        <v>12018</v>
      </c>
      <c r="E1854" s="1" t="s">
        <v>11</v>
      </c>
      <c r="F1854" s="1" t="s">
        <v>12019</v>
      </c>
      <c r="G1854" s="1" t="s">
        <v>12020</v>
      </c>
      <c r="H1854" s="1" t="s">
        <v>1477</v>
      </c>
      <c r="I1854" s="1" t="s">
        <v>12021</v>
      </c>
      <c r="J1854" s="1">
        <v>1.0</v>
      </c>
      <c r="K1854" s="1" t="s">
        <v>7473</v>
      </c>
      <c r="L1854" s="1">
        <v>0.0</v>
      </c>
      <c r="M1854" s="10" t="str">
        <f>IFERROR(__xludf.DUMMYFUNCTION("REGEXEXTRACT(B1854, ""\d{4}"")"),"2016")</f>
        <v>2016</v>
      </c>
    </row>
    <row r="1855">
      <c r="A1855" s="11" t="s">
        <v>4501</v>
      </c>
      <c r="B1855" s="11" t="s">
        <v>4500</v>
      </c>
      <c r="C1855" s="1" t="s">
        <v>12022</v>
      </c>
      <c r="D1855" s="1" t="s">
        <v>12023</v>
      </c>
      <c r="E1855" s="1" t="s">
        <v>11</v>
      </c>
      <c r="F1855" s="1" t="s">
        <v>12024</v>
      </c>
      <c r="G1855" s="1" t="s">
        <v>7998</v>
      </c>
      <c r="H1855" s="1" t="s">
        <v>1513</v>
      </c>
      <c r="I1855" s="1" t="s">
        <v>12025</v>
      </c>
      <c r="J1855" s="1">
        <v>1.0</v>
      </c>
      <c r="K1855" s="1" t="s">
        <v>7473</v>
      </c>
      <c r="L1855" s="1">
        <v>0.0</v>
      </c>
      <c r="M1855" s="10" t="str">
        <f>IFERROR(__xludf.DUMMYFUNCTION("REGEXEXTRACT(B1855, ""\d{4}"")"),"2013")</f>
        <v>2013</v>
      </c>
    </row>
    <row r="1856">
      <c r="A1856" s="11" t="s">
        <v>4503</v>
      </c>
      <c r="B1856" s="11" t="s">
        <v>4502</v>
      </c>
      <c r="C1856" s="1" t="s">
        <v>12026</v>
      </c>
      <c r="D1856" s="1" t="s">
        <v>12027</v>
      </c>
      <c r="E1856" s="1" t="s">
        <v>11</v>
      </c>
      <c r="F1856" s="1" t="s">
        <v>12028</v>
      </c>
      <c r="G1856" s="1" t="s">
        <v>12029</v>
      </c>
      <c r="H1856" s="1" t="s">
        <v>6329</v>
      </c>
      <c r="I1856" s="1" t="s">
        <v>12030</v>
      </c>
      <c r="J1856" s="1">
        <v>1.0</v>
      </c>
      <c r="K1856" s="1" t="s">
        <v>7473</v>
      </c>
      <c r="L1856" s="1">
        <v>0.0</v>
      </c>
      <c r="M1856" s="10" t="str">
        <f>IFERROR(__xludf.DUMMYFUNCTION("REGEXEXTRACT(B1856, ""\d{4}"")"),"2002")</f>
        <v>2002</v>
      </c>
    </row>
    <row r="1857">
      <c r="A1857" s="11" t="s">
        <v>4505</v>
      </c>
      <c r="B1857" s="11" t="s">
        <v>4504</v>
      </c>
      <c r="C1857" s="1" t="s">
        <v>12031</v>
      </c>
      <c r="D1857" s="1" t="s">
        <v>12032</v>
      </c>
      <c r="E1857" s="1" t="s">
        <v>11</v>
      </c>
      <c r="F1857" s="1" t="s">
        <v>12033</v>
      </c>
      <c r="G1857" s="1" t="s">
        <v>12034</v>
      </c>
      <c r="H1857" s="1" t="s">
        <v>1855</v>
      </c>
      <c r="I1857" s="1" t="s">
        <v>12035</v>
      </c>
      <c r="J1857" s="1">
        <v>1.0</v>
      </c>
      <c r="K1857" s="1" t="s">
        <v>7473</v>
      </c>
      <c r="L1857" s="1">
        <v>0.0</v>
      </c>
      <c r="M1857" s="10" t="str">
        <f>IFERROR(__xludf.DUMMYFUNCTION("REGEXEXTRACT(B1857, ""\d{4}"")"),"2010")</f>
        <v>2010</v>
      </c>
    </row>
    <row r="1858">
      <c r="A1858" s="11" t="s">
        <v>4507</v>
      </c>
      <c r="B1858" s="11" t="s">
        <v>4506</v>
      </c>
      <c r="C1858" s="1"/>
      <c r="D1858" s="1" t="s">
        <v>12036</v>
      </c>
      <c r="E1858" s="1" t="s">
        <v>11</v>
      </c>
      <c r="F1858" s="1" t="s">
        <v>12037</v>
      </c>
      <c r="G1858" s="1" t="s">
        <v>12038</v>
      </c>
      <c r="H1858" s="1" t="s">
        <v>12039</v>
      </c>
      <c r="I1858" s="1" t="s">
        <v>12040</v>
      </c>
      <c r="J1858" s="1">
        <v>1.0</v>
      </c>
      <c r="K1858" s="1" t="s">
        <v>7473</v>
      </c>
      <c r="L1858" s="1">
        <v>0.0</v>
      </c>
      <c r="M1858" s="10" t="str">
        <f>IFERROR(__xludf.DUMMYFUNCTION("REGEXEXTRACT(B1858, ""\d{4}"")"),"2011")</f>
        <v>2011</v>
      </c>
    </row>
    <row r="1859">
      <c r="A1859" s="11" t="s">
        <v>4509</v>
      </c>
      <c r="B1859" s="11" t="s">
        <v>4508</v>
      </c>
      <c r="C1859" s="1" t="s">
        <v>3923</v>
      </c>
      <c r="D1859" s="1" t="s">
        <v>12041</v>
      </c>
      <c r="E1859" s="1" t="s">
        <v>11</v>
      </c>
      <c r="F1859" s="1" t="s">
        <v>3920</v>
      </c>
      <c r="G1859" s="1" t="s">
        <v>3921</v>
      </c>
      <c r="H1859" s="1" t="s">
        <v>3922</v>
      </c>
      <c r="I1859" s="1" t="s">
        <v>3924</v>
      </c>
      <c r="J1859" s="1">
        <v>1.0</v>
      </c>
      <c r="K1859" s="1" t="s">
        <v>7473</v>
      </c>
      <c r="L1859" s="1">
        <v>0.0</v>
      </c>
      <c r="M1859" s="10" t="str">
        <f>IFERROR(__xludf.DUMMYFUNCTION("REGEXEXTRACT(B1859, ""\d{4}"")"),"2016")</f>
        <v>2016</v>
      </c>
    </row>
    <row r="1860">
      <c r="A1860" s="11" t="s">
        <v>4511</v>
      </c>
      <c r="B1860" s="11" t="s">
        <v>4510</v>
      </c>
      <c r="C1860" s="1" t="s">
        <v>11</v>
      </c>
      <c r="D1860" s="2" t="s">
        <v>12042</v>
      </c>
      <c r="E1860" s="1" t="s">
        <v>11</v>
      </c>
      <c r="F1860" s="1" t="s">
        <v>12043</v>
      </c>
      <c r="G1860" s="1" t="s">
        <v>8569</v>
      </c>
      <c r="H1860" s="1" t="s">
        <v>11</v>
      </c>
      <c r="I1860" s="1" t="s">
        <v>11</v>
      </c>
      <c r="J1860" s="1">
        <v>1.0</v>
      </c>
      <c r="K1860" s="3" t="s">
        <v>7738</v>
      </c>
      <c r="L1860" s="1">
        <v>0.0</v>
      </c>
      <c r="M1860" s="10" t="str">
        <f>IFERROR(__xludf.DUMMYFUNCTION("REGEXEXTRACT(B1860, ""\d{4}"")"),"2016")</f>
        <v>2016</v>
      </c>
    </row>
    <row r="1861">
      <c r="A1861" s="11" t="s">
        <v>4513</v>
      </c>
      <c r="B1861" s="11" t="s">
        <v>4512</v>
      </c>
      <c r="C1861" s="1" t="s">
        <v>11</v>
      </c>
      <c r="D1861" s="1" t="s">
        <v>12044</v>
      </c>
      <c r="E1861" s="1" t="s">
        <v>11</v>
      </c>
      <c r="F1861" s="1" t="s">
        <v>12045</v>
      </c>
      <c r="G1861" s="1" t="s">
        <v>12046</v>
      </c>
      <c r="H1861" s="1" t="s">
        <v>11</v>
      </c>
      <c r="I1861" s="1" t="s">
        <v>11</v>
      </c>
      <c r="J1861" s="1">
        <v>1.0</v>
      </c>
      <c r="K1861" s="1" t="s">
        <v>7473</v>
      </c>
      <c r="L1861" s="1">
        <v>0.0</v>
      </c>
      <c r="M1861" s="10" t="str">
        <f>IFERROR(__xludf.DUMMYFUNCTION("REGEXEXTRACT(B1861, ""\d{4}"")"),"2011")</f>
        <v>2011</v>
      </c>
    </row>
    <row r="1862">
      <c r="A1862" s="11" t="s">
        <v>4519</v>
      </c>
      <c r="B1862" s="11" t="s">
        <v>4518</v>
      </c>
      <c r="C1862" s="1" t="s">
        <v>11</v>
      </c>
      <c r="D1862" s="1" t="s">
        <v>12047</v>
      </c>
      <c r="E1862" s="1" t="s">
        <v>11</v>
      </c>
      <c r="F1862" s="1" t="s">
        <v>12048</v>
      </c>
      <c r="G1862" s="1" t="s">
        <v>12049</v>
      </c>
      <c r="H1862" s="1" t="s">
        <v>11</v>
      </c>
      <c r="I1862" s="1" t="s">
        <v>11</v>
      </c>
      <c r="J1862" s="1">
        <v>1.0</v>
      </c>
      <c r="K1862" s="9" t="s">
        <v>12050</v>
      </c>
      <c r="L1862" s="1">
        <v>0.0</v>
      </c>
      <c r="M1862" s="10" t="str">
        <f>IFERROR(__xludf.DUMMYFUNCTION("REGEXEXTRACT(B1862, ""\d{4}"")"),"2013")</f>
        <v>2013</v>
      </c>
    </row>
    <row r="1863">
      <c r="A1863" s="11" t="s">
        <v>4525</v>
      </c>
      <c r="B1863" s="11" t="s">
        <v>4524</v>
      </c>
      <c r="C1863" s="1" t="s">
        <v>12051</v>
      </c>
      <c r="D1863" s="1" t="s">
        <v>12052</v>
      </c>
      <c r="E1863" s="1" t="s">
        <v>11</v>
      </c>
      <c r="F1863" s="1" t="s">
        <v>12053</v>
      </c>
      <c r="G1863" s="1" t="s">
        <v>12054</v>
      </c>
      <c r="H1863" s="1" t="s">
        <v>6329</v>
      </c>
      <c r="I1863" s="1" t="s">
        <v>12055</v>
      </c>
      <c r="J1863" s="1">
        <v>1.0</v>
      </c>
      <c r="K1863" s="1" t="s">
        <v>7473</v>
      </c>
      <c r="L1863" s="1">
        <v>0.0</v>
      </c>
      <c r="M1863" s="10" t="str">
        <f>IFERROR(__xludf.DUMMYFUNCTION("REGEXEXTRACT(B1863, ""\d{4}"")"),"2016")</f>
        <v>2016</v>
      </c>
    </row>
    <row r="1864">
      <c r="A1864" s="11" t="s">
        <v>4533</v>
      </c>
      <c r="B1864" s="11" t="s">
        <v>4532</v>
      </c>
      <c r="C1864" s="1"/>
      <c r="D1864" s="1" t="s">
        <v>12056</v>
      </c>
      <c r="E1864" s="1" t="s">
        <v>11</v>
      </c>
      <c r="F1864" s="1" t="s">
        <v>12057</v>
      </c>
      <c r="G1864" s="1" t="s">
        <v>12058</v>
      </c>
      <c r="H1864" s="1" t="s">
        <v>5216</v>
      </c>
      <c r="I1864" s="1" t="s">
        <v>12059</v>
      </c>
      <c r="J1864" s="1">
        <v>1.0</v>
      </c>
      <c r="K1864" s="1" t="s">
        <v>7473</v>
      </c>
      <c r="L1864" s="1">
        <v>0.0</v>
      </c>
      <c r="M1864" s="10" t="str">
        <f>IFERROR(__xludf.DUMMYFUNCTION("REGEXEXTRACT(B1864, ""\d{4}"")"),"2000")</f>
        <v>2000</v>
      </c>
    </row>
    <row r="1865">
      <c r="A1865" s="11" t="s">
        <v>4535</v>
      </c>
      <c r="B1865" s="11" t="s">
        <v>4534</v>
      </c>
      <c r="C1865" s="1" t="s">
        <v>12060</v>
      </c>
      <c r="D1865" s="1" t="s">
        <v>12061</v>
      </c>
      <c r="E1865" s="1" t="s">
        <v>11</v>
      </c>
      <c r="F1865" s="1" t="s">
        <v>12062</v>
      </c>
      <c r="G1865" s="1" t="s">
        <v>12063</v>
      </c>
      <c r="H1865" s="1" t="s">
        <v>12064</v>
      </c>
      <c r="I1865" s="1" t="s">
        <v>12065</v>
      </c>
      <c r="J1865" s="1">
        <v>1.0</v>
      </c>
      <c r="K1865" s="1" t="s">
        <v>7473</v>
      </c>
      <c r="L1865" s="1">
        <v>0.0</v>
      </c>
      <c r="M1865" s="10" t="str">
        <f>IFERROR(__xludf.DUMMYFUNCTION("REGEXEXTRACT(B1865, ""\d{4}"")"),"2010")</f>
        <v>2010</v>
      </c>
    </row>
    <row r="1866">
      <c r="A1866" s="11" t="s">
        <v>4537</v>
      </c>
      <c r="B1866" s="11" t="s">
        <v>4536</v>
      </c>
      <c r="C1866" s="1" t="s">
        <v>12066</v>
      </c>
      <c r="D1866" s="1" t="s">
        <v>12067</v>
      </c>
      <c r="E1866" s="1" t="s">
        <v>11</v>
      </c>
      <c r="F1866" s="1" t="s">
        <v>12068</v>
      </c>
      <c r="G1866" s="1" t="s">
        <v>12069</v>
      </c>
      <c r="H1866" s="1" t="s">
        <v>12070</v>
      </c>
      <c r="I1866" s="1" t="s">
        <v>12071</v>
      </c>
      <c r="J1866" s="1">
        <v>1.0</v>
      </c>
      <c r="K1866" s="1" t="s">
        <v>7473</v>
      </c>
      <c r="L1866" s="1">
        <v>0.0</v>
      </c>
      <c r="M1866" s="10" t="str">
        <f>IFERROR(__xludf.DUMMYFUNCTION("REGEXEXTRACT(B1866, ""\d{4}"")"),"2007")</f>
        <v>2007</v>
      </c>
    </row>
    <row r="1867">
      <c r="A1867" s="11" t="s">
        <v>4539</v>
      </c>
      <c r="B1867" s="11" t="s">
        <v>4538</v>
      </c>
      <c r="C1867" s="1" t="s">
        <v>12072</v>
      </c>
      <c r="D1867" s="1" t="s">
        <v>12073</v>
      </c>
      <c r="E1867" s="1" t="s">
        <v>11</v>
      </c>
      <c r="F1867" s="1" t="s">
        <v>12074</v>
      </c>
      <c r="G1867" s="1" t="s">
        <v>12075</v>
      </c>
      <c r="H1867" s="1" t="s">
        <v>4798</v>
      </c>
      <c r="I1867" s="1" t="s">
        <v>12076</v>
      </c>
      <c r="J1867" s="1">
        <v>1.0</v>
      </c>
      <c r="K1867" s="1" t="s">
        <v>7473</v>
      </c>
      <c r="L1867" s="1">
        <v>0.0</v>
      </c>
      <c r="M1867" s="10" t="str">
        <f>IFERROR(__xludf.DUMMYFUNCTION("REGEXEXTRACT(B1867, ""\d{4}"")"),"2014")</f>
        <v>2014</v>
      </c>
    </row>
    <row r="1868">
      <c r="A1868" s="11" t="s">
        <v>4541</v>
      </c>
      <c r="B1868" s="11" t="s">
        <v>4540</v>
      </c>
      <c r="C1868" s="1" t="s">
        <v>11</v>
      </c>
      <c r="D1868" s="1" t="s">
        <v>12077</v>
      </c>
      <c r="E1868" s="1" t="s">
        <v>11</v>
      </c>
      <c r="F1868" s="1" t="s">
        <v>12078</v>
      </c>
      <c r="G1868" s="1" t="s">
        <v>12079</v>
      </c>
      <c r="H1868" s="1" t="s">
        <v>11</v>
      </c>
      <c r="I1868" s="1" t="s">
        <v>11</v>
      </c>
      <c r="J1868" s="1">
        <v>1.0</v>
      </c>
      <c r="K1868" s="1" t="s">
        <v>7473</v>
      </c>
      <c r="L1868" s="1">
        <v>0.0</v>
      </c>
      <c r="M1868" s="10" t="str">
        <f>IFERROR(__xludf.DUMMYFUNCTION("REGEXEXTRACT(B1868, ""\d{4}"")"),"2014")</f>
        <v>2014</v>
      </c>
    </row>
    <row r="1869">
      <c r="A1869" s="11" t="s">
        <v>4543</v>
      </c>
      <c r="B1869" s="11" t="s">
        <v>4542</v>
      </c>
      <c r="C1869" s="1" t="s">
        <v>11</v>
      </c>
      <c r="D1869" s="1" t="s">
        <v>12080</v>
      </c>
      <c r="E1869" s="1" t="s">
        <v>11</v>
      </c>
      <c r="F1869" s="1" t="s">
        <v>12081</v>
      </c>
      <c r="G1869" s="1" t="s">
        <v>12082</v>
      </c>
      <c r="H1869" s="1" t="s">
        <v>11</v>
      </c>
      <c r="I1869" s="1" t="s">
        <v>11</v>
      </c>
      <c r="J1869" s="1">
        <v>1.0</v>
      </c>
      <c r="K1869" s="1" t="s">
        <v>7473</v>
      </c>
      <c r="L1869" s="1">
        <v>0.0</v>
      </c>
      <c r="M1869" s="10" t="str">
        <f>IFERROR(__xludf.DUMMYFUNCTION("REGEXEXTRACT(B1869, ""\d{4}"")"),"2014")</f>
        <v>2014</v>
      </c>
    </row>
    <row r="1870">
      <c r="A1870" s="11" t="s">
        <v>4544</v>
      </c>
      <c r="B1870" s="6" t="s">
        <v>1364</v>
      </c>
      <c r="C1870" s="1" t="s">
        <v>9009</v>
      </c>
      <c r="D1870" s="1" t="s">
        <v>12083</v>
      </c>
      <c r="E1870" s="1" t="s">
        <v>11</v>
      </c>
      <c r="F1870" s="1" t="s">
        <v>9011</v>
      </c>
      <c r="G1870" s="1" t="s">
        <v>4067</v>
      </c>
      <c r="H1870" s="1" t="s">
        <v>303</v>
      </c>
      <c r="I1870" s="1" t="s">
        <v>9012</v>
      </c>
      <c r="J1870" s="1">
        <v>1.0</v>
      </c>
      <c r="K1870" s="1" t="s">
        <v>7473</v>
      </c>
      <c r="L1870" s="1">
        <v>0.0</v>
      </c>
      <c r="M1870" s="10" t="str">
        <f>IFERROR(__xludf.DUMMYFUNCTION("REGEXEXTRACT(B1870, ""\d{4}"")"),"2014")</f>
        <v>2014</v>
      </c>
    </row>
    <row r="1871">
      <c r="A1871" s="11" t="s">
        <v>4546</v>
      </c>
      <c r="B1871" s="11" t="s">
        <v>4545</v>
      </c>
      <c r="C1871" s="1" t="s">
        <v>12084</v>
      </c>
      <c r="D1871" s="1" t="s">
        <v>12085</v>
      </c>
      <c r="E1871" s="1" t="s">
        <v>11</v>
      </c>
      <c r="F1871" s="1" t="s">
        <v>12086</v>
      </c>
      <c r="G1871" s="1" t="s">
        <v>12087</v>
      </c>
      <c r="H1871" s="1" t="s">
        <v>3922</v>
      </c>
      <c r="I1871" s="1" t="s">
        <v>12088</v>
      </c>
      <c r="J1871" s="1">
        <v>1.0</v>
      </c>
      <c r="K1871" s="1" t="s">
        <v>7473</v>
      </c>
      <c r="L1871" s="1">
        <v>0.0</v>
      </c>
      <c r="M1871" s="10" t="str">
        <f>IFERROR(__xludf.DUMMYFUNCTION("REGEXEXTRACT(B1871, ""\d{4}"")"),"2013")</f>
        <v>2013</v>
      </c>
    </row>
    <row r="1872">
      <c r="A1872" s="11" t="s">
        <v>4548</v>
      </c>
      <c r="B1872" s="11" t="s">
        <v>4547</v>
      </c>
      <c r="C1872" s="1" t="s">
        <v>12089</v>
      </c>
      <c r="D1872" s="1" t="s">
        <v>12090</v>
      </c>
      <c r="E1872" s="1" t="s">
        <v>11</v>
      </c>
      <c r="F1872" s="1" t="s">
        <v>12091</v>
      </c>
      <c r="G1872" s="1" t="s">
        <v>12092</v>
      </c>
      <c r="H1872" s="1" t="s">
        <v>12093</v>
      </c>
      <c r="I1872" s="1" t="s">
        <v>12094</v>
      </c>
      <c r="J1872" s="1">
        <v>1.0</v>
      </c>
      <c r="K1872" s="1" t="s">
        <v>7473</v>
      </c>
      <c r="L1872" s="1">
        <v>0.0</v>
      </c>
      <c r="M1872" s="10" t="str">
        <f>IFERROR(__xludf.DUMMYFUNCTION("REGEXEXTRACT(B1872, ""\d{4}"")"),"2011")</f>
        <v>2011</v>
      </c>
    </row>
    <row r="1873">
      <c r="A1873" s="11" t="s">
        <v>4552</v>
      </c>
      <c r="B1873" s="11" t="s">
        <v>4551</v>
      </c>
      <c r="C1873" s="1" t="s">
        <v>12095</v>
      </c>
      <c r="D1873" s="1" t="s">
        <v>12096</v>
      </c>
      <c r="E1873" s="1" t="s">
        <v>11</v>
      </c>
      <c r="F1873" s="1" t="s">
        <v>12097</v>
      </c>
      <c r="G1873" s="1" t="s">
        <v>12098</v>
      </c>
      <c r="H1873" s="1" t="s">
        <v>5037</v>
      </c>
      <c r="I1873" s="1" t="s">
        <v>12099</v>
      </c>
      <c r="J1873" s="1">
        <v>1.0</v>
      </c>
      <c r="K1873" s="1" t="s">
        <v>7473</v>
      </c>
      <c r="L1873" s="1">
        <v>0.0</v>
      </c>
      <c r="M1873" s="10" t="str">
        <f>IFERROR(__xludf.DUMMYFUNCTION("REGEXEXTRACT(B1873, ""\d{4}"")"),"2008")</f>
        <v>2008</v>
      </c>
    </row>
    <row r="1874">
      <c r="A1874" s="11" t="s">
        <v>4554</v>
      </c>
      <c r="B1874" s="11" t="s">
        <v>4553</v>
      </c>
      <c r="C1874" s="1" t="s">
        <v>11</v>
      </c>
      <c r="D1874" s="1" t="s">
        <v>12100</v>
      </c>
      <c r="E1874" s="1" t="s">
        <v>11</v>
      </c>
      <c r="F1874" s="1" t="s">
        <v>12101</v>
      </c>
      <c r="G1874" s="1" t="s">
        <v>12102</v>
      </c>
      <c r="H1874" s="1" t="s">
        <v>11</v>
      </c>
      <c r="I1874" s="1" t="s">
        <v>11</v>
      </c>
      <c r="J1874" s="1">
        <v>1.0</v>
      </c>
      <c r="K1874" s="1" t="s">
        <v>7473</v>
      </c>
      <c r="L1874" s="1">
        <v>0.0</v>
      </c>
      <c r="M1874" s="10" t="str">
        <f>IFERROR(__xludf.DUMMYFUNCTION("REGEXEXTRACT(B1874, ""\d{4}"")"),"2013")</f>
        <v>2013</v>
      </c>
    </row>
    <row r="1875">
      <c r="A1875" s="11" t="s">
        <v>4556</v>
      </c>
      <c r="B1875" s="11" t="s">
        <v>4555</v>
      </c>
      <c r="C1875" s="1" t="s">
        <v>12103</v>
      </c>
      <c r="D1875" s="1" t="s">
        <v>12104</v>
      </c>
      <c r="E1875" s="1" t="s">
        <v>11</v>
      </c>
      <c r="F1875" s="1" t="s">
        <v>12105</v>
      </c>
      <c r="G1875" s="1" t="s">
        <v>6965</v>
      </c>
      <c r="H1875" s="1" t="s">
        <v>750</v>
      </c>
      <c r="I1875" s="1" t="s">
        <v>12106</v>
      </c>
      <c r="J1875" s="1">
        <v>1.0</v>
      </c>
      <c r="K1875" s="1" t="s">
        <v>7473</v>
      </c>
      <c r="L1875" s="1">
        <v>0.0</v>
      </c>
      <c r="M1875" s="10" t="str">
        <f>IFERROR(__xludf.DUMMYFUNCTION("REGEXEXTRACT(B1875, ""\d{4}"")"),"2016")</f>
        <v>2016</v>
      </c>
    </row>
    <row r="1876">
      <c r="A1876" s="11" t="s">
        <v>4558</v>
      </c>
      <c r="B1876" s="11" t="s">
        <v>4557</v>
      </c>
      <c r="C1876" s="1" t="s">
        <v>12107</v>
      </c>
      <c r="D1876" s="1" t="s">
        <v>12108</v>
      </c>
      <c r="E1876" s="1" t="s">
        <v>11</v>
      </c>
      <c r="F1876" s="1" t="s">
        <v>12109</v>
      </c>
      <c r="G1876" s="1" t="s">
        <v>12110</v>
      </c>
      <c r="H1876" s="1" t="s">
        <v>1357</v>
      </c>
      <c r="I1876" s="1" t="s">
        <v>12111</v>
      </c>
      <c r="J1876" s="1">
        <v>1.0</v>
      </c>
      <c r="K1876" s="1" t="s">
        <v>7473</v>
      </c>
      <c r="L1876" s="1">
        <v>0.0</v>
      </c>
      <c r="M1876" s="10" t="str">
        <f>IFERROR(__xludf.DUMMYFUNCTION("REGEXEXTRACT(B1876, ""\d{4}"")"),"2009")</f>
        <v>2009</v>
      </c>
    </row>
    <row r="1877">
      <c r="A1877" s="11" t="s">
        <v>4560</v>
      </c>
      <c r="B1877" s="11" t="s">
        <v>4559</v>
      </c>
      <c r="C1877" s="1" t="s">
        <v>11</v>
      </c>
      <c r="D1877" s="2" t="s">
        <v>12112</v>
      </c>
      <c r="E1877" s="1" t="s">
        <v>11</v>
      </c>
      <c r="F1877" s="1" t="s">
        <v>12113</v>
      </c>
      <c r="G1877" s="1" t="s">
        <v>12114</v>
      </c>
      <c r="H1877" s="1" t="s">
        <v>11</v>
      </c>
      <c r="I1877" s="1" t="s">
        <v>11</v>
      </c>
      <c r="J1877" s="1">
        <v>1.0</v>
      </c>
      <c r="K1877" s="3" t="s">
        <v>7738</v>
      </c>
      <c r="L1877" s="1">
        <v>0.0</v>
      </c>
      <c r="M1877" s="10" t="str">
        <f>IFERROR(__xludf.DUMMYFUNCTION("REGEXEXTRACT(B1877, ""\d{4}"")"),"2015")</f>
        <v>2015</v>
      </c>
    </row>
    <row r="1878">
      <c r="A1878" s="11" t="s">
        <v>4562</v>
      </c>
      <c r="B1878" s="11" t="s">
        <v>4561</v>
      </c>
      <c r="C1878" s="1" t="s">
        <v>12115</v>
      </c>
      <c r="D1878" s="1" t="s">
        <v>12116</v>
      </c>
      <c r="E1878" s="1" t="s">
        <v>11</v>
      </c>
      <c r="F1878" s="1" t="s">
        <v>12117</v>
      </c>
      <c r="G1878" s="1" t="s">
        <v>12118</v>
      </c>
      <c r="H1878" s="1" t="s">
        <v>1807</v>
      </c>
      <c r="I1878" s="1" t="s">
        <v>12119</v>
      </c>
      <c r="J1878" s="1">
        <v>1.0</v>
      </c>
      <c r="K1878" s="1" t="s">
        <v>7473</v>
      </c>
      <c r="L1878" s="1">
        <v>0.0</v>
      </c>
      <c r="M1878" s="10" t="str">
        <f>IFERROR(__xludf.DUMMYFUNCTION("REGEXEXTRACT(B1878, ""\d{4}"")"),"2010")</f>
        <v>2010</v>
      </c>
    </row>
    <row r="1879">
      <c r="A1879" s="11" t="s">
        <v>4564</v>
      </c>
      <c r="B1879" s="11" t="s">
        <v>4563</v>
      </c>
      <c r="C1879" s="1" t="s">
        <v>11</v>
      </c>
      <c r="D1879" s="1" t="s">
        <v>12120</v>
      </c>
      <c r="E1879" s="1" t="s">
        <v>11</v>
      </c>
      <c r="F1879" s="1" t="s">
        <v>12121</v>
      </c>
      <c r="G1879" s="1" t="s">
        <v>12122</v>
      </c>
      <c r="H1879" s="1" t="s">
        <v>11</v>
      </c>
      <c r="I1879" s="1" t="s">
        <v>11</v>
      </c>
      <c r="J1879" s="1">
        <v>1.0</v>
      </c>
      <c r="K1879" s="3" t="s">
        <v>8484</v>
      </c>
      <c r="L1879" s="1">
        <v>0.0</v>
      </c>
      <c r="M1879" s="10" t="str">
        <f>IFERROR(__xludf.DUMMYFUNCTION("REGEXEXTRACT(B1879, ""\d{4}"")"),"2012")</f>
        <v>2012</v>
      </c>
    </row>
    <row r="1880">
      <c r="A1880" s="11" t="s">
        <v>4566</v>
      </c>
      <c r="B1880" s="11" t="s">
        <v>4565</v>
      </c>
      <c r="C1880" s="1" t="s">
        <v>12123</v>
      </c>
      <c r="D1880" s="1" t="s">
        <v>12124</v>
      </c>
      <c r="E1880" s="1" t="s">
        <v>11</v>
      </c>
      <c r="F1880" s="1" t="s">
        <v>12125</v>
      </c>
      <c r="G1880" s="1" t="s">
        <v>12126</v>
      </c>
      <c r="H1880" s="1" t="s">
        <v>5062</v>
      </c>
      <c r="I1880" s="1" t="s">
        <v>12127</v>
      </c>
      <c r="J1880" s="1">
        <v>1.0</v>
      </c>
      <c r="K1880" s="1" t="s">
        <v>7473</v>
      </c>
      <c r="L1880" s="1">
        <v>0.0</v>
      </c>
      <c r="M1880" s="10" t="str">
        <f>IFERROR(__xludf.DUMMYFUNCTION("REGEXEXTRACT(B1880, ""\d{4}"")"),"2007")</f>
        <v>2007</v>
      </c>
    </row>
    <row r="1881">
      <c r="A1881" s="11" t="s">
        <v>4568</v>
      </c>
      <c r="B1881" s="11" t="s">
        <v>4567</v>
      </c>
      <c r="C1881" s="1" t="s">
        <v>12128</v>
      </c>
      <c r="D1881" s="1" t="s">
        <v>12129</v>
      </c>
      <c r="E1881" s="1" t="s">
        <v>11</v>
      </c>
      <c r="F1881" s="1" t="s">
        <v>12130</v>
      </c>
      <c r="G1881" s="1" t="s">
        <v>12131</v>
      </c>
      <c r="H1881" s="1" t="s">
        <v>6771</v>
      </c>
      <c r="I1881" s="1" t="s">
        <v>12132</v>
      </c>
      <c r="J1881" s="1">
        <v>1.0</v>
      </c>
      <c r="K1881" s="1" t="s">
        <v>7473</v>
      </c>
      <c r="L1881" s="1">
        <v>0.0</v>
      </c>
      <c r="M1881" s="10" t="str">
        <f>IFERROR(__xludf.DUMMYFUNCTION("REGEXEXTRACT(B1881, ""\d{4}"")"),"2007")</f>
        <v>2007</v>
      </c>
    </row>
    <row r="1882">
      <c r="A1882" s="11" t="s">
        <v>4583</v>
      </c>
      <c r="B1882" s="11" t="s">
        <v>4582</v>
      </c>
      <c r="C1882" s="1" t="s">
        <v>12133</v>
      </c>
      <c r="D1882" s="1" t="s">
        <v>12134</v>
      </c>
      <c r="E1882" s="1" t="s">
        <v>11</v>
      </c>
      <c r="F1882" s="1" t="s">
        <v>12135</v>
      </c>
      <c r="G1882" s="1" t="s">
        <v>12136</v>
      </c>
      <c r="H1882" s="1" t="s">
        <v>197</v>
      </c>
      <c r="I1882" s="1" t="s">
        <v>12137</v>
      </c>
      <c r="J1882" s="1">
        <v>1.0</v>
      </c>
      <c r="K1882" s="1" t="s">
        <v>7473</v>
      </c>
      <c r="L1882" s="1">
        <v>0.0</v>
      </c>
      <c r="M1882" s="10" t="str">
        <f>IFERROR(__xludf.DUMMYFUNCTION("REGEXEXTRACT(B1882, ""\d{4}"")"),"2003")</f>
        <v>2003</v>
      </c>
    </row>
    <row r="1883">
      <c r="A1883" s="11" t="s">
        <v>4585</v>
      </c>
      <c r="B1883" s="11" t="s">
        <v>4584</v>
      </c>
      <c r="C1883" s="1" t="s">
        <v>12138</v>
      </c>
      <c r="D1883" s="1" t="s">
        <v>12139</v>
      </c>
      <c r="E1883" s="1" t="s">
        <v>11</v>
      </c>
      <c r="F1883" s="1" t="s">
        <v>12140</v>
      </c>
      <c r="G1883" s="1" t="s">
        <v>12141</v>
      </c>
      <c r="H1883" s="1" t="s">
        <v>12142</v>
      </c>
      <c r="I1883" s="1" t="s">
        <v>12143</v>
      </c>
      <c r="J1883" s="1">
        <v>1.0</v>
      </c>
      <c r="K1883" s="1" t="s">
        <v>7473</v>
      </c>
      <c r="L1883" s="1">
        <v>0.0</v>
      </c>
      <c r="M1883" s="10" t="str">
        <f>IFERROR(__xludf.DUMMYFUNCTION("REGEXEXTRACT(B1883, ""\d{4}"")"),"2014")</f>
        <v>2014</v>
      </c>
    </row>
    <row r="1884">
      <c r="A1884" s="11" t="s">
        <v>4587</v>
      </c>
      <c r="B1884" s="11" t="s">
        <v>4586</v>
      </c>
      <c r="C1884" s="1" t="s">
        <v>12144</v>
      </c>
      <c r="D1884" s="1" t="s">
        <v>12145</v>
      </c>
      <c r="E1884" s="1" t="s">
        <v>11</v>
      </c>
      <c r="F1884" s="1" t="s">
        <v>12146</v>
      </c>
      <c r="G1884" s="1" t="s">
        <v>6352</v>
      </c>
      <c r="H1884" s="1" t="s">
        <v>5146</v>
      </c>
      <c r="I1884" s="1" t="s">
        <v>12147</v>
      </c>
      <c r="J1884" s="1">
        <v>1.0</v>
      </c>
      <c r="K1884" s="1" t="s">
        <v>7473</v>
      </c>
      <c r="L1884" s="1">
        <v>0.0</v>
      </c>
      <c r="M1884" s="10" t="str">
        <f>IFERROR(__xludf.DUMMYFUNCTION("REGEXEXTRACT(B1884, ""\d{4}"")"),"2011")</f>
        <v>2011</v>
      </c>
    </row>
    <row r="1885">
      <c r="A1885" s="11" t="s">
        <v>4589</v>
      </c>
      <c r="B1885" s="11" t="s">
        <v>4588</v>
      </c>
      <c r="C1885" s="1" t="s">
        <v>12148</v>
      </c>
      <c r="D1885" s="1" t="s">
        <v>12149</v>
      </c>
      <c r="E1885" s="1" t="s">
        <v>11</v>
      </c>
      <c r="F1885" s="1" t="s">
        <v>12150</v>
      </c>
      <c r="G1885" s="1" t="s">
        <v>12151</v>
      </c>
      <c r="H1885" s="1" t="s">
        <v>12152</v>
      </c>
      <c r="I1885" s="1" t="s">
        <v>12153</v>
      </c>
      <c r="J1885" s="1">
        <v>1.0</v>
      </c>
      <c r="K1885" s="1" t="s">
        <v>7473</v>
      </c>
      <c r="L1885" s="1">
        <v>0.0</v>
      </c>
      <c r="M1885" s="10" t="str">
        <f>IFERROR(__xludf.DUMMYFUNCTION("REGEXEXTRACT(B1885, ""\d{4}"")"),"2005")</f>
        <v>2005</v>
      </c>
    </row>
    <row r="1886">
      <c r="A1886" s="11" t="s">
        <v>4591</v>
      </c>
      <c r="B1886" s="11" t="s">
        <v>4590</v>
      </c>
      <c r="C1886" s="1" t="s">
        <v>12154</v>
      </c>
      <c r="D1886" s="1" t="s">
        <v>12155</v>
      </c>
      <c r="E1886" s="1" t="s">
        <v>11</v>
      </c>
      <c r="F1886" s="1" t="s">
        <v>12156</v>
      </c>
      <c r="G1886" s="1" t="s">
        <v>12157</v>
      </c>
      <c r="H1886" s="1" t="s">
        <v>1085</v>
      </c>
      <c r="I1886" s="1" t="s">
        <v>12158</v>
      </c>
      <c r="J1886" s="1">
        <v>1.0</v>
      </c>
      <c r="K1886" s="1" t="s">
        <v>7473</v>
      </c>
      <c r="L1886" s="1">
        <v>0.0</v>
      </c>
      <c r="M1886" s="10" t="str">
        <f>IFERROR(__xludf.DUMMYFUNCTION("REGEXEXTRACT(B1886, ""\d{4}"")"),"2013")</f>
        <v>2013</v>
      </c>
    </row>
    <row r="1887">
      <c r="A1887" s="11" t="s">
        <v>4593</v>
      </c>
      <c r="B1887" s="11" t="s">
        <v>4592</v>
      </c>
      <c r="C1887" s="1" t="s">
        <v>11</v>
      </c>
      <c r="D1887" s="1" t="s">
        <v>12159</v>
      </c>
      <c r="E1887" s="1" t="s">
        <v>11</v>
      </c>
      <c r="F1887" s="1" t="s">
        <v>12160</v>
      </c>
      <c r="G1887" s="1" t="s">
        <v>7705</v>
      </c>
      <c r="H1887" s="1" t="s">
        <v>11</v>
      </c>
      <c r="I1887" s="1" t="s">
        <v>11</v>
      </c>
      <c r="J1887" s="1">
        <v>1.0</v>
      </c>
      <c r="K1887" s="9" t="s">
        <v>7523</v>
      </c>
      <c r="L1887" s="1">
        <v>0.0</v>
      </c>
      <c r="M1887" s="10" t="str">
        <f>IFERROR(__xludf.DUMMYFUNCTION("REGEXEXTRACT(B1887, ""\d{4}"")"),"1996")</f>
        <v>1996</v>
      </c>
    </row>
    <row r="1888">
      <c r="A1888" s="11" t="s">
        <v>4595</v>
      </c>
      <c r="B1888" s="11" t="s">
        <v>4594</v>
      </c>
      <c r="C1888" s="1" t="s">
        <v>11</v>
      </c>
      <c r="D1888" s="1" t="s">
        <v>12161</v>
      </c>
      <c r="E1888" s="1" t="s">
        <v>11</v>
      </c>
      <c r="F1888" s="1" t="s">
        <v>12162</v>
      </c>
      <c r="G1888" s="1" t="s">
        <v>12163</v>
      </c>
      <c r="H1888" s="1" t="s">
        <v>11</v>
      </c>
      <c r="I1888" s="1" t="s">
        <v>11</v>
      </c>
      <c r="J1888" s="1">
        <v>1.0</v>
      </c>
      <c r="K1888" s="1" t="s">
        <v>7473</v>
      </c>
      <c r="L1888" s="1">
        <v>0.0</v>
      </c>
      <c r="M1888" s="10" t="str">
        <f>IFERROR(__xludf.DUMMYFUNCTION("REGEXEXTRACT(B1888, ""\d{4}"")"),"2013")</f>
        <v>2013</v>
      </c>
    </row>
    <row r="1889">
      <c r="A1889" s="11" t="s">
        <v>4597</v>
      </c>
      <c r="B1889" s="11" t="s">
        <v>4596</v>
      </c>
      <c r="C1889" s="1" t="s">
        <v>12164</v>
      </c>
      <c r="D1889" s="1" t="s">
        <v>12165</v>
      </c>
      <c r="E1889" s="1" t="s">
        <v>11</v>
      </c>
      <c r="F1889" s="1" t="s">
        <v>12166</v>
      </c>
      <c r="G1889" s="1" t="s">
        <v>12167</v>
      </c>
      <c r="H1889" s="1" t="s">
        <v>5216</v>
      </c>
      <c r="I1889" s="1" t="s">
        <v>12168</v>
      </c>
      <c r="J1889" s="1">
        <v>1.0</v>
      </c>
      <c r="K1889" s="1" t="s">
        <v>7473</v>
      </c>
      <c r="L1889" s="1">
        <v>0.0</v>
      </c>
      <c r="M1889" s="10" t="str">
        <f>IFERROR(__xludf.DUMMYFUNCTION("REGEXEXTRACT(B1889, ""\d{4}"")"),"2013")</f>
        <v>2013</v>
      </c>
    </row>
    <row r="1890">
      <c r="A1890" s="11" t="s">
        <v>4599</v>
      </c>
      <c r="B1890" s="11" t="s">
        <v>4598</v>
      </c>
      <c r="C1890" s="1" t="s">
        <v>12169</v>
      </c>
      <c r="D1890" s="1" t="s">
        <v>12170</v>
      </c>
      <c r="E1890" s="1" t="s">
        <v>11</v>
      </c>
      <c r="F1890" s="1" t="s">
        <v>12171</v>
      </c>
      <c r="G1890" s="1" t="s">
        <v>12172</v>
      </c>
      <c r="H1890" s="1" t="s">
        <v>6329</v>
      </c>
      <c r="I1890" s="1" t="s">
        <v>12173</v>
      </c>
      <c r="J1890" s="1">
        <v>1.0</v>
      </c>
      <c r="K1890" s="1" t="s">
        <v>7473</v>
      </c>
      <c r="L1890" s="1">
        <v>0.0</v>
      </c>
      <c r="M1890" s="10" t="str">
        <f>IFERROR(__xludf.DUMMYFUNCTION("REGEXEXTRACT(B1890, ""\d{4}"")"),"2007")</f>
        <v>2007</v>
      </c>
    </row>
    <row r="1891">
      <c r="A1891" s="11" t="s">
        <v>4601</v>
      </c>
      <c r="B1891" s="11" t="s">
        <v>4600</v>
      </c>
      <c r="C1891" s="1" t="s">
        <v>12174</v>
      </c>
      <c r="D1891" s="1" t="s">
        <v>12175</v>
      </c>
      <c r="E1891" s="1" t="s">
        <v>11</v>
      </c>
      <c r="F1891" s="1" t="s">
        <v>12176</v>
      </c>
      <c r="G1891" s="1" t="s">
        <v>5277</v>
      </c>
      <c r="H1891" s="1" t="s">
        <v>12177</v>
      </c>
      <c r="I1891" s="1" t="s">
        <v>12178</v>
      </c>
      <c r="J1891" s="1">
        <v>1.0</v>
      </c>
      <c r="K1891" s="1" t="s">
        <v>7473</v>
      </c>
      <c r="L1891" s="1">
        <v>0.0</v>
      </c>
      <c r="M1891" s="10" t="str">
        <f>IFERROR(__xludf.DUMMYFUNCTION("REGEXEXTRACT(B1891, ""\d{4}"")"),"2005")</f>
        <v>2005</v>
      </c>
    </row>
    <row r="1892">
      <c r="A1892" s="11" t="s">
        <v>4603</v>
      </c>
      <c r="B1892" s="11" t="s">
        <v>4602</v>
      </c>
      <c r="C1892" s="1" t="s">
        <v>11</v>
      </c>
      <c r="D1892" s="1" t="s">
        <v>7488</v>
      </c>
      <c r="E1892" s="1" t="s">
        <v>11</v>
      </c>
      <c r="F1892" s="1" t="s">
        <v>4603</v>
      </c>
      <c r="G1892" s="1" t="s">
        <v>12179</v>
      </c>
      <c r="H1892" s="1" t="s">
        <v>11</v>
      </c>
      <c r="I1892" s="1" t="s">
        <v>11</v>
      </c>
      <c r="J1892" s="1">
        <v>1.0</v>
      </c>
      <c r="K1892" s="3" t="s">
        <v>7485</v>
      </c>
      <c r="L1892" s="1">
        <v>0.0</v>
      </c>
      <c r="M1892" s="10" t="str">
        <f>IFERROR(__xludf.DUMMYFUNCTION("REGEXEXTRACT(B1892, ""\d{4}"")"),"2016")</f>
        <v>2016</v>
      </c>
    </row>
    <row r="1893">
      <c r="A1893" s="11" t="s">
        <v>4608</v>
      </c>
      <c r="B1893" s="11" t="s">
        <v>4607</v>
      </c>
      <c r="C1893" s="1" t="s">
        <v>12180</v>
      </c>
      <c r="D1893" s="1" t="s">
        <v>12181</v>
      </c>
      <c r="E1893" s="1" t="s">
        <v>11</v>
      </c>
      <c r="F1893" s="1" t="s">
        <v>12182</v>
      </c>
      <c r="G1893" s="1" t="s">
        <v>12183</v>
      </c>
      <c r="H1893" s="1" t="s">
        <v>12184</v>
      </c>
      <c r="I1893" s="1" t="s">
        <v>12185</v>
      </c>
      <c r="J1893" s="1">
        <v>1.0</v>
      </c>
      <c r="K1893" s="1" t="s">
        <v>7473</v>
      </c>
      <c r="L1893" s="1">
        <v>0.0</v>
      </c>
      <c r="M1893" s="10" t="str">
        <f>IFERROR(__xludf.DUMMYFUNCTION("REGEXEXTRACT(B1893, ""\d{4}"")"),"2015")</f>
        <v>2015</v>
      </c>
    </row>
    <row r="1894">
      <c r="A1894" s="11" t="s">
        <v>4610</v>
      </c>
      <c r="B1894" s="11" t="s">
        <v>4609</v>
      </c>
      <c r="C1894" s="1" t="s">
        <v>12186</v>
      </c>
      <c r="D1894" s="1" t="s">
        <v>12187</v>
      </c>
      <c r="E1894" s="1" t="s">
        <v>11</v>
      </c>
      <c r="F1894" s="1" t="s">
        <v>12188</v>
      </c>
      <c r="G1894" s="1" t="s">
        <v>12189</v>
      </c>
      <c r="H1894" s="1" t="s">
        <v>6087</v>
      </c>
      <c r="I1894" s="1" t="s">
        <v>12190</v>
      </c>
      <c r="J1894" s="1">
        <v>1.0</v>
      </c>
      <c r="K1894" s="1" t="s">
        <v>7473</v>
      </c>
      <c r="L1894" s="1">
        <v>0.0</v>
      </c>
      <c r="M1894" s="10" t="str">
        <f>IFERROR(__xludf.DUMMYFUNCTION("REGEXEXTRACT(B1894, ""\d{4}"")"),"2005")</f>
        <v>2005</v>
      </c>
    </row>
    <row r="1895">
      <c r="A1895" s="11" t="s">
        <v>4612</v>
      </c>
      <c r="B1895" s="11" t="s">
        <v>4611</v>
      </c>
      <c r="C1895" s="1"/>
      <c r="D1895" s="1" t="s">
        <v>12191</v>
      </c>
      <c r="E1895" s="1" t="s">
        <v>11</v>
      </c>
      <c r="F1895" s="1" t="s">
        <v>12192</v>
      </c>
      <c r="G1895" s="1" t="s">
        <v>12193</v>
      </c>
      <c r="H1895" s="1" t="s">
        <v>9744</v>
      </c>
      <c r="I1895" s="1" t="s">
        <v>12194</v>
      </c>
      <c r="J1895" s="1">
        <v>1.0</v>
      </c>
      <c r="K1895" s="1" t="s">
        <v>7473</v>
      </c>
      <c r="L1895" s="1">
        <v>0.0</v>
      </c>
      <c r="M1895" s="10" t="str">
        <f>IFERROR(__xludf.DUMMYFUNCTION("REGEXEXTRACT(B1895, ""\d{4}"")"),"1992")</f>
        <v>1992</v>
      </c>
    </row>
    <row r="1896">
      <c r="A1896" s="11" t="s">
        <v>4614</v>
      </c>
      <c r="B1896" s="11" t="s">
        <v>4613</v>
      </c>
      <c r="C1896" s="1" t="s">
        <v>12195</v>
      </c>
      <c r="D1896" s="1" t="s">
        <v>12196</v>
      </c>
      <c r="E1896" s="1" t="s">
        <v>11</v>
      </c>
      <c r="F1896" s="1" t="s">
        <v>12197</v>
      </c>
      <c r="G1896" s="1" t="s">
        <v>12198</v>
      </c>
      <c r="H1896" s="1" t="s">
        <v>1085</v>
      </c>
      <c r="I1896" s="1" t="s">
        <v>12199</v>
      </c>
      <c r="J1896" s="1">
        <v>1.0</v>
      </c>
      <c r="K1896" s="1" t="s">
        <v>7473</v>
      </c>
      <c r="L1896" s="1">
        <v>0.0</v>
      </c>
      <c r="M1896" s="10" t="str">
        <f>IFERROR(__xludf.DUMMYFUNCTION("REGEXEXTRACT(B1896, ""\d{4}"")"),"2000")</f>
        <v>2000</v>
      </c>
    </row>
    <row r="1897">
      <c r="A1897" s="11" t="s">
        <v>4616</v>
      </c>
      <c r="B1897" s="11" t="s">
        <v>4615</v>
      </c>
      <c r="C1897" s="1" t="s">
        <v>12200</v>
      </c>
      <c r="D1897" s="1" t="s">
        <v>12201</v>
      </c>
      <c r="E1897" s="1" t="s">
        <v>11</v>
      </c>
      <c r="F1897" s="1" t="s">
        <v>12202</v>
      </c>
      <c r="G1897" s="1" t="s">
        <v>6714</v>
      </c>
      <c r="H1897" s="1" t="s">
        <v>1587</v>
      </c>
      <c r="I1897" s="1" t="s">
        <v>12203</v>
      </c>
      <c r="J1897" s="1">
        <v>1.0</v>
      </c>
      <c r="K1897" s="1" t="s">
        <v>7473</v>
      </c>
      <c r="L1897" s="1">
        <v>0.0</v>
      </c>
      <c r="M1897" s="10" t="str">
        <f>IFERROR(__xludf.DUMMYFUNCTION("REGEXEXTRACT(B1897, ""\d{4}"")"),"2012")</f>
        <v>2012</v>
      </c>
    </row>
    <row r="1898">
      <c r="A1898" s="11" t="s">
        <v>4618</v>
      </c>
      <c r="B1898" s="11" t="s">
        <v>4617</v>
      </c>
      <c r="C1898" s="1" t="s">
        <v>12204</v>
      </c>
      <c r="D1898" s="1" t="s">
        <v>12205</v>
      </c>
      <c r="E1898" s="1" t="s">
        <v>11</v>
      </c>
      <c r="F1898" s="1" t="s">
        <v>12206</v>
      </c>
      <c r="G1898" s="1" t="s">
        <v>12207</v>
      </c>
      <c r="H1898" s="1" t="s">
        <v>5062</v>
      </c>
      <c r="I1898" s="1" t="s">
        <v>12208</v>
      </c>
      <c r="J1898" s="1">
        <v>1.0</v>
      </c>
      <c r="K1898" s="1" t="s">
        <v>7473</v>
      </c>
      <c r="L1898" s="1">
        <v>0.0</v>
      </c>
      <c r="M1898" s="10" t="str">
        <f>IFERROR(__xludf.DUMMYFUNCTION("REGEXEXTRACT(B1898, ""\d{4}"")"),"2005")</f>
        <v>2005</v>
      </c>
    </row>
    <row r="1899">
      <c r="A1899" s="11" t="s">
        <v>4627</v>
      </c>
      <c r="B1899" s="11" t="s">
        <v>4626</v>
      </c>
      <c r="C1899" s="1" t="s">
        <v>12209</v>
      </c>
      <c r="D1899" s="1" t="s">
        <v>12210</v>
      </c>
      <c r="E1899" s="1" t="s">
        <v>11</v>
      </c>
      <c r="F1899" s="1" t="s">
        <v>12211</v>
      </c>
      <c r="G1899" s="1" t="s">
        <v>12212</v>
      </c>
      <c r="H1899" s="1" t="s">
        <v>12213</v>
      </c>
      <c r="I1899" s="1" t="s">
        <v>12214</v>
      </c>
      <c r="J1899" s="1">
        <v>1.0</v>
      </c>
      <c r="K1899" s="1" t="s">
        <v>7473</v>
      </c>
      <c r="L1899" s="1">
        <v>0.0</v>
      </c>
      <c r="M1899" s="10" t="str">
        <f>IFERROR(__xludf.DUMMYFUNCTION("REGEXEXTRACT(B1899, ""\d{4}"")"),"2007")</f>
        <v>2007</v>
      </c>
    </row>
    <row r="1900">
      <c r="A1900" s="11" t="s">
        <v>4629</v>
      </c>
      <c r="B1900" s="11" t="s">
        <v>4628</v>
      </c>
      <c r="C1900" s="1" t="s">
        <v>12215</v>
      </c>
      <c r="D1900" s="1" t="s">
        <v>12216</v>
      </c>
      <c r="E1900" s="1" t="s">
        <v>11</v>
      </c>
      <c r="F1900" s="1" t="s">
        <v>12217</v>
      </c>
      <c r="G1900" s="1" t="s">
        <v>6282</v>
      </c>
      <c r="H1900" s="1" t="s">
        <v>4844</v>
      </c>
      <c r="I1900" s="1" t="s">
        <v>12218</v>
      </c>
      <c r="J1900" s="1">
        <v>1.0</v>
      </c>
      <c r="K1900" s="1" t="s">
        <v>7473</v>
      </c>
      <c r="L1900" s="1">
        <v>0.0</v>
      </c>
      <c r="M1900" s="10" t="str">
        <f>IFERROR(__xludf.DUMMYFUNCTION("REGEXEXTRACT(B1900, ""\d{4}"")"),"2012")</f>
        <v>2012</v>
      </c>
    </row>
    <row r="1901">
      <c r="A1901" s="11" t="s">
        <v>4631</v>
      </c>
      <c r="B1901" s="11" t="s">
        <v>4630</v>
      </c>
      <c r="C1901" s="1" t="s">
        <v>12219</v>
      </c>
      <c r="D1901" s="1" t="s">
        <v>12220</v>
      </c>
      <c r="E1901" s="1" t="s">
        <v>11</v>
      </c>
      <c r="F1901" s="1" t="s">
        <v>12221</v>
      </c>
      <c r="G1901" s="1" t="s">
        <v>12222</v>
      </c>
      <c r="H1901" s="1" t="s">
        <v>3951</v>
      </c>
      <c r="I1901" s="1" t="s">
        <v>12223</v>
      </c>
      <c r="J1901" s="1">
        <v>1.0</v>
      </c>
      <c r="K1901" s="1" t="s">
        <v>7473</v>
      </c>
      <c r="L1901" s="1">
        <v>0.0</v>
      </c>
      <c r="M1901" s="10" t="str">
        <f>IFERROR(__xludf.DUMMYFUNCTION("REGEXEXTRACT(B1901, ""\d{4}"")"),"2004")</f>
        <v>2004</v>
      </c>
    </row>
    <row r="1902">
      <c r="A1902" s="11" t="s">
        <v>4633</v>
      </c>
      <c r="B1902" s="11" t="s">
        <v>4632</v>
      </c>
      <c r="C1902" s="1" t="s">
        <v>12224</v>
      </c>
      <c r="D1902" s="1" t="s">
        <v>12225</v>
      </c>
      <c r="E1902" s="1" t="s">
        <v>11</v>
      </c>
      <c r="F1902" s="1" t="s">
        <v>12226</v>
      </c>
      <c r="G1902" s="1" t="s">
        <v>12227</v>
      </c>
      <c r="H1902" s="1" t="s">
        <v>6329</v>
      </c>
      <c r="I1902" s="1" t="s">
        <v>12228</v>
      </c>
      <c r="J1902" s="1">
        <v>1.0</v>
      </c>
      <c r="K1902" s="1" t="s">
        <v>7473</v>
      </c>
      <c r="L1902" s="1">
        <v>0.0</v>
      </c>
      <c r="M1902" s="10" t="str">
        <f>IFERROR(__xludf.DUMMYFUNCTION("REGEXEXTRACT(B1902, ""\d{4}"")"),"2011")</f>
        <v>2011</v>
      </c>
    </row>
    <row r="1903">
      <c r="A1903" s="11" t="s">
        <v>4635</v>
      </c>
      <c r="B1903" s="11" t="s">
        <v>4634</v>
      </c>
      <c r="C1903" s="1" t="s">
        <v>12229</v>
      </c>
      <c r="D1903" s="1" t="s">
        <v>12230</v>
      </c>
      <c r="E1903" s="1" t="s">
        <v>11</v>
      </c>
      <c r="F1903" s="1" t="s">
        <v>12231</v>
      </c>
      <c r="G1903" s="1" t="s">
        <v>12232</v>
      </c>
      <c r="H1903" s="1" t="s">
        <v>6987</v>
      </c>
      <c r="I1903" s="1" t="s">
        <v>12233</v>
      </c>
      <c r="J1903" s="1">
        <v>1.0</v>
      </c>
      <c r="K1903" s="1" t="s">
        <v>7473</v>
      </c>
      <c r="L1903" s="1">
        <v>0.0</v>
      </c>
      <c r="M1903" s="10" t="str">
        <f>IFERROR(__xludf.DUMMYFUNCTION("REGEXEXTRACT(B1903, ""\d{4}"")"),"2014")</f>
        <v>2014</v>
      </c>
    </row>
    <row r="1904">
      <c r="A1904" s="11" t="s">
        <v>4637</v>
      </c>
      <c r="B1904" s="11" t="s">
        <v>4636</v>
      </c>
      <c r="C1904" s="1" t="s">
        <v>12234</v>
      </c>
      <c r="D1904" s="1" t="s">
        <v>12235</v>
      </c>
      <c r="E1904" s="1" t="s">
        <v>11</v>
      </c>
      <c r="F1904" s="1" t="s">
        <v>12236</v>
      </c>
      <c r="G1904" s="1" t="s">
        <v>12237</v>
      </c>
      <c r="H1904" s="1" t="s">
        <v>12238</v>
      </c>
      <c r="I1904" s="1" t="s">
        <v>12239</v>
      </c>
      <c r="J1904" s="1">
        <v>1.0</v>
      </c>
      <c r="K1904" s="1" t="s">
        <v>7473</v>
      </c>
      <c r="L1904" s="1">
        <v>0.0</v>
      </c>
      <c r="M1904" s="10" t="str">
        <f>IFERROR(__xludf.DUMMYFUNCTION("REGEXEXTRACT(B1904, ""\d{4}"")"),"2014")</f>
        <v>2014</v>
      </c>
    </row>
    <row r="1905">
      <c r="A1905" s="11" t="s">
        <v>4639</v>
      </c>
      <c r="B1905" s="11" t="s">
        <v>4638</v>
      </c>
      <c r="C1905" s="1" t="s">
        <v>12240</v>
      </c>
      <c r="D1905" s="1" t="s">
        <v>12241</v>
      </c>
      <c r="E1905" s="1" t="s">
        <v>11</v>
      </c>
      <c r="F1905" s="1" t="s">
        <v>12242</v>
      </c>
      <c r="G1905" s="1" t="s">
        <v>5898</v>
      </c>
      <c r="H1905" s="1" t="s">
        <v>1085</v>
      </c>
      <c r="I1905" s="1" t="s">
        <v>12243</v>
      </c>
      <c r="J1905" s="1">
        <v>1.0</v>
      </c>
      <c r="K1905" s="1" t="s">
        <v>7473</v>
      </c>
      <c r="L1905" s="1">
        <v>0.0</v>
      </c>
      <c r="M1905" s="10" t="str">
        <f>IFERROR(__xludf.DUMMYFUNCTION("REGEXEXTRACT(B1905, ""\d{4}"")"),"2007")</f>
        <v>2007</v>
      </c>
    </row>
    <row r="1906">
      <c r="A1906" s="11" t="s">
        <v>4641</v>
      </c>
      <c r="B1906" s="11" t="s">
        <v>4640</v>
      </c>
      <c r="C1906" s="1" t="s">
        <v>12244</v>
      </c>
      <c r="D1906" s="1" t="s">
        <v>12245</v>
      </c>
      <c r="E1906" s="1" t="s">
        <v>11</v>
      </c>
      <c r="F1906" s="1" t="s">
        <v>12246</v>
      </c>
      <c r="G1906" s="1" t="s">
        <v>12247</v>
      </c>
      <c r="H1906" s="1" t="s">
        <v>6425</v>
      </c>
      <c r="I1906" s="1" t="s">
        <v>12248</v>
      </c>
      <c r="J1906" s="1">
        <v>1.0</v>
      </c>
      <c r="K1906" s="1" t="s">
        <v>7473</v>
      </c>
      <c r="L1906" s="1">
        <v>0.0</v>
      </c>
      <c r="M1906" s="10" t="str">
        <f>IFERROR(__xludf.DUMMYFUNCTION("REGEXEXTRACT(B1906, ""\d{4}"")"),"2011")</f>
        <v>2011</v>
      </c>
    </row>
    <row r="1907">
      <c r="A1907" s="11" t="s">
        <v>4643</v>
      </c>
      <c r="B1907" s="11" t="s">
        <v>4642</v>
      </c>
      <c r="C1907" s="1" t="s">
        <v>12249</v>
      </c>
      <c r="D1907" s="1" t="s">
        <v>12250</v>
      </c>
      <c r="E1907" s="1" t="s">
        <v>11</v>
      </c>
      <c r="F1907" s="1" t="s">
        <v>12251</v>
      </c>
      <c r="G1907" s="1" t="s">
        <v>12252</v>
      </c>
      <c r="H1907" s="1" t="s">
        <v>12253</v>
      </c>
      <c r="I1907" s="1" t="s">
        <v>12254</v>
      </c>
      <c r="J1907" s="1">
        <v>1.0</v>
      </c>
      <c r="K1907" s="1" t="s">
        <v>7473</v>
      </c>
      <c r="L1907" s="1">
        <v>0.0</v>
      </c>
      <c r="M1907" s="10" t="str">
        <f>IFERROR(__xludf.DUMMYFUNCTION("REGEXEXTRACT(B1907, ""\d{4}"")"),"2008")</f>
        <v>2008</v>
      </c>
    </row>
    <row r="1908">
      <c r="A1908" s="11" t="s">
        <v>4645</v>
      </c>
      <c r="B1908" s="11" t="s">
        <v>4644</v>
      </c>
      <c r="C1908" s="1" t="s">
        <v>11</v>
      </c>
      <c r="D1908" s="1" t="s">
        <v>12255</v>
      </c>
      <c r="E1908" s="1" t="s">
        <v>11</v>
      </c>
      <c r="F1908" s="1" t="s">
        <v>12256</v>
      </c>
      <c r="G1908" s="1" t="s">
        <v>12257</v>
      </c>
      <c r="H1908" s="1" t="s">
        <v>11</v>
      </c>
      <c r="I1908" s="1" t="s">
        <v>11</v>
      </c>
      <c r="J1908" s="1">
        <v>1.0</v>
      </c>
      <c r="K1908" s="1" t="s">
        <v>7473</v>
      </c>
      <c r="L1908" s="1">
        <v>0.0</v>
      </c>
      <c r="M1908" s="10" t="str">
        <f>IFERROR(__xludf.DUMMYFUNCTION("REGEXEXTRACT(B1908, ""\d{4}"")"),"2008")</f>
        <v>2008</v>
      </c>
    </row>
    <row r="1909">
      <c r="A1909" s="11" t="s">
        <v>4647</v>
      </c>
      <c r="B1909" s="11" t="s">
        <v>4646</v>
      </c>
      <c r="C1909" s="1" t="s">
        <v>12258</v>
      </c>
      <c r="D1909" s="1" t="s">
        <v>12259</v>
      </c>
      <c r="E1909" s="1" t="s">
        <v>11</v>
      </c>
      <c r="F1909" s="1" t="s">
        <v>12260</v>
      </c>
      <c r="G1909" s="1" t="s">
        <v>12261</v>
      </c>
      <c r="H1909" s="1" t="s">
        <v>6098</v>
      </c>
      <c r="I1909" s="1" t="s">
        <v>12262</v>
      </c>
      <c r="J1909" s="1">
        <v>1.0</v>
      </c>
      <c r="K1909" s="1" t="s">
        <v>7473</v>
      </c>
      <c r="L1909" s="1">
        <v>0.0</v>
      </c>
      <c r="M1909" s="10" t="str">
        <f>IFERROR(__xludf.DUMMYFUNCTION("REGEXEXTRACT(B1909, ""\d{4}"")"),"2011")</f>
        <v>2011</v>
      </c>
    </row>
    <row r="1910">
      <c r="A1910" s="11" t="s">
        <v>4649</v>
      </c>
      <c r="B1910" s="11" t="s">
        <v>4648</v>
      </c>
      <c r="C1910" s="1" t="s">
        <v>11</v>
      </c>
      <c r="D1910" s="1" t="s">
        <v>12263</v>
      </c>
      <c r="E1910" s="1" t="s">
        <v>11</v>
      </c>
      <c r="F1910" s="1" t="s">
        <v>12264</v>
      </c>
      <c r="G1910" s="1" t="s">
        <v>12265</v>
      </c>
      <c r="H1910" s="1" t="s">
        <v>11</v>
      </c>
      <c r="I1910" s="1" t="s">
        <v>11</v>
      </c>
      <c r="J1910" s="1">
        <v>1.0</v>
      </c>
      <c r="K1910" s="9" t="s">
        <v>7738</v>
      </c>
      <c r="L1910" s="1">
        <v>0.0</v>
      </c>
      <c r="M1910" s="10" t="str">
        <f>IFERROR(__xludf.DUMMYFUNCTION("REGEXEXTRACT(B1910, ""\d{4}"")"),"2015")</f>
        <v>2015</v>
      </c>
    </row>
    <row r="1911">
      <c r="A1911" s="11" t="s">
        <v>4651</v>
      </c>
      <c r="B1911" s="11" t="s">
        <v>4650</v>
      </c>
      <c r="C1911" s="1" t="s">
        <v>11</v>
      </c>
      <c r="D1911" s="1" t="s">
        <v>12266</v>
      </c>
      <c r="E1911" s="1" t="s">
        <v>11</v>
      </c>
      <c r="F1911" s="1" t="s">
        <v>12267</v>
      </c>
      <c r="G1911" s="1" t="s">
        <v>12268</v>
      </c>
      <c r="H1911" s="1" t="s">
        <v>11</v>
      </c>
      <c r="I1911" s="1" t="s">
        <v>11</v>
      </c>
      <c r="J1911" s="1">
        <v>1.0</v>
      </c>
      <c r="K1911" s="3" t="s">
        <v>7473</v>
      </c>
      <c r="L1911" s="1">
        <v>0.0</v>
      </c>
      <c r="M1911" s="10" t="str">
        <f>IFERROR(__xludf.DUMMYFUNCTION("REGEXEXTRACT(B1911, ""\d{4}"")"),"2008")</f>
        <v>2008</v>
      </c>
    </row>
    <row r="1912">
      <c r="A1912" s="11" t="s">
        <v>4653</v>
      </c>
      <c r="B1912" s="11" t="s">
        <v>4652</v>
      </c>
      <c r="C1912" s="1" t="s">
        <v>12269</v>
      </c>
      <c r="D1912" s="1" t="s">
        <v>12270</v>
      </c>
      <c r="E1912" s="1" t="s">
        <v>11</v>
      </c>
      <c r="F1912" s="1" t="s">
        <v>12271</v>
      </c>
      <c r="G1912" s="1" t="s">
        <v>12272</v>
      </c>
      <c r="H1912" s="1" t="s">
        <v>12273</v>
      </c>
      <c r="I1912" s="1" t="s">
        <v>12274</v>
      </c>
      <c r="J1912" s="1">
        <v>1.0</v>
      </c>
      <c r="K1912" s="1" t="s">
        <v>7473</v>
      </c>
      <c r="L1912" s="1">
        <v>0.0</v>
      </c>
      <c r="M1912" s="10" t="str">
        <f>IFERROR(__xludf.DUMMYFUNCTION("REGEXEXTRACT(B1912, ""\d{4}"")"),"2011")</f>
        <v>2011</v>
      </c>
    </row>
    <row r="1913">
      <c r="A1913" s="11" t="s">
        <v>4655</v>
      </c>
      <c r="B1913" s="11" t="s">
        <v>4654</v>
      </c>
      <c r="C1913" s="1" t="s">
        <v>11</v>
      </c>
      <c r="D1913" s="1" t="s">
        <v>12275</v>
      </c>
      <c r="E1913" s="1" t="s">
        <v>11</v>
      </c>
      <c r="F1913" s="1" t="s">
        <v>12276</v>
      </c>
      <c r="G1913" s="1" t="s">
        <v>12277</v>
      </c>
      <c r="H1913" s="1" t="s">
        <v>11</v>
      </c>
      <c r="I1913" s="1" t="s">
        <v>11</v>
      </c>
      <c r="J1913" s="1">
        <v>1.0</v>
      </c>
      <c r="K1913" s="1" t="s">
        <v>7473</v>
      </c>
      <c r="L1913" s="1">
        <v>0.0</v>
      </c>
      <c r="M1913" s="10" t="str">
        <f>IFERROR(__xludf.DUMMYFUNCTION("REGEXEXTRACT(B1913, ""\d{4}"")"),"2016")</f>
        <v>2016</v>
      </c>
    </row>
    <row r="1914">
      <c r="A1914" s="11" t="s">
        <v>4657</v>
      </c>
      <c r="B1914" s="11" t="s">
        <v>4656</v>
      </c>
      <c r="C1914" s="1" t="s">
        <v>12278</v>
      </c>
      <c r="D1914" s="1" t="s">
        <v>12279</v>
      </c>
      <c r="E1914" s="1" t="s">
        <v>11</v>
      </c>
      <c r="F1914" s="1" t="s">
        <v>12280</v>
      </c>
      <c r="G1914" s="1" t="s">
        <v>12281</v>
      </c>
      <c r="H1914" s="1" t="s">
        <v>6703</v>
      </c>
      <c r="I1914" s="1" t="s">
        <v>12282</v>
      </c>
      <c r="J1914" s="1">
        <v>1.0</v>
      </c>
      <c r="K1914" s="1" t="s">
        <v>7473</v>
      </c>
      <c r="L1914" s="1">
        <v>0.0</v>
      </c>
      <c r="M1914" s="10" t="str">
        <f>IFERROR(__xludf.DUMMYFUNCTION("REGEXEXTRACT(B1914, ""\d{4}"")"),"2015")</f>
        <v>2015</v>
      </c>
    </row>
    <row r="1915">
      <c r="A1915" s="11" t="s">
        <v>4659</v>
      </c>
      <c r="B1915" s="11" t="s">
        <v>4658</v>
      </c>
      <c r="C1915" s="1" t="s">
        <v>12283</v>
      </c>
      <c r="D1915" s="1" t="s">
        <v>12284</v>
      </c>
      <c r="E1915" s="1" t="s">
        <v>11</v>
      </c>
      <c r="F1915" s="1" t="s">
        <v>12285</v>
      </c>
      <c r="G1915" s="1" t="s">
        <v>12286</v>
      </c>
      <c r="H1915" s="1" t="s">
        <v>12287</v>
      </c>
      <c r="I1915" s="1" t="s">
        <v>12288</v>
      </c>
      <c r="J1915" s="1">
        <v>1.0</v>
      </c>
      <c r="K1915" s="1" t="s">
        <v>7473</v>
      </c>
      <c r="L1915" s="1">
        <v>0.0</v>
      </c>
      <c r="M1915" s="10" t="str">
        <f>IFERROR(__xludf.DUMMYFUNCTION("REGEXEXTRACT(B1915, ""\d{4}"")"),"2015")</f>
        <v>2015</v>
      </c>
    </row>
    <row r="1916">
      <c r="A1916" s="11" t="s">
        <v>4661</v>
      </c>
      <c r="B1916" s="11" t="s">
        <v>4660</v>
      </c>
      <c r="C1916" s="1" t="s">
        <v>12289</v>
      </c>
      <c r="D1916" s="1" t="s">
        <v>12290</v>
      </c>
      <c r="E1916" s="1" t="s">
        <v>11</v>
      </c>
      <c r="F1916" s="1" t="s">
        <v>12291</v>
      </c>
      <c r="G1916" s="1" t="s">
        <v>1540</v>
      </c>
      <c r="H1916" s="1" t="s">
        <v>1085</v>
      </c>
      <c r="I1916" s="1" t="s">
        <v>12292</v>
      </c>
      <c r="J1916" s="1">
        <v>1.0</v>
      </c>
      <c r="K1916" s="1" t="s">
        <v>7473</v>
      </c>
      <c r="L1916" s="1">
        <v>0.0</v>
      </c>
      <c r="M1916" s="10" t="str">
        <f>IFERROR(__xludf.DUMMYFUNCTION("REGEXEXTRACT(B1916, ""\d{4}"")"),"2016")</f>
        <v>2016</v>
      </c>
    </row>
    <row r="1917">
      <c r="A1917" s="11" t="s">
        <v>4663</v>
      </c>
      <c r="B1917" s="11" t="s">
        <v>4662</v>
      </c>
      <c r="C1917" s="1" t="s">
        <v>12293</v>
      </c>
      <c r="D1917" s="1" t="s">
        <v>12294</v>
      </c>
      <c r="E1917" s="1" t="s">
        <v>11</v>
      </c>
      <c r="F1917" s="1" t="s">
        <v>12295</v>
      </c>
      <c r="G1917" s="1" t="s">
        <v>1540</v>
      </c>
      <c r="H1917" s="1" t="s">
        <v>1085</v>
      </c>
      <c r="I1917" s="1" t="s">
        <v>12296</v>
      </c>
      <c r="J1917" s="1">
        <v>1.0</v>
      </c>
      <c r="K1917" s="1" t="s">
        <v>7473</v>
      </c>
      <c r="L1917" s="1">
        <v>0.0</v>
      </c>
      <c r="M1917" s="10" t="str">
        <f>IFERROR(__xludf.DUMMYFUNCTION("REGEXEXTRACT(B1917, ""\d{4}"")"),"2015")</f>
        <v>2015</v>
      </c>
    </row>
    <row r="1918">
      <c r="A1918" s="11" t="s">
        <v>4669</v>
      </c>
      <c r="B1918" s="11" t="s">
        <v>4668</v>
      </c>
      <c r="C1918" s="1" t="s">
        <v>12297</v>
      </c>
      <c r="D1918" s="1" t="s">
        <v>12298</v>
      </c>
      <c r="E1918" s="1" t="s">
        <v>11</v>
      </c>
      <c r="F1918" s="1" t="s">
        <v>12299</v>
      </c>
      <c r="G1918" s="1" t="s">
        <v>12300</v>
      </c>
      <c r="H1918" s="1" t="s">
        <v>12070</v>
      </c>
      <c r="I1918" s="1" t="s">
        <v>12301</v>
      </c>
      <c r="J1918" s="1">
        <v>1.0</v>
      </c>
      <c r="K1918" s="1" t="s">
        <v>7473</v>
      </c>
      <c r="L1918" s="1">
        <v>0.0</v>
      </c>
      <c r="M1918" s="10" t="str">
        <f>IFERROR(__xludf.DUMMYFUNCTION("REGEXEXTRACT(B1918, ""\d{4}"")"),"2005")</f>
        <v>2005</v>
      </c>
    </row>
    <row r="1919">
      <c r="A1919" s="11" t="s">
        <v>4671</v>
      </c>
      <c r="B1919" s="11" t="s">
        <v>4670</v>
      </c>
      <c r="C1919" s="1" t="s">
        <v>12302</v>
      </c>
      <c r="D1919" s="1" t="s">
        <v>12303</v>
      </c>
      <c r="E1919" s="1" t="s">
        <v>11</v>
      </c>
      <c r="F1919" s="1" t="s">
        <v>12304</v>
      </c>
      <c r="G1919" s="1" t="s">
        <v>5812</v>
      </c>
      <c r="H1919" s="1" t="s">
        <v>1357</v>
      </c>
      <c r="I1919" s="1" t="s">
        <v>12305</v>
      </c>
      <c r="J1919" s="1">
        <v>1.0</v>
      </c>
      <c r="K1919" s="1" t="s">
        <v>7473</v>
      </c>
      <c r="L1919" s="1">
        <v>0.0</v>
      </c>
      <c r="M1919" s="10" t="str">
        <f>IFERROR(__xludf.DUMMYFUNCTION("REGEXEXTRACT(B1919, ""\d{4}"")"),"2015")</f>
        <v>2015</v>
      </c>
    </row>
    <row r="1920">
      <c r="A1920" s="11" t="s">
        <v>4673</v>
      </c>
      <c r="B1920" s="11" t="s">
        <v>4672</v>
      </c>
      <c r="C1920" s="1" t="s">
        <v>12306</v>
      </c>
      <c r="D1920" s="1" t="s">
        <v>12307</v>
      </c>
      <c r="E1920" s="1" t="s">
        <v>11</v>
      </c>
      <c r="F1920" s="1" t="s">
        <v>12308</v>
      </c>
      <c r="G1920" s="1" t="s">
        <v>12309</v>
      </c>
      <c r="H1920" s="1" t="s">
        <v>1357</v>
      </c>
      <c r="I1920" s="1" t="s">
        <v>12310</v>
      </c>
      <c r="J1920" s="1">
        <v>1.0</v>
      </c>
      <c r="K1920" s="1" t="s">
        <v>7473</v>
      </c>
      <c r="L1920" s="1">
        <v>0.0</v>
      </c>
      <c r="M1920" s="10" t="str">
        <f>IFERROR(__xludf.DUMMYFUNCTION("REGEXEXTRACT(B1920, ""\d{4}"")"),"2014")</f>
        <v>2014</v>
      </c>
    </row>
    <row r="1921">
      <c r="A1921" s="11" t="s">
        <v>4682</v>
      </c>
      <c r="B1921" s="11" t="s">
        <v>4681</v>
      </c>
      <c r="C1921" s="1" t="s">
        <v>12311</v>
      </c>
      <c r="D1921" s="1" t="s">
        <v>12312</v>
      </c>
      <c r="E1921" s="1" t="s">
        <v>11</v>
      </c>
      <c r="F1921" s="1" t="s">
        <v>12313</v>
      </c>
      <c r="G1921" s="1" t="s">
        <v>3355</v>
      </c>
      <c r="H1921" s="1" t="s">
        <v>1807</v>
      </c>
      <c r="I1921" s="1" t="s">
        <v>12314</v>
      </c>
      <c r="J1921" s="1">
        <v>1.0</v>
      </c>
      <c r="K1921" s="1" t="s">
        <v>7473</v>
      </c>
      <c r="L1921" s="1">
        <v>0.0</v>
      </c>
      <c r="M1921" s="10" t="str">
        <f>IFERROR(__xludf.DUMMYFUNCTION("REGEXEXTRACT(B1921, ""\d{4}"")"),"2015")</f>
        <v>2015</v>
      </c>
    </row>
    <row r="1922">
      <c r="A1922" s="11" t="s">
        <v>4684</v>
      </c>
      <c r="B1922" s="11" t="s">
        <v>4683</v>
      </c>
      <c r="C1922" s="1" t="s">
        <v>12315</v>
      </c>
      <c r="D1922" s="1" t="s">
        <v>12316</v>
      </c>
      <c r="E1922" s="1" t="s">
        <v>11</v>
      </c>
      <c r="F1922" s="1" t="s">
        <v>12317</v>
      </c>
      <c r="G1922" s="1" t="s">
        <v>3355</v>
      </c>
      <c r="H1922" s="1" t="s">
        <v>1357</v>
      </c>
      <c r="I1922" s="1" t="s">
        <v>12318</v>
      </c>
      <c r="J1922" s="1">
        <v>1.0</v>
      </c>
      <c r="K1922" s="1" t="s">
        <v>7473</v>
      </c>
      <c r="L1922" s="1">
        <v>0.0</v>
      </c>
      <c r="M1922" s="10" t="str">
        <f>IFERROR(__xludf.DUMMYFUNCTION("REGEXEXTRACT(B1922, ""\d{4}"")"),"2014")</f>
        <v>2014</v>
      </c>
    </row>
    <row r="1923">
      <c r="A1923" s="11" t="s">
        <v>4691</v>
      </c>
      <c r="B1923" s="11" t="s">
        <v>4690</v>
      </c>
      <c r="C1923" s="1" t="s">
        <v>12319</v>
      </c>
      <c r="D1923" s="1" t="s">
        <v>12320</v>
      </c>
      <c r="E1923" s="1" t="s">
        <v>11</v>
      </c>
      <c r="F1923" s="1" t="s">
        <v>12321</v>
      </c>
      <c r="G1923" s="1" t="s">
        <v>12322</v>
      </c>
      <c r="H1923" s="1" t="s">
        <v>6376</v>
      </c>
      <c r="I1923" s="1" t="s">
        <v>12323</v>
      </c>
      <c r="J1923" s="1">
        <v>1.0</v>
      </c>
      <c r="K1923" s="1" t="s">
        <v>7473</v>
      </c>
      <c r="L1923" s="1">
        <v>0.0</v>
      </c>
      <c r="M1923" s="10" t="str">
        <f>IFERROR(__xludf.DUMMYFUNCTION("REGEXEXTRACT(B1923, ""\d{4}"")"),"2006")</f>
        <v>2006</v>
      </c>
    </row>
    <row r="1924">
      <c r="A1924" s="11" t="s">
        <v>4693</v>
      </c>
      <c r="B1924" s="11" t="s">
        <v>4692</v>
      </c>
      <c r="C1924" s="1" t="s">
        <v>12324</v>
      </c>
      <c r="D1924" s="1" t="s">
        <v>12325</v>
      </c>
      <c r="E1924" s="1" t="s">
        <v>11</v>
      </c>
      <c r="F1924" s="1" t="s">
        <v>12326</v>
      </c>
      <c r="G1924" s="1" t="s">
        <v>12327</v>
      </c>
      <c r="H1924" s="1" t="s">
        <v>4844</v>
      </c>
      <c r="I1924" s="1" t="s">
        <v>12328</v>
      </c>
      <c r="J1924" s="1">
        <v>1.0</v>
      </c>
      <c r="K1924" s="1" t="s">
        <v>7473</v>
      </c>
      <c r="L1924" s="1">
        <v>0.0</v>
      </c>
      <c r="M1924" s="10" t="str">
        <f>IFERROR(__xludf.DUMMYFUNCTION("REGEXEXTRACT(B1924, ""\d{4}"")"),"1998")</f>
        <v>1998</v>
      </c>
    </row>
    <row r="1925">
      <c r="A1925" s="11" t="s">
        <v>4695</v>
      </c>
      <c r="B1925" s="11" t="s">
        <v>4694</v>
      </c>
      <c r="C1925" s="1" t="s">
        <v>12329</v>
      </c>
      <c r="D1925" s="1" t="s">
        <v>12330</v>
      </c>
      <c r="E1925" s="1" t="s">
        <v>11</v>
      </c>
      <c r="F1925" s="1" t="s">
        <v>12331</v>
      </c>
      <c r="G1925" s="1" t="s">
        <v>12332</v>
      </c>
      <c r="H1925" s="1" t="s">
        <v>12333</v>
      </c>
      <c r="I1925" s="1" t="s">
        <v>12334</v>
      </c>
      <c r="J1925" s="1">
        <v>1.0</v>
      </c>
      <c r="K1925" s="1" t="s">
        <v>7473</v>
      </c>
      <c r="L1925" s="1">
        <v>0.0</v>
      </c>
      <c r="M1925" s="10" t="str">
        <f>IFERROR(__xludf.DUMMYFUNCTION("REGEXEXTRACT(B1925, ""\d{4}"")"),"2015")</f>
        <v>2015</v>
      </c>
    </row>
    <row r="1926">
      <c r="A1926" s="11" t="s">
        <v>4697</v>
      </c>
      <c r="B1926" s="11" t="s">
        <v>4696</v>
      </c>
      <c r="C1926" s="1" t="s">
        <v>11</v>
      </c>
      <c r="D1926" s="1" t="s">
        <v>12335</v>
      </c>
      <c r="E1926" s="1" t="s">
        <v>11</v>
      </c>
      <c r="F1926" s="1" t="s">
        <v>12336</v>
      </c>
      <c r="G1926" s="1" t="s">
        <v>12337</v>
      </c>
      <c r="H1926" s="1" t="s">
        <v>11</v>
      </c>
      <c r="I1926" s="1" t="s">
        <v>11</v>
      </c>
      <c r="J1926" s="1">
        <v>1.0</v>
      </c>
      <c r="K1926" s="1" t="s">
        <v>7473</v>
      </c>
      <c r="L1926" s="1">
        <v>0.0</v>
      </c>
      <c r="M1926" s="10" t="str">
        <f>IFERROR(__xludf.DUMMYFUNCTION("REGEXEXTRACT(B1926, ""\d{4}"")"),"2008")</f>
        <v>2008</v>
      </c>
    </row>
    <row r="1927">
      <c r="A1927" s="11" t="s">
        <v>4699</v>
      </c>
      <c r="B1927" s="11" t="s">
        <v>4698</v>
      </c>
      <c r="C1927" s="1" t="s">
        <v>12338</v>
      </c>
      <c r="D1927" s="1" t="s">
        <v>12339</v>
      </c>
      <c r="E1927" s="1" t="s">
        <v>11</v>
      </c>
      <c r="F1927" s="1" t="s">
        <v>12340</v>
      </c>
      <c r="G1927" s="1" t="s">
        <v>12341</v>
      </c>
      <c r="H1927" s="1" t="s">
        <v>1357</v>
      </c>
      <c r="I1927" s="1" t="s">
        <v>12342</v>
      </c>
      <c r="J1927" s="1">
        <v>1.0</v>
      </c>
      <c r="K1927" s="1" t="s">
        <v>7473</v>
      </c>
      <c r="L1927" s="1">
        <v>0.0</v>
      </c>
      <c r="M1927" s="10" t="str">
        <f>IFERROR(__xludf.DUMMYFUNCTION("REGEXEXTRACT(B1927, ""\d{4}"")"),"2015")</f>
        <v>2015</v>
      </c>
    </row>
    <row r="1928">
      <c r="A1928" s="11" t="s">
        <v>4701</v>
      </c>
      <c r="B1928" s="11" t="s">
        <v>4700</v>
      </c>
      <c r="C1928" s="1" t="s">
        <v>12343</v>
      </c>
      <c r="D1928" s="1" t="s">
        <v>12344</v>
      </c>
      <c r="E1928" s="1" t="s">
        <v>11</v>
      </c>
      <c r="F1928" s="1" t="s">
        <v>12345</v>
      </c>
      <c r="G1928" s="1" t="s">
        <v>12346</v>
      </c>
      <c r="H1928" s="1" t="s">
        <v>12347</v>
      </c>
      <c r="I1928" s="1" t="s">
        <v>12348</v>
      </c>
      <c r="J1928" s="1">
        <v>1.0</v>
      </c>
      <c r="K1928" s="1" t="s">
        <v>7473</v>
      </c>
      <c r="L1928" s="1">
        <v>0.0</v>
      </c>
      <c r="M1928" s="10" t="str">
        <f>IFERROR(__xludf.DUMMYFUNCTION("REGEXEXTRACT(B1928, ""\d{4}"")"),"1999")</f>
        <v>1999</v>
      </c>
    </row>
    <row r="1929">
      <c r="A1929" s="11" t="s">
        <v>4703</v>
      </c>
      <c r="B1929" s="11" t="s">
        <v>4702</v>
      </c>
      <c r="C1929" s="1" t="s">
        <v>12349</v>
      </c>
      <c r="D1929" s="1" t="s">
        <v>12350</v>
      </c>
      <c r="E1929" s="1" t="s">
        <v>11</v>
      </c>
      <c r="F1929" s="1" t="s">
        <v>12351</v>
      </c>
      <c r="G1929" s="1" t="s">
        <v>12352</v>
      </c>
      <c r="H1929" s="1" t="s">
        <v>12353</v>
      </c>
      <c r="I1929" s="1" t="s">
        <v>12354</v>
      </c>
      <c r="J1929" s="1">
        <v>1.0</v>
      </c>
      <c r="K1929" s="1" t="s">
        <v>7473</v>
      </c>
      <c r="L1929" s="1">
        <v>0.0</v>
      </c>
      <c r="M1929" s="10" t="str">
        <f>IFERROR(__xludf.DUMMYFUNCTION("REGEXEXTRACT(B1929, ""\d{4}"")"),"2008")</f>
        <v>2008</v>
      </c>
    </row>
    <row r="1930">
      <c r="A1930" s="11" t="s">
        <v>4705</v>
      </c>
      <c r="B1930" s="11" t="s">
        <v>4704</v>
      </c>
      <c r="C1930" s="1" t="s">
        <v>12355</v>
      </c>
      <c r="D1930" s="1" t="s">
        <v>12356</v>
      </c>
      <c r="E1930" s="1" t="s">
        <v>11</v>
      </c>
      <c r="F1930" s="1" t="s">
        <v>12357</v>
      </c>
      <c r="G1930" s="1" t="s">
        <v>12358</v>
      </c>
      <c r="H1930" s="1" t="s">
        <v>2024</v>
      </c>
      <c r="I1930" s="1" t="s">
        <v>12359</v>
      </c>
      <c r="J1930" s="1">
        <v>1.0</v>
      </c>
      <c r="K1930" s="1" t="s">
        <v>7473</v>
      </c>
      <c r="L1930" s="1">
        <v>0.0</v>
      </c>
      <c r="M1930" s="10" t="str">
        <f>IFERROR(__xludf.DUMMYFUNCTION("REGEXEXTRACT(B1930, ""\d{4}"")"),"2013")</f>
        <v>2013</v>
      </c>
    </row>
    <row r="1931">
      <c r="A1931" s="11" t="s">
        <v>4707</v>
      </c>
      <c r="B1931" s="11" t="s">
        <v>4706</v>
      </c>
      <c r="C1931" s="1" t="s">
        <v>12360</v>
      </c>
      <c r="D1931" s="1" t="s">
        <v>12361</v>
      </c>
      <c r="E1931" s="1" t="s">
        <v>11</v>
      </c>
      <c r="F1931" s="1" t="s">
        <v>12362</v>
      </c>
      <c r="G1931" s="1" t="s">
        <v>12363</v>
      </c>
      <c r="H1931" s="1" t="s">
        <v>12364</v>
      </c>
      <c r="I1931" s="1" t="s">
        <v>12365</v>
      </c>
      <c r="J1931" s="1">
        <v>1.0</v>
      </c>
      <c r="K1931" s="1" t="s">
        <v>7473</v>
      </c>
      <c r="L1931" s="1">
        <v>0.0</v>
      </c>
      <c r="M1931" s="10" t="str">
        <f>IFERROR(__xludf.DUMMYFUNCTION("REGEXEXTRACT(B1931, ""\d{4}"")"),"2005")</f>
        <v>2005</v>
      </c>
    </row>
    <row r="1932">
      <c r="A1932" s="11" t="s">
        <v>4709</v>
      </c>
      <c r="B1932" s="11" t="s">
        <v>4708</v>
      </c>
      <c r="C1932" s="1" t="s">
        <v>12366</v>
      </c>
      <c r="D1932" s="1" t="s">
        <v>12367</v>
      </c>
      <c r="E1932" s="1" t="s">
        <v>11</v>
      </c>
      <c r="F1932" s="1" t="s">
        <v>12368</v>
      </c>
      <c r="G1932" s="1" t="s">
        <v>12369</v>
      </c>
      <c r="H1932" s="1" t="s">
        <v>1357</v>
      </c>
      <c r="I1932" s="1" t="s">
        <v>12370</v>
      </c>
      <c r="J1932" s="1">
        <v>1.0</v>
      </c>
      <c r="K1932" s="1" t="s">
        <v>7473</v>
      </c>
      <c r="L1932" s="1">
        <v>0.0</v>
      </c>
      <c r="M1932" s="10" t="str">
        <f>IFERROR(__xludf.DUMMYFUNCTION("REGEXEXTRACT(B1932, ""\d{4}"")"),"2007")</f>
        <v>2007</v>
      </c>
    </row>
    <row r="1933">
      <c r="A1933" s="11" t="s">
        <v>4718</v>
      </c>
      <c r="B1933" s="11" t="s">
        <v>4717</v>
      </c>
      <c r="C1933" s="1" t="s">
        <v>11</v>
      </c>
      <c r="D1933" s="1" t="s">
        <v>12371</v>
      </c>
      <c r="E1933" s="1" t="s">
        <v>11</v>
      </c>
      <c r="F1933" s="1" t="s">
        <v>12372</v>
      </c>
      <c r="G1933" s="1" t="s">
        <v>12373</v>
      </c>
      <c r="H1933" s="1" t="s">
        <v>11</v>
      </c>
      <c r="I1933" s="1" t="s">
        <v>11</v>
      </c>
      <c r="J1933" s="1">
        <v>1.0</v>
      </c>
      <c r="K1933" s="1" t="s">
        <v>7473</v>
      </c>
      <c r="L1933" s="1">
        <v>0.0</v>
      </c>
      <c r="M1933" s="10" t="str">
        <f>IFERROR(__xludf.DUMMYFUNCTION("REGEXEXTRACT(B1933, ""\d{4}"")"),"2008")</f>
        <v>2008</v>
      </c>
    </row>
    <row r="1934">
      <c r="A1934" s="11" t="s">
        <v>4720</v>
      </c>
      <c r="B1934" s="11" t="s">
        <v>4719</v>
      </c>
      <c r="C1934" s="1" t="s">
        <v>11</v>
      </c>
      <c r="D1934" s="2" t="s">
        <v>12374</v>
      </c>
      <c r="E1934" s="1" t="s">
        <v>11</v>
      </c>
      <c r="F1934" s="1" t="s">
        <v>12375</v>
      </c>
      <c r="G1934" s="1" t="s">
        <v>12376</v>
      </c>
      <c r="H1934" s="1" t="s">
        <v>11</v>
      </c>
      <c r="I1934" s="1" t="s">
        <v>11</v>
      </c>
      <c r="J1934" s="1">
        <v>1.0</v>
      </c>
      <c r="K1934" s="1" t="s">
        <v>7738</v>
      </c>
      <c r="L1934" s="1">
        <v>0.0</v>
      </c>
      <c r="M1934" s="10" t="str">
        <f>IFERROR(__xludf.DUMMYFUNCTION("REGEXEXTRACT(B1934, ""\d{4}"")"),"2015")</f>
        <v>2015</v>
      </c>
    </row>
    <row r="1935">
      <c r="A1935" s="11" t="s">
        <v>4722</v>
      </c>
      <c r="B1935" s="11" t="s">
        <v>4721</v>
      </c>
      <c r="C1935" s="1" t="s">
        <v>12377</v>
      </c>
      <c r="D1935" s="1" t="s">
        <v>12378</v>
      </c>
      <c r="E1935" s="1" t="s">
        <v>11</v>
      </c>
      <c r="F1935" s="1" t="s">
        <v>12379</v>
      </c>
      <c r="G1935" s="1" t="s">
        <v>12380</v>
      </c>
      <c r="H1935" s="1" t="s">
        <v>12381</v>
      </c>
      <c r="I1935" s="1" t="s">
        <v>12382</v>
      </c>
      <c r="J1935" s="1">
        <v>1.0</v>
      </c>
      <c r="K1935" s="1" t="s">
        <v>7473</v>
      </c>
      <c r="L1935" s="1">
        <v>0.0</v>
      </c>
      <c r="M1935" s="10" t="str">
        <f>IFERROR(__xludf.DUMMYFUNCTION("REGEXEXTRACT(B1935, ""\d{4}"")"),"2013")</f>
        <v>2013</v>
      </c>
    </row>
    <row r="1936">
      <c r="A1936" s="11" t="s">
        <v>4724</v>
      </c>
      <c r="B1936" s="11" t="s">
        <v>4723</v>
      </c>
      <c r="C1936" s="1" t="s">
        <v>12383</v>
      </c>
      <c r="D1936" s="1" t="s">
        <v>12384</v>
      </c>
      <c r="E1936" s="1" t="s">
        <v>11</v>
      </c>
      <c r="F1936" s="1" t="s">
        <v>12385</v>
      </c>
      <c r="G1936" s="1" t="s">
        <v>10781</v>
      </c>
      <c r="H1936" s="1" t="s">
        <v>5216</v>
      </c>
      <c r="I1936" s="1" t="s">
        <v>12386</v>
      </c>
      <c r="J1936" s="1">
        <v>1.0</v>
      </c>
      <c r="K1936" s="1" t="s">
        <v>7473</v>
      </c>
      <c r="L1936" s="1">
        <v>0.0</v>
      </c>
      <c r="M1936" s="10" t="str">
        <f>IFERROR(__xludf.DUMMYFUNCTION("REGEXEXTRACT(B1936, ""\d{4}"")"),"2012")</f>
        <v>2012</v>
      </c>
    </row>
    <row r="1937">
      <c r="A1937" s="11" t="s">
        <v>4726</v>
      </c>
      <c r="B1937" s="11" t="s">
        <v>4725</v>
      </c>
      <c r="C1937" s="1" t="s">
        <v>11</v>
      </c>
      <c r="D1937" s="1" t="s">
        <v>12387</v>
      </c>
      <c r="E1937" s="1" t="s">
        <v>11</v>
      </c>
      <c r="F1937" s="1" t="s">
        <v>12388</v>
      </c>
      <c r="G1937" s="1" t="s">
        <v>12389</v>
      </c>
      <c r="H1937" s="1" t="s">
        <v>11</v>
      </c>
      <c r="I1937" s="1" t="s">
        <v>11</v>
      </c>
      <c r="J1937" s="1">
        <v>1.0</v>
      </c>
      <c r="K1937" s="1" t="s">
        <v>7473</v>
      </c>
      <c r="L1937" s="1">
        <v>0.0</v>
      </c>
      <c r="M1937" s="10" t="str">
        <f>IFERROR(__xludf.DUMMYFUNCTION("REGEXEXTRACT(B1937, ""\d{4}"")"),"1998")</f>
        <v>1998</v>
      </c>
    </row>
    <row r="1938">
      <c r="A1938" s="11" t="s">
        <v>4734</v>
      </c>
      <c r="B1938" s="11" t="s">
        <v>4733</v>
      </c>
      <c r="C1938" s="1" t="s">
        <v>12390</v>
      </c>
      <c r="D1938" s="1" t="s">
        <v>12391</v>
      </c>
      <c r="E1938" s="1" t="s">
        <v>11</v>
      </c>
      <c r="F1938" s="1" t="s">
        <v>12392</v>
      </c>
      <c r="G1938" s="1" t="s">
        <v>4730</v>
      </c>
      <c r="H1938" s="1" t="s">
        <v>12393</v>
      </c>
      <c r="I1938" s="1" t="s">
        <v>12394</v>
      </c>
      <c r="J1938" s="1">
        <v>1.0</v>
      </c>
      <c r="K1938" s="1" t="s">
        <v>7473</v>
      </c>
      <c r="L1938" s="1">
        <v>0.0</v>
      </c>
      <c r="M1938" s="10" t="str">
        <f>IFERROR(__xludf.DUMMYFUNCTION("REGEXEXTRACT(B1938, ""\d{4}"")"),"1998")</f>
        <v>1998</v>
      </c>
    </row>
    <row r="1939">
      <c r="A1939" s="11" t="s">
        <v>4736</v>
      </c>
      <c r="B1939" s="11" t="s">
        <v>4735</v>
      </c>
      <c r="C1939" s="1" t="s">
        <v>12395</v>
      </c>
      <c r="D1939" s="1" t="s">
        <v>12396</v>
      </c>
      <c r="E1939" s="1" t="s">
        <v>11</v>
      </c>
      <c r="F1939" s="1" t="s">
        <v>12397</v>
      </c>
      <c r="G1939" s="1" t="s">
        <v>12398</v>
      </c>
      <c r="H1939" s="1" t="s">
        <v>12070</v>
      </c>
      <c r="I1939" s="1" t="s">
        <v>12399</v>
      </c>
      <c r="J1939" s="1">
        <v>1.0</v>
      </c>
      <c r="K1939" s="1" t="s">
        <v>7473</v>
      </c>
      <c r="L1939" s="1">
        <v>0.0</v>
      </c>
      <c r="M1939" s="10" t="str">
        <f>IFERROR(__xludf.DUMMYFUNCTION("REGEXEXTRACT(B1939, ""\d{4}"")"),"2013")</f>
        <v>2013</v>
      </c>
    </row>
    <row r="1940">
      <c r="A1940" s="11" t="s">
        <v>4738</v>
      </c>
      <c r="B1940" s="11" t="s">
        <v>4737</v>
      </c>
      <c r="C1940" s="1" t="s">
        <v>12400</v>
      </c>
      <c r="D1940" s="1" t="s">
        <v>12401</v>
      </c>
      <c r="E1940" s="1" t="s">
        <v>11</v>
      </c>
      <c r="F1940" s="1" t="s">
        <v>12402</v>
      </c>
      <c r="G1940" s="1" t="s">
        <v>12403</v>
      </c>
      <c r="H1940" s="1" t="s">
        <v>2276</v>
      </c>
      <c r="I1940" s="1" t="s">
        <v>12404</v>
      </c>
      <c r="J1940" s="1">
        <v>1.0</v>
      </c>
      <c r="K1940" s="1" t="s">
        <v>7473</v>
      </c>
      <c r="L1940" s="1">
        <v>0.0</v>
      </c>
      <c r="M1940" s="10" t="str">
        <f>IFERROR(__xludf.DUMMYFUNCTION("REGEXEXTRACT(B1940, ""\d{4}"")"),"2011")</f>
        <v>2011</v>
      </c>
    </row>
    <row r="1941">
      <c r="A1941" s="11" t="s">
        <v>4740</v>
      </c>
      <c r="B1941" s="11" t="s">
        <v>4739</v>
      </c>
      <c r="C1941" s="1" t="s">
        <v>11</v>
      </c>
      <c r="D1941" s="1" t="s">
        <v>12405</v>
      </c>
      <c r="E1941" s="1" t="s">
        <v>11</v>
      </c>
      <c r="F1941" s="1" t="s">
        <v>12406</v>
      </c>
      <c r="G1941" s="1" t="s">
        <v>12407</v>
      </c>
      <c r="H1941" s="1" t="s">
        <v>11</v>
      </c>
      <c r="I1941" s="1" t="s">
        <v>11</v>
      </c>
      <c r="J1941" s="1">
        <v>1.0</v>
      </c>
      <c r="K1941" s="1" t="s">
        <v>7473</v>
      </c>
      <c r="L1941" s="1">
        <v>0.0</v>
      </c>
      <c r="M1941" s="10" t="str">
        <f>IFERROR(__xludf.DUMMYFUNCTION("REGEXEXTRACT(B1941, ""\d{4}"")"),"2014")</f>
        <v>2014</v>
      </c>
    </row>
    <row r="1942">
      <c r="A1942" s="11" t="s">
        <v>4742</v>
      </c>
      <c r="B1942" s="11" t="s">
        <v>4741</v>
      </c>
      <c r="C1942" s="1"/>
      <c r="D1942" s="1" t="s">
        <v>12408</v>
      </c>
      <c r="E1942" s="1" t="s">
        <v>11</v>
      </c>
      <c r="F1942" s="1" t="s">
        <v>12409</v>
      </c>
      <c r="G1942" s="1" t="s">
        <v>12410</v>
      </c>
      <c r="H1942" s="1" t="s">
        <v>12411</v>
      </c>
      <c r="I1942" s="1" t="s">
        <v>12412</v>
      </c>
      <c r="J1942" s="1">
        <v>1.0</v>
      </c>
      <c r="K1942" s="3" t="s">
        <v>7523</v>
      </c>
      <c r="L1942" s="1">
        <v>0.0</v>
      </c>
      <c r="M1942" s="10" t="str">
        <f>IFERROR(__xludf.DUMMYFUNCTION("REGEXEXTRACT(B1942, ""\d{4}"")"),"2012")</f>
        <v>2012</v>
      </c>
    </row>
    <row r="1943">
      <c r="A1943" s="11" t="s">
        <v>4744</v>
      </c>
      <c r="B1943" s="11" t="s">
        <v>4743</v>
      </c>
      <c r="C1943" s="1"/>
      <c r="D1943" s="1" t="s">
        <v>12413</v>
      </c>
      <c r="E1943" s="1" t="s">
        <v>11</v>
      </c>
      <c r="F1943" s="1" t="s">
        <v>12414</v>
      </c>
      <c r="G1943" s="1" t="s">
        <v>12410</v>
      </c>
      <c r="H1943" s="1" t="s">
        <v>12411</v>
      </c>
      <c r="I1943" s="1" t="s">
        <v>12415</v>
      </c>
      <c r="J1943" s="1">
        <v>1.0</v>
      </c>
      <c r="K1943" s="3" t="s">
        <v>7523</v>
      </c>
      <c r="L1943" s="1">
        <v>0.0</v>
      </c>
      <c r="M1943" s="10" t="str">
        <f>IFERROR(__xludf.DUMMYFUNCTION("REGEXEXTRACT(B1943, ""\d{4}"")"),"2013")</f>
        <v>2013</v>
      </c>
    </row>
    <row r="1944">
      <c r="A1944" s="11" t="s">
        <v>4746</v>
      </c>
      <c r="B1944" s="11" t="s">
        <v>4745</v>
      </c>
      <c r="C1944" s="1" t="s">
        <v>12416</v>
      </c>
      <c r="D1944" s="1" t="s">
        <v>12417</v>
      </c>
      <c r="E1944" s="1" t="s">
        <v>11</v>
      </c>
      <c r="F1944" s="1" t="s">
        <v>12418</v>
      </c>
      <c r="G1944" s="1" t="s">
        <v>12419</v>
      </c>
      <c r="H1944" s="1" t="s">
        <v>12420</v>
      </c>
      <c r="I1944" s="1" t="s">
        <v>12421</v>
      </c>
      <c r="J1944" s="1">
        <v>1.0</v>
      </c>
      <c r="K1944" s="1" t="s">
        <v>7473</v>
      </c>
      <c r="L1944" s="1">
        <v>0.0</v>
      </c>
      <c r="M1944" s="10" t="str">
        <f>IFERROR(__xludf.DUMMYFUNCTION("REGEXEXTRACT(B1944, ""\d{4}"")"),"2001")</f>
        <v>2001</v>
      </c>
    </row>
    <row r="1945">
      <c r="A1945" s="11" t="s">
        <v>4748</v>
      </c>
      <c r="B1945" s="11" t="s">
        <v>4747</v>
      </c>
      <c r="C1945" s="1" t="s">
        <v>12422</v>
      </c>
      <c r="D1945" s="1" t="s">
        <v>12423</v>
      </c>
      <c r="E1945" s="1" t="s">
        <v>11</v>
      </c>
      <c r="F1945" s="1" t="s">
        <v>12424</v>
      </c>
      <c r="G1945" s="1" t="s">
        <v>12425</v>
      </c>
      <c r="H1945" s="1" t="s">
        <v>12426</v>
      </c>
      <c r="I1945" s="1" t="s">
        <v>12427</v>
      </c>
      <c r="J1945" s="1">
        <v>1.0</v>
      </c>
      <c r="K1945" s="1" t="s">
        <v>7473</v>
      </c>
      <c r="L1945" s="1">
        <v>0.0</v>
      </c>
      <c r="M1945" s="10" t="str">
        <f>IFERROR(__xludf.DUMMYFUNCTION("REGEXEXTRACT(B1945, ""\d{4}"")"),"2006")</f>
        <v>2006</v>
      </c>
    </row>
    <row r="1946">
      <c r="A1946" s="11" t="s">
        <v>4762</v>
      </c>
      <c r="B1946" s="11" t="s">
        <v>4761</v>
      </c>
      <c r="C1946" s="1" t="s">
        <v>12428</v>
      </c>
      <c r="D1946" s="1" t="s">
        <v>12429</v>
      </c>
      <c r="E1946" s="1" t="s">
        <v>11</v>
      </c>
      <c r="F1946" s="1" t="s">
        <v>12430</v>
      </c>
      <c r="G1946" s="1" t="s">
        <v>12431</v>
      </c>
      <c r="H1946" s="1" t="s">
        <v>12432</v>
      </c>
      <c r="I1946" s="1" t="s">
        <v>12433</v>
      </c>
      <c r="J1946" s="1">
        <v>1.0</v>
      </c>
      <c r="K1946" s="1" t="s">
        <v>7473</v>
      </c>
      <c r="L1946" s="1">
        <v>0.0</v>
      </c>
      <c r="M1946" s="10" t="str">
        <f>IFERROR(__xludf.DUMMYFUNCTION("REGEXEXTRACT(B1946, ""\d{4}"")"),"2015")</f>
        <v>2015</v>
      </c>
    </row>
    <row r="1947">
      <c r="A1947" s="11" t="s">
        <v>4764</v>
      </c>
      <c r="B1947" s="11" t="s">
        <v>4763</v>
      </c>
      <c r="C1947" s="1" t="s">
        <v>12434</v>
      </c>
      <c r="D1947" s="1" t="s">
        <v>12435</v>
      </c>
      <c r="E1947" s="1" t="s">
        <v>11</v>
      </c>
      <c r="F1947" s="1" t="s">
        <v>12436</v>
      </c>
      <c r="G1947" s="1" t="s">
        <v>4768</v>
      </c>
      <c r="H1947" s="1" t="s">
        <v>6297</v>
      </c>
      <c r="I1947" s="1" t="s">
        <v>12437</v>
      </c>
      <c r="J1947" s="1">
        <v>1.0</v>
      </c>
      <c r="K1947" s="1" t="s">
        <v>7473</v>
      </c>
      <c r="L1947" s="1">
        <v>0.0</v>
      </c>
      <c r="M1947" s="10" t="str">
        <f>IFERROR(__xludf.DUMMYFUNCTION("REGEXEXTRACT(B1947, ""\d{4}"")"),"1998")</f>
        <v>1998</v>
      </c>
    </row>
    <row r="1948">
      <c r="A1948" s="11" t="s">
        <v>4772</v>
      </c>
      <c r="B1948" s="11" t="s">
        <v>4771</v>
      </c>
      <c r="C1948" s="1" t="s">
        <v>4776</v>
      </c>
      <c r="D1948" s="1" t="s">
        <v>12438</v>
      </c>
      <c r="E1948" s="1" t="s">
        <v>11</v>
      </c>
      <c r="F1948" s="1" t="s">
        <v>4773</v>
      </c>
      <c r="G1948" s="1" t="s">
        <v>4774</v>
      </c>
      <c r="H1948" s="1" t="s">
        <v>4775</v>
      </c>
      <c r="I1948" s="1" t="s">
        <v>4777</v>
      </c>
      <c r="J1948" s="1">
        <v>1.0</v>
      </c>
      <c r="K1948" s="1" t="s">
        <v>7473</v>
      </c>
      <c r="L1948" s="1">
        <v>0.0</v>
      </c>
      <c r="M1948" s="10" t="str">
        <f>IFERROR(__xludf.DUMMYFUNCTION("REGEXEXTRACT(B1948, ""\d{4}"")"),"1998")</f>
        <v>1998</v>
      </c>
    </row>
    <row r="1949">
      <c r="A1949" s="11" t="s">
        <v>4779</v>
      </c>
      <c r="B1949" s="11" t="s">
        <v>4778</v>
      </c>
      <c r="C1949" s="1" t="s">
        <v>11</v>
      </c>
      <c r="D1949" s="1" t="s">
        <v>12439</v>
      </c>
      <c r="E1949" s="1" t="s">
        <v>11</v>
      </c>
      <c r="F1949" s="1" t="s">
        <v>12440</v>
      </c>
      <c r="G1949" s="1" t="s">
        <v>12441</v>
      </c>
      <c r="H1949" s="1" t="s">
        <v>11</v>
      </c>
      <c r="I1949" s="1" t="s">
        <v>11</v>
      </c>
      <c r="J1949" s="1">
        <v>1.0</v>
      </c>
      <c r="K1949" s="1" t="s">
        <v>7473</v>
      </c>
      <c r="L1949" s="1">
        <v>0.0</v>
      </c>
      <c r="M1949" s="10" t="str">
        <f>IFERROR(__xludf.DUMMYFUNCTION("REGEXEXTRACT(B1949, ""\d{4}"")"),"2016")</f>
        <v>2016</v>
      </c>
    </row>
    <row r="1950">
      <c r="A1950" s="11" t="s">
        <v>4786</v>
      </c>
      <c r="B1950" s="11" t="s">
        <v>4785</v>
      </c>
      <c r="C1950" s="1" t="s">
        <v>12442</v>
      </c>
      <c r="D1950" s="1" t="s">
        <v>12443</v>
      </c>
      <c r="E1950" s="1" t="s">
        <v>11</v>
      </c>
      <c r="F1950" s="1" t="s">
        <v>12444</v>
      </c>
      <c r="G1950" s="1" t="s">
        <v>12445</v>
      </c>
      <c r="H1950" s="1" t="s">
        <v>12446</v>
      </c>
      <c r="I1950" s="1" t="s">
        <v>12447</v>
      </c>
      <c r="J1950" s="1">
        <v>1.0</v>
      </c>
      <c r="K1950" s="1" t="s">
        <v>7473</v>
      </c>
      <c r="L1950" s="1">
        <v>0.0</v>
      </c>
      <c r="M1950" s="10" t="str">
        <f>IFERROR(__xludf.DUMMYFUNCTION("REGEXEXTRACT(B1950, ""\d{4}"")"),"2005")</f>
        <v>2005</v>
      </c>
    </row>
    <row r="1951">
      <c r="A1951" s="11" t="s">
        <v>4788</v>
      </c>
      <c r="B1951" s="11" t="s">
        <v>4787</v>
      </c>
      <c r="C1951" s="1" t="s">
        <v>12448</v>
      </c>
      <c r="D1951" s="1" t="s">
        <v>12449</v>
      </c>
      <c r="E1951" s="1" t="s">
        <v>11</v>
      </c>
      <c r="F1951" s="1" t="s">
        <v>12450</v>
      </c>
      <c r="G1951" s="1" t="s">
        <v>12451</v>
      </c>
      <c r="H1951" s="1" t="s">
        <v>12452</v>
      </c>
      <c r="I1951" s="1" t="s">
        <v>12453</v>
      </c>
      <c r="J1951" s="1">
        <v>1.0</v>
      </c>
      <c r="K1951" s="1" t="s">
        <v>7473</v>
      </c>
      <c r="L1951" s="1">
        <v>0.0</v>
      </c>
      <c r="M1951" s="10" t="str">
        <f>IFERROR(__xludf.DUMMYFUNCTION("REGEXEXTRACT(B1951, ""\d{4}"")"),"2012")</f>
        <v>2012</v>
      </c>
    </row>
    <row r="1952">
      <c r="A1952" s="11" t="s">
        <v>4790</v>
      </c>
      <c r="B1952" s="11" t="s">
        <v>4789</v>
      </c>
      <c r="C1952" s="1" t="s">
        <v>12454</v>
      </c>
      <c r="D1952" s="1" t="s">
        <v>12455</v>
      </c>
      <c r="E1952" s="1" t="s">
        <v>11</v>
      </c>
      <c r="F1952" s="1" t="s">
        <v>12456</v>
      </c>
      <c r="G1952" s="1" t="s">
        <v>11470</v>
      </c>
      <c r="H1952" s="1" t="s">
        <v>291</v>
      </c>
      <c r="I1952" s="1" t="s">
        <v>12457</v>
      </c>
      <c r="J1952" s="1">
        <v>1.0</v>
      </c>
      <c r="K1952" s="1" t="s">
        <v>7473</v>
      </c>
      <c r="L1952" s="1">
        <v>0.0</v>
      </c>
      <c r="M1952" s="10" t="str">
        <f>IFERROR(__xludf.DUMMYFUNCTION("REGEXEXTRACT(B1952, ""\d{4}"")"),"2013")</f>
        <v>2013</v>
      </c>
    </row>
    <row r="1953">
      <c r="A1953" s="11" t="s">
        <v>4802</v>
      </c>
      <c r="B1953" s="11" t="s">
        <v>4801</v>
      </c>
      <c r="C1953" s="1" t="s">
        <v>12458</v>
      </c>
      <c r="D1953" s="1" t="s">
        <v>12459</v>
      </c>
      <c r="E1953" s="1" t="s">
        <v>11</v>
      </c>
      <c r="F1953" s="1" t="s">
        <v>12460</v>
      </c>
      <c r="G1953" s="1" t="s">
        <v>12461</v>
      </c>
      <c r="H1953" s="1" t="s">
        <v>1357</v>
      </c>
      <c r="I1953" s="1" t="s">
        <v>12462</v>
      </c>
      <c r="J1953" s="1">
        <v>1.0</v>
      </c>
      <c r="K1953" s="1" t="s">
        <v>7473</v>
      </c>
      <c r="L1953" s="1">
        <v>0.0</v>
      </c>
      <c r="M1953" s="10" t="str">
        <f>IFERROR(__xludf.DUMMYFUNCTION("REGEXEXTRACT(B1953, ""\d{4}"")"),"2015")</f>
        <v>2015</v>
      </c>
    </row>
    <row r="1954">
      <c r="A1954" s="11" t="s">
        <v>4804</v>
      </c>
      <c r="B1954" s="11" t="s">
        <v>4803</v>
      </c>
      <c r="C1954" s="1" t="s">
        <v>12463</v>
      </c>
      <c r="D1954" s="1" t="s">
        <v>12464</v>
      </c>
      <c r="E1954" s="1" t="s">
        <v>11</v>
      </c>
      <c r="F1954" s="1" t="s">
        <v>12465</v>
      </c>
      <c r="G1954" s="1" t="s">
        <v>12461</v>
      </c>
      <c r="H1954" s="1" t="s">
        <v>12466</v>
      </c>
      <c r="I1954" s="1" t="s">
        <v>12467</v>
      </c>
      <c r="J1954" s="1">
        <v>1.0</v>
      </c>
      <c r="K1954" s="1" t="s">
        <v>7473</v>
      </c>
      <c r="L1954" s="1">
        <v>0.0</v>
      </c>
      <c r="M1954" s="10" t="str">
        <f>IFERROR(__xludf.DUMMYFUNCTION("REGEXEXTRACT(B1954, ""\d{4}"")"),"2012")</f>
        <v>2012</v>
      </c>
    </row>
    <row r="1955">
      <c r="A1955" s="11" t="s">
        <v>4819</v>
      </c>
      <c r="B1955" s="11" t="s">
        <v>4818</v>
      </c>
      <c r="C1955" s="1" t="s">
        <v>11</v>
      </c>
      <c r="D1955" s="1" t="s">
        <v>12468</v>
      </c>
      <c r="E1955" s="1" t="s">
        <v>11</v>
      </c>
      <c r="F1955" s="1" t="s">
        <v>12469</v>
      </c>
      <c r="G1955" s="1" t="s">
        <v>12470</v>
      </c>
      <c r="H1955" s="1" t="s">
        <v>11</v>
      </c>
      <c r="I1955" s="1" t="s">
        <v>11</v>
      </c>
      <c r="J1955" s="1">
        <v>1.0</v>
      </c>
      <c r="K1955" s="1" t="s">
        <v>7473</v>
      </c>
      <c r="L1955" s="1">
        <v>0.0</v>
      </c>
      <c r="M1955" s="10" t="str">
        <f>IFERROR(__xludf.DUMMYFUNCTION("REGEXEXTRACT(B1955, ""\d{4}"")"),"2009")</f>
        <v>2009</v>
      </c>
    </row>
    <row r="1956">
      <c r="A1956" s="11" t="s">
        <v>4821</v>
      </c>
      <c r="B1956" s="11" t="s">
        <v>4820</v>
      </c>
      <c r="C1956" s="1" t="s">
        <v>11</v>
      </c>
      <c r="D1956" s="1" t="s">
        <v>12471</v>
      </c>
      <c r="E1956" s="1" t="s">
        <v>11</v>
      </c>
      <c r="F1956" s="1" t="s">
        <v>12472</v>
      </c>
      <c r="G1956" s="1" t="s">
        <v>12473</v>
      </c>
      <c r="H1956" s="1" t="s">
        <v>11</v>
      </c>
      <c r="I1956" s="1" t="s">
        <v>11</v>
      </c>
      <c r="J1956" s="1">
        <v>1.0</v>
      </c>
      <c r="K1956" s="1" t="s">
        <v>7473</v>
      </c>
      <c r="L1956" s="1">
        <v>0.0</v>
      </c>
      <c r="M1956" s="10" t="str">
        <f>IFERROR(__xludf.DUMMYFUNCTION("REGEXEXTRACT(B1956, ""\d{4}"")"),"2010")</f>
        <v>2010</v>
      </c>
    </row>
    <row r="1957">
      <c r="A1957" s="11" t="s">
        <v>4823</v>
      </c>
      <c r="B1957" s="11" t="s">
        <v>4822</v>
      </c>
      <c r="C1957" s="1" t="s">
        <v>11</v>
      </c>
      <c r="D1957" s="1" t="s">
        <v>12474</v>
      </c>
      <c r="E1957" s="1" t="s">
        <v>11</v>
      </c>
      <c r="F1957" s="1" t="s">
        <v>12475</v>
      </c>
      <c r="G1957" s="1" t="s">
        <v>12476</v>
      </c>
      <c r="H1957" s="1" t="s">
        <v>11</v>
      </c>
      <c r="I1957" s="1" t="s">
        <v>11</v>
      </c>
      <c r="J1957" s="1">
        <v>1.0</v>
      </c>
      <c r="K1957" s="9" t="s">
        <v>7578</v>
      </c>
      <c r="L1957" s="1">
        <v>0.0</v>
      </c>
      <c r="M1957" s="10" t="str">
        <f>IFERROR(__xludf.DUMMYFUNCTION("REGEXEXTRACT(B1957, ""\d{4}"")"),"1995")</f>
        <v>1995</v>
      </c>
    </row>
    <row r="1958">
      <c r="A1958" s="11" t="s">
        <v>4830</v>
      </c>
      <c r="B1958" s="11" t="s">
        <v>4829</v>
      </c>
      <c r="C1958" s="1" t="s">
        <v>11</v>
      </c>
      <c r="D1958" s="1" t="s">
        <v>12477</v>
      </c>
      <c r="E1958" s="1" t="s">
        <v>11</v>
      </c>
      <c r="F1958" s="1" t="s">
        <v>12475</v>
      </c>
      <c r="G1958" s="1" t="s">
        <v>7712</v>
      </c>
      <c r="H1958" s="1" t="s">
        <v>11</v>
      </c>
      <c r="I1958" s="1" t="s">
        <v>11</v>
      </c>
      <c r="J1958" s="1">
        <v>1.0</v>
      </c>
      <c r="K1958" s="9" t="s">
        <v>7485</v>
      </c>
      <c r="L1958" s="1">
        <v>0.0</v>
      </c>
      <c r="M1958" s="10" t="str">
        <f>IFERROR(__xludf.DUMMYFUNCTION("REGEXEXTRACT(B1958, ""\d{4}"")"),"2000")</f>
        <v>2000</v>
      </c>
    </row>
    <row r="1959">
      <c r="A1959" s="11" t="s">
        <v>4837</v>
      </c>
      <c r="B1959" s="11" t="s">
        <v>4836</v>
      </c>
      <c r="C1959" s="1" t="s">
        <v>11</v>
      </c>
      <c r="D1959" s="1" t="s">
        <v>12478</v>
      </c>
      <c r="E1959" s="1" t="s">
        <v>11</v>
      </c>
      <c r="F1959" s="1" t="s">
        <v>12479</v>
      </c>
      <c r="G1959" s="1" t="s">
        <v>7712</v>
      </c>
      <c r="H1959" s="1" t="s">
        <v>11</v>
      </c>
      <c r="I1959" s="1" t="s">
        <v>11</v>
      </c>
      <c r="J1959" s="1">
        <v>1.0</v>
      </c>
      <c r="K1959" s="3" t="s">
        <v>7485</v>
      </c>
      <c r="L1959" s="1">
        <v>0.0</v>
      </c>
      <c r="M1959" s="10" t="str">
        <f>IFERROR(__xludf.DUMMYFUNCTION("REGEXEXTRACT(B1959, ""\d{4}"")"),"2009")</f>
        <v>2009</v>
      </c>
    </row>
    <row r="1960">
      <c r="A1960" s="11" t="s">
        <v>4839</v>
      </c>
      <c r="B1960" s="11" t="s">
        <v>4838</v>
      </c>
      <c r="C1960" s="1" t="s">
        <v>11</v>
      </c>
      <c r="D1960" s="1" t="s">
        <v>12480</v>
      </c>
      <c r="E1960" s="1" t="s">
        <v>11</v>
      </c>
      <c r="F1960" s="1" t="s">
        <v>12481</v>
      </c>
      <c r="G1960" s="1" t="s">
        <v>12482</v>
      </c>
      <c r="H1960" s="1" t="s">
        <v>11</v>
      </c>
      <c r="I1960" s="1" t="s">
        <v>11</v>
      </c>
      <c r="J1960" s="1">
        <v>1.0</v>
      </c>
      <c r="K1960" s="3" t="s">
        <v>7485</v>
      </c>
      <c r="L1960" s="1">
        <v>0.0</v>
      </c>
      <c r="M1960" s="10" t="str">
        <f>IFERROR(__xludf.DUMMYFUNCTION("REGEXEXTRACT(B1960, ""\d{4}"")"),"2004")</f>
        <v>2004</v>
      </c>
    </row>
    <row r="1961">
      <c r="A1961" s="11" t="s">
        <v>4848</v>
      </c>
      <c r="B1961" s="11" t="s">
        <v>4847</v>
      </c>
      <c r="C1961" s="1" t="s">
        <v>12483</v>
      </c>
      <c r="D1961" s="1" t="s">
        <v>12484</v>
      </c>
      <c r="E1961" s="1" t="s">
        <v>11</v>
      </c>
      <c r="F1961" s="1" t="s">
        <v>12485</v>
      </c>
      <c r="G1961" s="1" t="s">
        <v>12486</v>
      </c>
      <c r="H1961" s="1" t="s">
        <v>3269</v>
      </c>
      <c r="I1961" s="1" t="s">
        <v>12487</v>
      </c>
      <c r="J1961" s="1">
        <v>1.0</v>
      </c>
      <c r="K1961" s="1" t="s">
        <v>7473</v>
      </c>
      <c r="L1961" s="1">
        <v>0.0</v>
      </c>
      <c r="M1961" s="10" t="str">
        <f>IFERROR(__xludf.DUMMYFUNCTION("REGEXEXTRACT(B1961, ""\d{4}"")"),"1999")</f>
        <v>1999</v>
      </c>
    </row>
    <row r="1962">
      <c r="A1962" s="11" t="s">
        <v>4850</v>
      </c>
      <c r="B1962" s="11" t="s">
        <v>4849</v>
      </c>
      <c r="C1962" s="1" t="s">
        <v>12488</v>
      </c>
      <c r="D1962" s="1" t="s">
        <v>12489</v>
      </c>
      <c r="E1962" s="1" t="s">
        <v>11</v>
      </c>
      <c r="F1962" s="1" t="s">
        <v>12490</v>
      </c>
      <c r="G1962" s="1" t="s">
        <v>7154</v>
      </c>
      <c r="H1962" s="1" t="s">
        <v>5165</v>
      </c>
      <c r="I1962" s="1" t="s">
        <v>12491</v>
      </c>
      <c r="J1962" s="1">
        <v>1.0</v>
      </c>
      <c r="K1962" s="1" t="s">
        <v>7473</v>
      </c>
      <c r="L1962" s="1">
        <v>0.0</v>
      </c>
      <c r="M1962" s="10" t="str">
        <f>IFERROR(__xludf.DUMMYFUNCTION("REGEXEXTRACT(B1962, ""\d{4}"")"),"2005")</f>
        <v>2005</v>
      </c>
    </row>
    <row r="1963">
      <c r="A1963" s="11" t="s">
        <v>4852</v>
      </c>
      <c r="B1963" s="11" t="s">
        <v>4851</v>
      </c>
      <c r="C1963" s="1" t="s">
        <v>12492</v>
      </c>
      <c r="D1963" s="1" t="s">
        <v>12493</v>
      </c>
      <c r="E1963" s="1" t="s">
        <v>11</v>
      </c>
      <c r="F1963" s="1" t="s">
        <v>12494</v>
      </c>
      <c r="G1963" s="1" t="s">
        <v>7154</v>
      </c>
      <c r="H1963" s="1" t="s">
        <v>6329</v>
      </c>
      <c r="I1963" s="1" t="s">
        <v>12495</v>
      </c>
      <c r="J1963" s="1">
        <v>1.0</v>
      </c>
      <c r="K1963" s="1" t="s">
        <v>7473</v>
      </c>
      <c r="L1963" s="1">
        <v>0.0</v>
      </c>
      <c r="M1963" s="10" t="str">
        <f>IFERROR(__xludf.DUMMYFUNCTION("REGEXEXTRACT(B1963, ""\d{4}"")"),"2007")</f>
        <v>2007</v>
      </c>
    </row>
    <row r="1964">
      <c r="A1964" s="11" t="s">
        <v>4854</v>
      </c>
      <c r="B1964" s="11" t="s">
        <v>4853</v>
      </c>
      <c r="C1964" s="1" t="s">
        <v>12496</v>
      </c>
      <c r="D1964" s="1" t="s">
        <v>12497</v>
      </c>
      <c r="E1964" s="1" t="s">
        <v>11</v>
      </c>
      <c r="F1964" s="1" t="s">
        <v>12498</v>
      </c>
      <c r="G1964" s="1" t="s">
        <v>7154</v>
      </c>
      <c r="H1964" s="1" t="s">
        <v>6329</v>
      </c>
      <c r="I1964" s="1" t="s">
        <v>12499</v>
      </c>
      <c r="J1964" s="1">
        <v>1.0</v>
      </c>
      <c r="K1964" s="1" t="s">
        <v>7473</v>
      </c>
      <c r="L1964" s="1">
        <v>0.0</v>
      </c>
      <c r="M1964" s="10" t="str">
        <f>IFERROR(__xludf.DUMMYFUNCTION("REGEXEXTRACT(B1964, ""\d{4}"")"),"2006")</f>
        <v>2006</v>
      </c>
    </row>
    <row r="1965">
      <c r="A1965" s="11" t="s">
        <v>4862</v>
      </c>
      <c r="B1965" s="11" t="s">
        <v>4861</v>
      </c>
      <c r="C1965" s="1" t="s">
        <v>12500</v>
      </c>
      <c r="D1965" s="1" t="s">
        <v>12501</v>
      </c>
      <c r="E1965" s="1" t="s">
        <v>11</v>
      </c>
      <c r="F1965" s="1" t="s">
        <v>12502</v>
      </c>
      <c r="G1965" s="1" t="s">
        <v>12503</v>
      </c>
      <c r="H1965" s="1" t="s">
        <v>4798</v>
      </c>
      <c r="I1965" s="1" t="s">
        <v>12504</v>
      </c>
      <c r="J1965" s="1">
        <v>1.0</v>
      </c>
      <c r="K1965" s="1" t="s">
        <v>7473</v>
      </c>
      <c r="L1965" s="1">
        <v>0.0</v>
      </c>
      <c r="M1965" s="10" t="str">
        <f>IFERROR(__xludf.DUMMYFUNCTION("REGEXEXTRACT(B1965, ""\d{4}"")"),"2014")</f>
        <v>2014</v>
      </c>
    </row>
    <row r="1966">
      <c r="A1966" s="11" t="s">
        <v>4864</v>
      </c>
      <c r="B1966" s="11" t="s">
        <v>4863</v>
      </c>
      <c r="C1966" s="1" t="s">
        <v>12505</v>
      </c>
      <c r="D1966" s="1" t="s">
        <v>12506</v>
      </c>
      <c r="E1966" s="1" t="s">
        <v>11</v>
      </c>
      <c r="F1966" s="1" t="s">
        <v>12507</v>
      </c>
      <c r="G1966" s="1" t="s">
        <v>12508</v>
      </c>
      <c r="H1966" s="1" t="s">
        <v>12509</v>
      </c>
      <c r="I1966" s="1" t="s">
        <v>12510</v>
      </c>
      <c r="J1966" s="1">
        <v>1.0</v>
      </c>
      <c r="K1966" s="1" t="s">
        <v>7473</v>
      </c>
      <c r="L1966" s="1">
        <v>0.0</v>
      </c>
      <c r="M1966" s="10" t="str">
        <f>IFERROR(__xludf.DUMMYFUNCTION("REGEXEXTRACT(B1966, ""\d{4}"")"),"2011")</f>
        <v>2011</v>
      </c>
    </row>
    <row r="1967">
      <c r="A1967" s="11" t="s">
        <v>4866</v>
      </c>
      <c r="B1967" s="11" t="s">
        <v>4865</v>
      </c>
      <c r="C1967" s="1" t="s">
        <v>12511</v>
      </c>
      <c r="D1967" s="1" t="s">
        <v>12512</v>
      </c>
      <c r="E1967" s="1" t="s">
        <v>11</v>
      </c>
      <c r="F1967" s="1" t="s">
        <v>12513</v>
      </c>
      <c r="G1967" s="1" t="s">
        <v>12514</v>
      </c>
      <c r="H1967" s="1" t="s">
        <v>378</v>
      </c>
      <c r="I1967" s="1" t="s">
        <v>12515</v>
      </c>
      <c r="J1967" s="1">
        <v>1.0</v>
      </c>
      <c r="K1967" s="1" t="s">
        <v>7473</v>
      </c>
      <c r="L1967" s="1">
        <v>0.0</v>
      </c>
      <c r="M1967" s="10" t="str">
        <f>IFERROR(__xludf.DUMMYFUNCTION("REGEXEXTRACT(B1967, ""\d{4}"")"),"2004")</f>
        <v>2004</v>
      </c>
    </row>
    <row r="1968">
      <c r="A1968" s="11" t="s">
        <v>4868</v>
      </c>
      <c r="B1968" s="11" t="s">
        <v>4867</v>
      </c>
      <c r="C1968" s="1" t="s">
        <v>12516</v>
      </c>
      <c r="D1968" s="1" t="s">
        <v>12517</v>
      </c>
      <c r="E1968" s="1" t="s">
        <v>11</v>
      </c>
      <c r="F1968" s="1" t="s">
        <v>12518</v>
      </c>
      <c r="G1968" s="1" t="s">
        <v>12519</v>
      </c>
      <c r="H1968" s="1" t="s">
        <v>5062</v>
      </c>
      <c r="I1968" s="1" t="s">
        <v>12520</v>
      </c>
      <c r="J1968" s="1">
        <v>1.0</v>
      </c>
      <c r="K1968" s="1" t="s">
        <v>7473</v>
      </c>
      <c r="L1968" s="1">
        <v>0.0</v>
      </c>
      <c r="M1968" s="10" t="str">
        <f>IFERROR(__xludf.DUMMYFUNCTION("REGEXEXTRACT(B1968, ""\d{4}"")"),"2009")</f>
        <v>2009</v>
      </c>
    </row>
    <row r="1969">
      <c r="A1969" s="11" t="s">
        <v>4870</v>
      </c>
      <c r="B1969" s="11" t="s">
        <v>4869</v>
      </c>
      <c r="C1969" s="1" t="s">
        <v>6704</v>
      </c>
      <c r="D1969" s="1" t="s">
        <v>12521</v>
      </c>
      <c r="E1969" s="1" t="s">
        <v>11</v>
      </c>
      <c r="F1969" s="1" t="s">
        <v>6701</v>
      </c>
      <c r="G1969" s="1" t="s">
        <v>6702</v>
      </c>
      <c r="H1969" s="1" t="s">
        <v>6703</v>
      </c>
      <c r="I1969" s="1" t="s">
        <v>6705</v>
      </c>
      <c r="J1969" s="1">
        <v>1.0</v>
      </c>
      <c r="K1969" s="1" t="s">
        <v>7473</v>
      </c>
      <c r="L1969" s="1">
        <v>0.0</v>
      </c>
      <c r="M1969" s="10" t="str">
        <f>IFERROR(__xludf.DUMMYFUNCTION("REGEXEXTRACT(B1969, ""\d{4}"")"),"2015")</f>
        <v>2015</v>
      </c>
    </row>
    <row r="1970">
      <c r="A1970" s="11" t="s">
        <v>4872</v>
      </c>
      <c r="B1970" s="11" t="s">
        <v>4871</v>
      </c>
      <c r="C1970" s="1" t="s">
        <v>12522</v>
      </c>
      <c r="D1970" s="1" t="s">
        <v>12523</v>
      </c>
      <c r="E1970" s="1" t="s">
        <v>11</v>
      </c>
      <c r="F1970" s="1" t="s">
        <v>12524</v>
      </c>
      <c r="G1970" s="1" t="s">
        <v>6702</v>
      </c>
      <c r="H1970" s="1" t="s">
        <v>1085</v>
      </c>
      <c r="I1970" s="1" t="s">
        <v>12525</v>
      </c>
      <c r="J1970" s="1">
        <v>1.0</v>
      </c>
      <c r="K1970" s="1" t="s">
        <v>7473</v>
      </c>
      <c r="L1970" s="1">
        <v>0.0</v>
      </c>
      <c r="M1970" s="10" t="str">
        <f>IFERROR(__xludf.DUMMYFUNCTION("REGEXEXTRACT(B1970, ""\d{4}"")"),"2007")</f>
        <v>2007</v>
      </c>
    </row>
    <row r="1971">
      <c r="A1971" s="11" t="s">
        <v>4874</v>
      </c>
      <c r="B1971" s="11" t="s">
        <v>4873</v>
      </c>
      <c r="C1971" s="1" t="s">
        <v>12526</v>
      </c>
      <c r="D1971" s="1" t="s">
        <v>12527</v>
      </c>
      <c r="E1971" s="1" t="s">
        <v>11</v>
      </c>
      <c r="F1971" s="1" t="s">
        <v>12528</v>
      </c>
      <c r="G1971" s="1" t="s">
        <v>6702</v>
      </c>
      <c r="H1971" s="1" t="s">
        <v>3269</v>
      </c>
      <c r="I1971" s="1" t="s">
        <v>12529</v>
      </c>
      <c r="J1971" s="1">
        <v>1.0</v>
      </c>
      <c r="K1971" s="1" t="s">
        <v>7473</v>
      </c>
      <c r="L1971" s="1">
        <v>0.0</v>
      </c>
      <c r="M1971" s="10" t="str">
        <f>IFERROR(__xludf.DUMMYFUNCTION("REGEXEXTRACT(B1971, ""\d{4}"")"),"1999")</f>
        <v>1999</v>
      </c>
    </row>
    <row r="1972">
      <c r="A1972" s="11" t="s">
        <v>4876</v>
      </c>
      <c r="B1972" s="11" t="s">
        <v>4875</v>
      </c>
      <c r="C1972" s="1" t="s">
        <v>12530</v>
      </c>
      <c r="D1972" s="1" t="s">
        <v>12531</v>
      </c>
      <c r="E1972" s="1" t="s">
        <v>11</v>
      </c>
      <c r="F1972" s="1" t="s">
        <v>12532</v>
      </c>
      <c r="G1972" s="1" t="s">
        <v>6702</v>
      </c>
      <c r="H1972" s="1" t="s">
        <v>3269</v>
      </c>
      <c r="I1972" s="1" t="s">
        <v>12533</v>
      </c>
      <c r="J1972" s="1">
        <v>1.0</v>
      </c>
      <c r="K1972" s="1" t="s">
        <v>7473</v>
      </c>
      <c r="L1972" s="1">
        <v>0.0</v>
      </c>
      <c r="M1972" s="10" t="str">
        <f>IFERROR(__xludf.DUMMYFUNCTION("REGEXEXTRACT(B1972, ""\d{4}"")"),"1994")</f>
        <v>1994</v>
      </c>
    </row>
    <row r="1973">
      <c r="A1973" s="11" t="s">
        <v>4878</v>
      </c>
      <c r="B1973" s="11" t="s">
        <v>4877</v>
      </c>
      <c r="C1973" s="1" t="s">
        <v>12534</v>
      </c>
      <c r="D1973" s="1" t="s">
        <v>12535</v>
      </c>
      <c r="E1973" s="1" t="s">
        <v>11</v>
      </c>
      <c r="F1973" s="1" t="s">
        <v>12536</v>
      </c>
      <c r="G1973" s="1" t="s">
        <v>3007</v>
      </c>
      <c r="H1973" s="1" t="s">
        <v>2111</v>
      </c>
      <c r="I1973" s="1" t="s">
        <v>12537</v>
      </c>
      <c r="J1973" s="1">
        <v>1.0</v>
      </c>
      <c r="K1973" s="1" t="s">
        <v>7473</v>
      </c>
      <c r="L1973" s="1">
        <v>0.0</v>
      </c>
      <c r="M1973" s="10" t="str">
        <f>IFERROR(__xludf.DUMMYFUNCTION("REGEXEXTRACT(B1973, ""\d{4}"")"),"2014")</f>
        <v>2014</v>
      </c>
    </row>
    <row r="1974">
      <c r="A1974" s="11" t="s">
        <v>4880</v>
      </c>
      <c r="B1974" s="11" t="s">
        <v>4879</v>
      </c>
      <c r="C1974" s="1" t="s">
        <v>12538</v>
      </c>
      <c r="D1974" s="1" t="s">
        <v>12539</v>
      </c>
      <c r="E1974" s="1" t="s">
        <v>11</v>
      </c>
      <c r="F1974" s="1" t="s">
        <v>12540</v>
      </c>
      <c r="G1974" s="1" t="s">
        <v>12541</v>
      </c>
      <c r="H1974" s="1" t="s">
        <v>12542</v>
      </c>
      <c r="I1974" s="1" t="s">
        <v>12543</v>
      </c>
      <c r="J1974" s="1">
        <v>1.0</v>
      </c>
      <c r="K1974" s="1" t="s">
        <v>7473</v>
      </c>
      <c r="L1974" s="1">
        <v>0.0</v>
      </c>
      <c r="M1974" s="10" t="str">
        <f>IFERROR(__xludf.DUMMYFUNCTION("REGEXEXTRACT(B1974, ""\d{4}"")"),"2014")</f>
        <v>2014</v>
      </c>
    </row>
    <row r="1975">
      <c r="A1975" s="11" t="s">
        <v>4882</v>
      </c>
      <c r="B1975" s="11" t="s">
        <v>4881</v>
      </c>
      <c r="C1975" s="1" t="s">
        <v>12544</v>
      </c>
      <c r="D1975" s="1" t="s">
        <v>12545</v>
      </c>
      <c r="E1975" s="1" t="s">
        <v>11</v>
      </c>
      <c r="F1975" s="1" t="s">
        <v>12546</v>
      </c>
      <c r="G1975" s="1" t="s">
        <v>12541</v>
      </c>
      <c r="H1975" s="1" t="s">
        <v>9684</v>
      </c>
      <c r="I1975" s="1" t="s">
        <v>12547</v>
      </c>
      <c r="J1975" s="1">
        <v>1.0</v>
      </c>
      <c r="K1975" s="1" t="s">
        <v>7473</v>
      </c>
      <c r="L1975" s="1">
        <v>0.0</v>
      </c>
      <c r="M1975" s="10" t="str">
        <f>IFERROR(__xludf.DUMMYFUNCTION("REGEXEXTRACT(B1975, ""\d{4}"")"),"2007")</f>
        <v>2007</v>
      </c>
    </row>
    <row r="1976">
      <c r="A1976" s="11" t="s">
        <v>4884</v>
      </c>
      <c r="B1976" s="11" t="s">
        <v>4883</v>
      </c>
      <c r="C1976" s="1" t="s">
        <v>12548</v>
      </c>
      <c r="D1976" s="1" t="s">
        <v>12549</v>
      </c>
      <c r="E1976" s="1" t="s">
        <v>11</v>
      </c>
      <c r="F1976" s="1" t="s">
        <v>12550</v>
      </c>
      <c r="G1976" s="1" t="s">
        <v>12551</v>
      </c>
      <c r="H1976" s="1" t="s">
        <v>6310</v>
      </c>
      <c r="I1976" s="1" t="s">
        <v>12552</v>
      </c>
      <c r="J1976" s="1">
        <v>1.0</v>
      </c>
      <c r="K1976" s="1" t="s">
        <v>7473</v>
      </c>
      <c r="L1976" s="1">
        <v>0.0</v>
      </c>
      <c r="M1976" s="10" t="str">
        <f>IFERROR(__xludf.DUMMYFUNCTION("REGEXEXTRACT(B1976, ""\d{4}"")"),"2008")</f>
        <v>2008</v>
      </c>
    </row>
    <row r="1977">
      <c r="A1977" s="11" t="s">
        <v>4893</v>
      </c>
      <c r="B1977" s="11" t="s">
        <v>4892</v>
      </c>
      <c r="C1977" s="1" t="s">
        <v>11</v>
      </c>
      <c r="D1977" s="1" t="s">
        <v>12553</v>
      </c>
      <c r="E1977" s="1" t="s">
        <v>11</v>
      </c>
      <c r="F1977" s="1" t="s">
        <v>12554</v>
      </c>
      <c r="G1977" s="1" t="s">
        <v>12555</v>
      </c>
      <c r="H1977" s="1" t="s">
        <v>11</v>
      </c>
      <c r="I1977" s="1" t="s">
        <v>11</v>
      </c>
      <c r="J1977" s="1">
        <v>1.0</v>
      </c>
      <c r="K1977" s="4" t="s">
        <v>8484</v>
      </c>
      <c r="L1977" s="1">
        <v>0.0</v>
      </c>
      <c r="M1977" s="10" t="str">
        <f>IFERROR(__xludf.DUMMYFUNCTION("REGEXEXTRACT(B1977, ""\d{4}"")"),"1989")</f>
        <v>1989</v>
      </c>
    </row>
    <row r="1978">
      <c r="A1978" s="11" t="s">
        <v>4895</v>
      </c>
      <c r="B1978" s="11" t="s">
        <v>4894</v>
      </c>
      <c r="C1978" s="1" t="s">
        <v>11</v>
      </c>
      <c r="D1978" s="1" t="s">
        <v>12556</v>
      </c>
      <c r="E1978" s="1" t="s">
        <v>11</v>
      </c>
      <c r="F1978" s="1" t="s">
        <v>12557</v>
      </c>
      <c r="G1978" s="1" t="s">
        <v>12558</v>
      </c>
      <c r="H1978" s="1" t="s">
        <v>11</v>
      </c>
      <c r="I1978" s="1" t="s">
        <v>11</v>
      </c>
      <c r="J1978" s="1">
        <v>1.0</v>
      </c>
      <c r="K1978" s="9" t="s">
        <v>12050</v>
      </c>
      <c r="L1978" s="1">
        <v>0.0</v>
      </c>
      <c r="M1978" s="10" t="str">
        <f>IFERROR(__xludf.DUMMYFUNCTION("REGEXEXTRACT(B1978, ""\d{4}"")"),"2014")</f>
        <v>2014</v>
      </c>
    </row>
    <row r="1979">
      <c r="A1979" s="11" t="s">
        <v>4897</v>
      </c>
      <c r="B1979" s="11" t="s">
        <v>4896</v>
      </c>
      <c r="C1979" s="1" t="s">
        <v>12559</v>
      </c>
      <c r="D1979" s="1" t="s">
        <v>12560</v>
      </c>
      <c r="E1979" s="1" t="s">
        <v>11</v>
      </c>
      <c r="F1979" s="1" t="s">
        <v>12561</v>
      </c>
      <c r="G1979" s="1" t="s">
        <v>12562</v>
      </c>
      <c r="H1979" s="1" t="s">
        <v>12287</v>
      </c>
      <c r="I1979" s="1" t="s">
        <v>12563</v>
      </c>
      <c r="J1979" s="1">
        <v>1.0</v>
      </c>
      <c r="K1979" s="1" t="s">
        <v>7473</v>
      </c>
      <c r="L1979" s="1">
        <v>0.0</v>
      </c>
      <c r="M1979" s="10" t="str">
        <f>IFERROR(__xludf.DUMMYFUNCTION("REGEXEXTRACT(B1979, ""\d{4}"")"),"2014")</f>
        <v>2014</v>
      </c>
    </row>
    <row r="1980">
      <c r="A1980" s="11" t="s">
        <v>4899</v>
      </c>
      <c r="B1980" s="11" t="s">
        <v>4898</v>
      </c>
      <c r="C1980" s="1" t="s">
        <v>12564</v>
      </c>
      <c r="D1980" s="1" t="s">
        <v>12565</v>
      </c>
      <c r="E1980" s="1" t="s">
        <v>11</v>
      </c>
      <c r="F1980" s="1" t="s">
        <v>12566</v>
      </c>
      <c r="G1980" s="1" t="s">
        <v>12567</v>
      </c>
      <c r="H1980" s="1" t="s">
        <v>6290</v>
      </c>
      <c r="I1980" s="1" t="s">
        <v>12568</v>
      </c>
      <c r="J1980" s="1">
        <v>1.0</v>
      </c>
      <c r="K1980" s="1" t="s">
        <v>7473</v>
      </c>
      <c r="L1980" s="1">
        <v>0.0</v>
      </c>
      <c r="M1980" s="10" t="str">
        <f>IFERROR(__xludf.DUMMYFUNCTION("REGEXEXTRACT(B1980, ""\d{4}"")"),"2015")</f>
        <v>2015</v>
      </c>
    </row>
    <row r="1981">
      <c r="A1981" s="11" t="s">
        <v>4901</v>
      </c>
      <c r="B1981" s="11" t="s">
        <v>4900</v>
      </c>
      <c r="C1981" s="1" t="s">
        <v>12569</v>
      </c>
      <c r="D1981" s="1" t="s">
        <v>12570</v>
      </c>
      <c r="E1981" s="1" t="s">
        <v>11</v>
      </c>
      <c r="F1981" s="1" t="s">
        <v>12571</v>
      </c>
      <c r="G1981" s="1" t="s">
        <v>12572</v>
      </c>
      <c r="H1981" s="1" t="s">
        <v>1085</v>
      </c>
      <c r="I1981" s="1" t="s">
        <v>12573</v>
      </c>
      <c r="J1981" s="1">
        <v>1.0</v>
      </c>
      <c r="K1981" s="1" t="s">
        <v>7473</v>
      </c>
      <c r="L1981" s="1">
        <v>0.0</v>
      </c>
      <c r="M1981" s="10" t="str">
        <f>IFERROR(__xludf.DUMMYFUNCTION("REGEXEXTRACT(B1981, ""\d{4}"")"),"2012")</f>
        <v>2012</v>
      </c>
    </row>
    <row r="1982">
      <c r="A1982" s="11" t="s">
        <v>4903</v>
      </c>
      <c r="B1982" s="11" t="s">
        <v>4902</v>
      </c>
      <c r="C1982" s="1" t="s">
        <v>12574</v>
      </c>
      <c r="D1982" s="1" t="s">
        <v>12575</v>
      </c>
      <c r="E1982" s="1" t="s">
        <v>11</v>
      </c>
      <c r="F1982" s="1" t="s">
        <v>12576</v>
      </c>
      <c r="G1982" s="1" t="s">
        <v>12572</v>
      </c>
      <c r="H1982" s="1" t="s">
        <v>1085</v>
      </c>
      <c r="I1982" s="1" t="s">
        <v>12577</v>
      </c>
      <c r="J1982" s="1">
        <v>1.0</v>
      </c>
      <c r="K1982" s="1" t="s">
        <v>7473</v>
      </c>
      <c r="L1982" s="1">
        <v>0.0</v>
      </c>
      <c r="M1982" s="10" t="str">
        <f>IFERROR(__xludf.DUMMYFUNCTION("REGEXEXTRACT(B1982, ""\d{4}"")"),"2014")</f>
        <v>2014</v>
      </c>
    </row>
    <row r="1983">
      <c r="A1983" s="11" t="s">
        <v>4910</v>
      </c>
      <c r="B1983" s="11" t="s">
        <v>4909</v>
      </c>
      <c r="C1983" s="1" t="s">
        <v>12578</v>
      </c>
      <c r="D1983" s="1" t="s">
        <v>12579</v>
      </c>
      <c r="E1983" s="1" t="s">
        <v>11</v>
      </c>
      <c r="F1983" s="1" t="s">
        <v>12580</v>
      </c>
      <c r="G1983" s="1" t="s">
        <v>12581</v>
      </c>
      <c r="H1983" s="1" t="s">
        <v>12582</v>
      </c>
      <c r="I1983" s="1" t="s">
        <v>12583</v>
      </c>
      <c r="J1983" s="1">
        <v>1.0</v>
      </c>
      <c r="K1983" s="1" t="s">
        <v>7473</v>
      </c>
      <c r="L1983" s="1">
        <v>0.0</v>
      </c>
      <c r="M1983" s="10" t="str">
        <f>IFERROR(__xludf.DUMMYFUNCTION("REGEXEXTRACT(B1983, ""\d{4}"")"),"2000")</f>
        <v>2000</v>
      </c>
    </row>
    <row r="1984">
      <c r="A1984" s="11" t="s">
        <v>4918</v>
      </c>
      <c r="B1984" s="11" t="s">
        <v>4917</v>
      </c>
      <c r="C1984" s="1" t="s">
        <v>12584</v>
      </c>
      <c r="D1984" s="1" t="s">
        <v>12585</v>
      </c>
      <c r="E1984" s="1" t="s">
        <v>11</v>
      </c>
      <c r="F1984" s="1" t="s">
        <v>12586</v>
      </c>
      <c r="G1984" s="1" t="s">
        <v>12587</v>
      </c>
      <c r="H1984" s="1" t="s">
        <v>12588</v>
      </c>
      <c r="I1984" s="1" t="s">
        <v>12589</v>
      </c>
      <c r="J1984" s="1">
        <v>1.0</v>
      </c>
      <c r="K1984" s="1" t="s">
        <v>7473</v>
      </c>
      <c r="L1984" s="1">
        <v>0.0</v>
      </c>
      <c r="M1984" s="10" t="str">
        <f>IFERROR(__xludf.DUMMYFUNCTION("REGEXEXTRACT(B1984, ""\d{4}"")"),"2012")</f>
        <v>2012</v>
      </c>
    </row>
    <row r="1985">
      <c r="A1985" s="11" t="s">
        <v>4929</v>
      </c>
      <c r="B1985" s="11" t="s">
        <v>4928</v>
      </c>
      <c r="C1985" s="1" t="s">
        <v>11</v>
      </c>
      <c r="D1985" s="1" t="s">
        <v>12590</v>
      </c>
      <c r="E1985" s="1" t="s">
        <v>11</v>
      </c>
      <c r="F1985" s="1" t="s">
        <v>12591</v>
      </c>
      <c r="G1985" s="1" t="s">
        <v>12592</v>
      </c>
      <c r="H1985" s="1" t="s">
        <v>11</v>
      </c>
      <c r="I1985" s="1" t="s">
        <v>11</v>
      </c>
      <c r="J1985" s="1">
        <v>1.0</v>
      </c>
      <c r="K1985" s="1" t="s">
        <v>7473</v>
      </c>
      <c r="L1985" s="1">
        <v>0.0</v>
      </c>
      <c r="M1985" s="10" t="str">
        <f>IFERROR(__xludf.DUMMYFUNCTION("REGEXEXTRACT(B1985, ""\d{4}"")"),"2011")</f>
        <v>2011</v>
      </c>
    </row>
    <row r="1986">
      <c r="A1986" s="11" t="s">
        <v>4931</v>
      </c>
      <c r="B1986" s="11" t="s">
        <v>4930</v>
      </c>
      <c r="C1986" s="1" t="s">
        <v>11</v>
      </c>
      <c r="D1986" s="1" t="s">
        <v>12593</v>
      </c>
      <c r="E1986" s="1" t="s">
        <v>11</v>
      </c>
      <c r="F1986" s="1" t="s">
        <v>12594</v>
      </c>
      <c r="G1986" s="1" t="s">
        <v>12595</v>
      </c>
      <c r="H1986" s="1" t="s">
        <v>11</v>
      </c>
      <c r="I1986" s="1" t="s">
        <v>11</v>
      </c>
      <c r="J1986" s="1">
        <v>1.0</v>
      </c>
      <c r="K1986" s="1" t="s">
        <v>7473</v>
      </c>
      <c r="L1986" s="1">
        <v>0.0</v>
      </c>
      <c r="M1986" s="10" t="str">
        <f>IFERROR(__xludf.DUMMYFUNCTION("REGEXEXTRACT(B1986, ""\d{4}"")"),"2014")</f>
        <v>2014</v>
      </c>
    </row>
    <row r="1987">
      <c r="A1987" s="11" t="s">
        <v>4933</v>
      </c>
      <c r="B1987" s="11" t="s">
        <v>4932</v>
      </c>
      <c r="C1987" s="1" t="s">
        <v>12596</v>
      </c>
      <c r="D1987" s="1" t="s">
        <v>12597</v>
      </c>
      <c r="E1987" s="1" t="s">
        <v>11</v>
      </c>
      <c r="F1987" s="1" t="s">
        <v>12598</v>
      </c>
      <c r="G1987" s="1" t="s">
        <v>12599</v>
      </c>
      <c r="H1987" s="1" t="s">
        <v>5062</v>
      </c>
      <c r="I1987" s="1" t="s">
        <v>12600</v>
      </c>
      <c r="J1987" s="1">
        <v>1.0</v>
      </c>
      <c r="K1987" s="1" t="s">
        <v>7473</v>
      </c>
      <c r="L1987" s="1">
        <v>0.0</v>
      </c>
      <c r="M1987" s="10" t="str">
        <f>IFERROR(__xludf.DUMMYFUNCTION("REGEXEXTRACT(B1987, ""\d{4}"")"),"1999")</f>
        <v>1999</v>
      </c>
    </row>
    <row r="1988">
      <c r="A1988" s="11" t="s">
        <v>4935</v>
      </c>
      <c r="B1988" s="11" t="s">
        <v>4934</v>
      </c>
      <c r="C1988" s="1" t="s">
        <v>12601</v>
      </c>
      <c r="D1988" s="1" t="s">
        <v>12602</v>
      </c>
      <c r="E1988" s="1" t="s">
        <v>11</v>
      </c>
      <c r="F1988" s="1" t="s">
        <v>12603</v>
      </c>
      <c r="G1988" s="1" t="s">
        <v>12604</v>
      </c>
      <c r="H1988" s="1" t="s">
        <v>1357</v>
      </c>
      <c r="I1988" s="1" t="s">
        <v>12605</v>
      </c>
      <c r="J1988" s="1">
        <v>1.0</v>
      </c>
      <c r="K1988" s="1" t="s">
        <v>7473</v>
      </c>
      <c r="L1988" s="1">
        <v>0.0</v>
      </c>
      <c r="M1988" s="10" t="str">
        <f>IFERROR(__xludf.DUMMYFUNCTION("REGEXEXTRACT(B1988, ""\d{4}"")"),"2005")</f>
        <v>2005</v>
      </c>
    </row>
    <row r="1989">
      <c r="A1989" s="11" t="s">
        <v>4937</v>
      </c>
      <c r="B1989" s="11" t="s">
        <v>4936</v>
      </c>
      <c r="C1989" s="1" t="s">
        <v>12606</v>
      </c>
      <c r="D1989" s="1" t="s">
        <v>12607</v>
      </c>
      <c r="E1989" s="1" t="s">
        <v>11</v>
      </c>
      <c r="F1989" s="1" t="s">
        <v>12608</v>
      </c>
      <c r="G1989" s="1" t="s">
        <v>12609</v>
      </c>
      <c r="H1989" s="1" t="s">
        <v>6132</v>
      </c>
      <c r="I1989" s="1" t="s">
        <v>12610</v>
      </c>
      <c r="J1989" s="1">
        <v>1.0</v>
      </c>
      <c r="K1989" s="1" t="s">
        <v>7473</v>
      </c>
      <c r="L1989" s="1">
        <v>0.0</v>
      </c>
      <c r="M1989" s="10" t="str">
        <f>IFERROR(__xludf.DUMMYFUNCTION("REGEXEXTRACT(B1989, ""\d{4}"")"),"2006")</f>
        <v>2006</v>
      </c>
    </row>
    <row r="1990">
      <c r="A1990" s="11" t="s">
        <v>4939</v>
      </c>
      <c r="B1990" s="11" t="s">
        <v>4938</v>
      </c>
      <c r="C1990" s="1" t="s">
        <v>12611</v>
      </c>
      <c r="D1990" s="1" t="s">
        <v>12612</v>
      </c>
      <c r="E1990" s="1" t="s">
        <v>11</v>
      </c>
      <c r="F1990" s="1" t="s">
        <v>12613</v>
      </c>
      <c r="G1990" s="1" t="s">
        <v>12614</v>
      </c>
      <c r="H1990" s="1" t="s">
        <v>1681</v>
      </c>
      <c r="I1990" s="1" t="s">
        <v>12615</v>
      </c>
      <c r="J1990" s="1">
        <v>1.0</v>
      </c>
      <c r="K1990" s="1" t="s">
        <v>7473</v>
      </c>
      <c r="L1990" s="1">
        <v>0.0</v>
      </c>
      <c r="M1990" s="10" t="str">
        <f>IFERROR(__xludf.DUMMYFUNCTION("REGEXEXTRACT(B1990, ""\d{4}"")"),"2013")</f>
        <v>2013</v>
      </c>
    </row>
    <row r="1991">
      <c r="A1991" s="11" t="s">
        <v>4941</v>
      </c>
      <c r="B1991" s="11" t="s">
        <v>4940</v>
      </c>
      <c r="C1991" s="1" t="s">
        <v>12616</v>
      </c>
      <c r="D1991" s="1" t="s">
        <v>12617</v>
      </c>
      <c r="E1991" s="1" t="s">
        <v>11</v>
      </c>
      <c r="F1991" s="1" t="s">
        <v>12618</v>
      </c>
      <c r="G1991" s="1" t="s">
        <v>7493</v>
      </c>
      <c r="H1991" s="1" t="s">
        <v>12619</v>
      </c>
      <c r="I1991" s="1" t="s">
        <v>12620</v>
      </c>
      <c r="J1991" s="1">
        <v>1.0</v>
      </c>
      <c r="K1991" s="1" t="s">
        <v>7473</v>
      </c>
      <c r="L1991" s="1">
        <v>0.0</v>
      </c>
      <c r="M1991" s="10" t="str">
        <f>IFERROR(__xludf.DUMMYFUNCTION("REGEXEXTRACT(B1991, ""\d{4}"")"),"2015")</f>
        <v>2015</v>
      </c>
    </row>
    <row r="1992">
      <c r="A1992" s="11" t="s">
        <v>4943</v>
      </c>
      <c r="B1992" s="11" t="s">
        <v>4942</v>
      </c>
      <c r="C1992" s="1" t="s">
        <v>12621</v>
      </c>
      <c r="D1992" s="1" t="s">
        <v>12622</v>
      </c>
      <c r="E1992" s="1" t="s">
        <v>11</v>
      </c>
      <c r="F1992" s="1" t="s">
        <v>12623</v>
      </c>
      <c r="G1992" s="1" t="s">
        <v>12624</v>
      </c>
      <c r="H1992" s="1" t="s">
        <v>6169</v>
      </c>
      <c r="I1992" s="1" t="s">
        <v>12625</v>
      </c>
      <c r="J1992" s="1">
        <v>1.0</v>
      </c>
      <c r="K1992" s="1" t="s">
        <v>7473</v>
      </c>
      <c r="L1992" s="1">
        <v>0.0</v>
      </c>
      <c r="M1992" s="10" t="str">
        <f>IFERROR(__xludf.DUMMYFUNCTION("REGEXEXTRACT(B1992, ""\d{4}"")"),"2006")</f>
        <v>2006</v>
      </c>
    </row>
    <row r="1993">
      <c r="A1993" s="11" t="s">
        <v>4945</v>
      </c>
      <c r="B1993" s="11" t="s">
        <v>4944</v>
      </c>
      <c r="C1993" s="1" t="s">
        <v>12626</v>
      </c>
      <c r="D1993" s="1" t="s">
        <v>12627</v>
      </c>
      <c r="E1993" s="1" t="s">
        <v>11</v>
      </c>
      <c r="F1993" s="1" t="s">
        <v>12628</v>
      </c>
      <c r="G1993" s="1" t="s">
        <v>12624</v>
      </c>
      <c r="H1993" s="1" t="s">
        <v>2024</v>
      </c>
      <c r="I1993" s="1" t="s">
        <v>12629</v>
      </c>
      <c r="J1993" s="1">
        <v>1.0</v>
      </c>
      <c r="K1993" s="1" t="s">
        <v>7473</v>
      </c>
      <c r="L1993" s="1">
        <v>0.0</v>
      </c>
      <c r="M1993" s="10" t="str">
        <f>IFERROR(__xludf.DUMMYFUNCTION("REGEXEXTRACT(B1993, ""\d{4}"")"),"2003")</f>
        <v>2003</v>
      </c>
    </row>
    <row r="1994">
      <c r="A1994" s="11" t="s">
        <v>4947</v>
      </c>
      <c r="B1994" s="11" t="s">
        <v>4946</v>
      </c>
      <c r="C1994" s="1" t="s">
        <v>11</v>
      </c>
      <c r="D1994" s="1" t="s">
        <v>12630</v>
      </c>
      <c r="E1994" s="1" t="s">
        <v>11</v>
      </c>
      <c r="F1994" s="1" t="s">
        <v>12631</v>
      </c>
      <c r="G1994" s="1" t="s">
        <v>12632</v>
      </c>
      <c r="H1994" s="1" t="s">
        <v>11</v>
      </c>
      <c r="I1994" s="1" t="s">
        <v>11</v>
      </c>
      <c r="J1994" s="1">
        <v>1.0</v>
      </c>
      <c r="K1994" s="9" t="s">
        <v>12050</v>
      </c>
      <c r="L1994" s="1">
        <v>0.0</v>
      </c>
      <c r="M1994" s="10" t="str">
        <f>IFERROR(__xludf.DUMMYFUNCTION("REGEXEXTRACT(B1994, ""\d{4}"")"),"1998")</f>
        <v>1998</v>
      </c>
    </row>
    <row r="1995">
      <c r="A1995" s="11" t="s">
        <v>4954</v>
      </c>
      <c r="B1995" s="11" t="s">
        <v>4953</v>
      </c>
      <c r="C1995" s="1" t="s">
        <v>12633</v>
      </c>
      <c r="D1995" s="1" t="s">
        <v>12634</v>
      </c>
      <c r="E1995" s="1" t="s">
        <v>11</v>
      </c>
      <c r="F1995" s="1" t="s">
        <v>12635</v>
      </c>
      <c r="G1995" s="1" t="s">
        <v>12636</v>
      </c>
      <c r="H1995" s="1" t="s">
        <v>12353</v>
      </c>
      <c r="I1995" s="1" t="s">
        <v>12637</v>
      </c>
      <c r="J1995" s="1">
        <v>1.0</v>
      </c>
      <c r="K1995" s="1" t="s">
        <v>7473</v>
      </c>
      <c r="L1995" s="1">
        <v>0.0</v>
      </c>
      <c r="M1995" s="10" t="str">
        <f>IFERROR(__xludf.DUMMYFUNCTION("REGEXEXTRACT(B1995, ""\d{4}"")"),"2006")</f>
        <v>2006</v>
      </c>
    </row>
    <row r="1996">
      <c r="A1996" s="11" t="s">
        <v>4956</v>
      </c>
      <c r="B1996" s="11" t="s">
        <v>4955</v>
      </c>
      <c r="C1996" s="1" t="s">
        <v>12638</v>
      </c>
      <c r="D1996" s="1" t="s">
        <v>12639</v>
      </c>
      <c r="E1996" s="1" t="s">
        <v>11</v>
      </c>
      <c r="F1996" s="1" t="s">
        <v>12640</v>
      </c>
      <c r="G1996" s="1" t="s">
        <v>12641</v>
      </c>
      <c r="H1996" s="1" t="s">
        <v>12642</v>
      </c>
      <c r="I1996" s="1" t="s">
        <v>12643</v>
      </c>
      <c r="J1996" s="1">
        <v>1.0</v>
      </c>
      <c r="K1996" s="1" t="s">
        <v>7473</v>
      </c>
      <c r="L1996" s="1">
        <v>0.0</v>
      </c>
      <c r="M1996" s="10" t="str">
        <f>IFERROR(__xludf.DUMMYFUNCTION("REGEXEXTRACT(B1996, ""\d{4}"")"),"2013")</f>
        <v>2013</v>
      </c>
    </row>
    <row r="1997">
      <c r="A1997" s="11" t="s">
        <v>4958</v>
      </c>
      <c r="B1997" s="11" t="s">
        <v>4957</v>
      </c>
      <c r="C1997" s="1" t="s">
        <v>11</v>
      </c>
      <c r="D1997" s="1" t="s">
        <v>12644</v>
      </c>
      <c r="E1997" s="1" t="s">
        <v>11</v>
      </c>
      <c r="F1997" s="1" t="s">
        <v>12645</v>
      </c>
      <c r="G1997" s="1" t="s">
        <v>12646</v>
      </c>
      <c r="H1997" s="1" t="s">
        <v>11</v>
      </c>
      <c r="I1997" s="1" t="s">
        <v>11</v>
      </c>
      <c r="J1997" s="1">
        <v>1.0</v>
      </c>
      <c r="K1997" s="1" t="s">
        <v>7473</v>
      </c>
      <c r="L1997" s="1">
        <v>0.0</v>
      </c>
      <c r="M1997" s="10" t="str">
        <f>IFERROR(__xludf.DUMMYFUNCTION("REGEXEXTRACT(B1997, ""\d{4}"")"),"1997")</f>
        <v>1997</v>
      </c>
    </row>
    <row r="1998">
      <c r="A1998" s="11" t="s">
        <v>4966</v>
      </c>
      <c r="B1998" s="11" t="s">
        <v>4965</v>
      </c>
      <c r="C1998" s="1" t="s">
        <v>12647</v>
      </c>
      <c r="D1998" s="1" t="s">
        <v>12648</v>
      </c>
      <c r="E1998" s="1" t="s">
        <v>11</v>
      </c>
      <c r="F1998" s="1" t="s">
        <v>12649</v>
      </c>
      <c r="G1998" s="1" t="s">
        <v>6323</v>
      </c>
      <c r="H1998" s="1" t="s">
        <v>4844</v>
      </c>
      <c r="I1998" s="1" t="s">
        <v>12650</v>
      </c>
      <c r="J1998" s="1">
        <v>1.0</v>
      </c>
      <c r="K1998" s="1" t="s">
        <v>7473</v>
      </c>
      <c r="L1998" s="1">
        <v>0.0</v>
      </c>
      <c r="M1998" s="10" t="str">
        <f>IFERROR(__xludf.DUMMYFUNCTION("REGEXEXTRACT(B1998, ""\d{4}"")"),"2009")</f>
        <v>2009</v>
      </c>
    </row>
    <row r="1999">
      <c r="A1999" s="11" t="s">
        <v>4968</v>
      </c>
      <c r="B1999" s="11" t="s">
        <v>4967</v>
      </c>
      <c r="C1999" s="1" t="s">
        <v>12651</v>
      </c>
      <c r="D1999" s="1" t="s">
        <v>12652</v>
      </c>
      <c r="E1999" s="1" t="s">
        <v>11</v>
      </c>
      <c r="F1999" s="1" t="s">
        <v>12653</v>
      </c>
      <c r="G1999" s="1" t="s">
        <v>12654</v>
      </c>
      <c r="H1999" s="1" t="s">
        <v>12655</v>
      </c>
      <c r="I1999" s="1" t="s">
        <v>12656</v>
      </c>
      <c r="J1999" s="1">
        <v>1.0</v>
      </c>
      <c r="K1999" s="1" t="s">
        <v>7473</v>
      </c>
      <c r="L1999" s="1">
        <v>0.0</v>
      </c>
      <c r="M1999" s="10" t="str">
        <f>IFERROR(__xludf.DUMMYFUNCTION("REGEXEXTRACT(B1999, ""\d{4}"")"),"1985")</f>
        <v>1985</v>
      </c>
    </row>
    <row r="2000">
      <c r="A2000" s="11" t="s">
        <v>4972</v>
      </c>
      <c r="B2000" s="11" t="s">
        <v>4971</v>
      </c>
      <c r="C2000" s="1" t="s">
        <v>11</v>
      </c>
      <c r="D2000" s="1" t="s">
        <v>12657</v>
      </c>
      <c r="E2000" s="1" t="s">
        <v>11</v>
      </c>
      <c r="F2000" s="1" t="s">
        <v>12658</v>
      </c>
      <c r="G2000" s="1" t="s">
        <v>12659</v>
      </c>
      <c r="H2000" s="1" t="s">
        <v>11</v>
      </c>
      <c r="I2000" s="1" t="s">
        <v>11</v>
      </c>
      <c r="J2000" s="1">
        <v>1.0</v>
      </c>
      <c r="K2000" s="1" t="s">
        <v>7473</v>
      </c>
      <c r="L2000" s="1">
        <v>0.0</v>
      </c>
      <c r="M2000" s="10" t="str">
        <f>IFERROR(__xludf.DUMMYFUNCTION("REGEXEXTRACT(B2000, ""\d{4}"")"),"2012")</f>
        <v>2012</v>
      </c>
    </row>
    <row r="2001">
      <c r="A2001" s="11" t="s">
        <v>4988</v>
      </c>
      <c r="B2001" s="11" t="s">
        <v>4987</v>
      </c>
      <c r="C2001" s="1" t="s">
        <v>12660</v>
      </c>
      <c r="D2001" s="1" t="s">
        <v>12661</v>
      </c>
      <c r="E2001" s="1" t="s">
        <v>11</v>
      </c>
      <c r="F2001" s="1" t="s">
        <v>12662</v>
      </c>
      <c r="G2001" s="1" t="s">
        <v>12663</v>
      </c>
      <c r="H2001" s="1" t="s">
        <v>5062</v>
      </c>
      <c r="I2001" s="1" t="s">
        <v>12664</v>
      </c>
      <c r="J2001" s="1">
        <v>1.0</v>
      </c>
      <c r="K2001" s="1" t="s">
        <v>7473</v>
      </c>
      <c r="L2001" s="1">
        <v>0.0</v>
      </c>
      <c r="M2001" s="10" t="str">
        <f>IFERROR(__xludf.DUMMYFUNCTION("REGEXEXTRACT(B2001, ""\d{4}"")"),"2016")</f>
        <v>2016</v>
      </c>
    </row>
    <row r="2002">
      <c r="A2002" s="11" t="s">
        <v>4996</v>
      </c>
      <c r="B2002" s="11" t="s">
        <v>4995</v>
      </c>
      <c r="C2002" s="1" t="s">
        <v>12665</v>
      </c>
      <c r="D2002" s="1" t="s">
        <v>12666</v>
      </c>
      <c r="E2002" s="1" t="s">
        <v>11</v>
      </c>
      <c r="F2002" s="1" t="s">
        <v>12667</v>
      </c>
      <c r="G2002" s="1" t="s">
        <v>12668</v>
      </c>
      <c r="H2002" s="1" t="s">
        <v>5062</v>
      </c>
      <c r="I2002" s="1" t="s">
        <v>12669</v>
      </c>
      <c r="J2002" s="1">
        <v>1.0</v>
      </c>
      <c r="K2002" s="1" t="s">
        <v>7473</v>
      </c>
      <c r="L2002" s="1">
        <v>0.0</v>
      </c>
      <c r="M2002" s="10" t="str">
        <f>IFERROR(__xludf.DUMMYFUNCTION("REGEXEXTRACT(B2002, ""\d{4}"")"),"1994")</f>
        <v>1994</v>
      </c>
    </row>
    <row r="2003">
      <c r="A2003" s="11" t="s">
        <v>4998</v>
      </c>
      <c r="B2003" s="11" t="s">
        <v>4997</v>
      </c>
      <c r="C2003" s="1" t="s">
        <v>12670</v>
      </c>
      <c r="D2003" s="1" t="s">
        <v>12671</v>
      </c>
      <c r="E2003" s="1" t="s">
        <v>11</v>
      </c>
      <c r="F2003" s="1" t="s">
        <v>12672</v>
      </c>
      <c r="G2003" s="1" t="s">
        <v>12673</v>
      </c>
      <c r="H2003" s="1" t="s">
        <v>12674</v>
      </c>
      <c r="I2003" s="1" t="s">
        <v>12675</v>
      </c>
      <c r="J2003" s="1">
        <v>1.0</v>
      </c>
      <c r="K2003" s="1" t="s">
        <v>7473</v>
      </c>
      <c r="L2003" s="1">
        <v>0.0</v>
      </c>
      <c r="M2003" s="10" t="str">
        <f>IFERROR(__xludf.DUMMYFUNCTION("REGEXEXTRACT(B2003, ""\d{4}"")"),"2012")</f>
        <v>2012</v>
      </c>
    </row>
    <row r="2004">
      <c r="A2004" s="11" t="s">
        <v>5000</v>
      </c>
      <c r="B2004" s="11" t="s">
        <v>4999</v>
      </c>
      <c r="C2004" s="1" t="s">
        <v>12676</v>
      </c>
      <c r="D2004" s="1" t="s">
        <v>12677</v>
      </c>
      <c r="E2004" s="1" t="s">
        <v>11</v>
      </c>
      <c r="F2004" s="1" t="s">
        <v>12678</v>
      </c>
      <c r="G2004" s="1" t="s">
        <v>12679</v>
      </c>
      <c r="H2004" s="1" t="s">
        <v>6290</v>
      </c>
      <c r="I2004" s="1" t="s">
        <v>12680</v>
      </c>
      <c r="J2004" s="1">
        <v>1.0</v>
      </c>
      <c r="K2004" s="1" t="s">
        <v>7473</v>
      </c>
      <c r="L2004" s="1">
        <v>0.0</v>
      </c>
      <c r="M2004" s="10" t="str">
        <f>IFERROR(__xludf.DUMMYFUNCTION("REGEXEXTRACT(B2004, ""\d{4}"")"),"2015")</f>
        <v>2015</v>
      </c>
    </row>
    <row r="2005">
      <c r="A2005" s="11" t="s">
        <v>5002</v>
      </c>
      <c r="B2005" s="11" t="s">
        <v>5001</v>
      </c>
      <c r="C2005" s="1" t="s">
        <v>12681</v>
      </c>
      <c r="D2005" s="1" t="s">
        <v>12682</v>
      </c>
      <c r="E2005" s="1" t="s">
        <v>11</v>
      </c>
      <c r="F2005" s="1" t="s">
        <v>12683</v>
      </c>
      <c r="G2005" s="1" t="s">
        <v>12684</v>
      </c>
      <c r="H2005" s="1" t="s">
        <v>5062</v>
      </c>
      <c r="I2005" s="1" t="s">
        <v>12685</v>
      </c>
      <c r="J2005" s="1">
        <v>1.0</v>
      </c>
      <c r="K2005" s="1" t="s">
        <v>7473</v>
      </c>
      <c r="L2005" s="1">
        <v>0.0</v>
      </c>
      <c r="M2005" s="10" t="str">
        <f>IFERROR(__xludf.DUMMYFUNCTION("REGEXEXTRACT(B2005, ""\d{4}"")"),"2007")</f>
        <v>2007</v>
      </c>
    </row>
    <row r="2006">
      <c r="A2006" s="11" t="s">
        <v>5004</v>
      </c>
      <c r="B2006" s="11" t="s">
        <v>5003</v>
      </c>
      <c r="C2006" s="1" t="s">
        <v>12686</v>
      </c>
      <c r="D2006" s="1" t="s">
        <v>12687</v>
      </c>
      <c r="E2006" s="1" t="s">
        <v>11</v>
      </c>
      <c r="F2006" s="1" t="s">
        <v>12688</v>
      </c>
      <c r="G2006" s="1" t="s">
        <v>12689</v>
      </c>
      <c r="H2006" s="1" t="s">
        <v>5007</v>
      </c>
      <c r="I2006" s="1" t="s">
        <v>12690</v>
      </c>
      <c r="J2006" s="1">
        <v>1.0</v>
      </c>
      <c r="K2006" s="1" t="s">
        <v>7473</v>
      </c>
      <c r="L2006" s="1">
        <v>0.0</v>
      </c>
      <c r="M2006" s="10" t="str">
        <f>IFERROR(__xludf.DUMMYFUNCTION("REGEXEXTRACT(B2006, ""\d{4}"")"),"2014")</f>
        <v>2014</v>
      </c>
    </row>
    <row r="2007">
      <c r="A2007" s="11" t="s">
        <v>5011</v>
      </c>
      <c r="B2007" s="11" t="s">
        <v>5010</v>
      </c>
      <c r="C2007" s="1" t="s">
        <v>12691</v>
      </c>
      <c r="D2007" s="1" t="s">
        <v>12692</v>
      </c>
      <c r="E2007" s="1" t="s">
        <v>11</v>
      </c>
      <c r="F2007" s="1" t="s">
        <v>12693</v>
      </c>
      <c r="G2007" s="1" t="s">
        <v>12694</v>
      </c>
      <c r="H2007" s="1" t="s">
        <v>1085</v>
      </c>
      <c r="I2007" s="1" t="s">
        <v>12695</v>
      </c>
      <c r="J2007" s="1">
        <v>1.0</v>
      </c>
      <c r="K2007" s="1" t="s">
        <v>7473</v>
      </c>
      <c r="L2007" s="1">
        <v>0.0</v>
      </c>
      <c r="M2007" s="10" t="str">
        <f>IFERROR(__xludf.DUMMYFUNCTION("REGEXEXTRACT(B2007, ""\d{4}"")"),"2013")</f>
        <v>2013</v>
      </c>
    </row>
    <row r="2008">
      <c r="A2008" s="11" t="s">
        <v>5020</v>
      </c>
      <c r="B2008" s="11" t="s">
        <v>5019</v>
      </c>
      <c r="C2008" s="1" t="s">
        <v>12696</v>
      </c>
      <c r="D2008" s="1" t="s">
        <v>12697</v>
      </c>
      <c r="E2008" s="1" t="s">
        <v>11</v>
      </c>
      <c r="F2008" s="1" t="s">
        <v>12698</v>
      </c>
      <c r="G2008" s="1" t="s">
        <v>5791</v>
      </c>
      <c r="H2008" s="1" t="s">
        <v>1681</v>
      </c>
      <c r="I2008" s="1" t="s">
        <v>12699</v>
      </c>
      <c r="J2008" s="1">
        <v>1.0</v>
      </c>
      <c r="K2008" s="1" t="s">
        <v>7473</v>
      </c>
      <c r="L2008" s="1">
        <v>0.0</v>
      </c>
      <c r="M2008" s="10" t="str">
        <f>IFERROR(__xludf.DUMMYFUNCTION("REGEXEXTRACT(B2008, ""\d{4}"")"),"2012")</f>
        <v>2012</v>
      </c>
    </row>
    <row r="2009">
      <c r="A2009" s="11" t="s">
        <v>5022</v>
      </c>
      <c r="B2009" s="11" t="s">
        <v>5021</v>
      </c>
      <c r="C2009" s="1" t="s">
        <v>12700</v>
      </c>
      <c r="D2009" s="1" t="s">
        <v>12701</v>
      </c>
      <c r="E2009" s="1" t="s">
        <v>11</v>
      </c>
      <c r="F2009" s="1" t="s">
        <v>12702</v>
      </c>
      <c r="G2009" s="1" t="s">
        <v>12703</v>
      </c>
      <c r="H2009" s="1" t="s">
        <v>5775</v>
      </c>
      <c r="I2009" s="1" t="s">
        <v>12704</v>
      </c>
      <c r="J2009" s="1">
        <v>1.0</v>
      </c>
      <c r="K2009" s="1" t="s">
        <v>7473</v>
      </c>
      <c r="L2009" s="1">
        <v>0.0</v>
      </c>
      <c r="M2009" s="10" t="str">
        <f>IFERROR(__xludf.DUMMYFUNCTION("REGEXEXTRACT(B2009, ""\d{4}"")"),"2013")</f>
        <v>2013</v>
      </c>
    </row>
    <row r="2010">
      <c r="A2010" s="11" t="s">
        <v>5024</v>
      </c>
      <c r="B2010" s="11" t="s">
        <v>5023</v>
      </c>
      <c r="C2010" s="1" t="s">
        <v>12705</v>
      </c>
      <c r="D2010" s="1" t="s">
        <v>12706</v>
      </c>
      <c r="E2010" s="1" t="s">
        <v>11</v>
      </c>
      <c r="F2010" s="1" t="s">
        <v>12707</v>
      </c>
      <c r="G2010" s="1" t="s">
        <v>12708</v>
      </c>
      <c r="H2010" s="1" t="s">
        <v>7044</v>
      </c>
      <c r="I2010" s="1" t="s">
        <v>12709</v>
      </c>
      <c r="J2010" s="1">
        <v>1.0</v>
      </c>
      <c r="K2010" s="1" t="s">
        <v>7473</v>
      </c>
      <c r="L2010" s="1">
        <v>0.0</v>
      </c>
      <c r="M2010" s="10" t="str">
        <f>IFERROR(__xludf.DUMMYFUNCTION("REGEXEXTRACT(B2010, ""\d{4}"")"),"2010")</f>
        <v>2010</v>
      </c>
    </row>
    <row r="2011">
      <c r="A2011" s="11" t="s">
        <v>5026</v>
      </c>
      <c r="B2011" s="11" t="s">
        <v>5025</v>
      </c>
      <c r="C2011" s="1" t="s">
        <v>12710</v>
      </c>
      <c r="D2011" s="1" t="s">
        <v>12711</v>
      </c>
      <c r="E2011" s="1" t="s">
        <v>11</v>
      </c>
      <c r="F2011" s="1" t="s">
        <v>12712</v>
      </c>
      <c r="G2011" s="1" t="s">
        <v>12708</v>
      </c>
      <c r="H2011" s="1" t="s">
        <v>378</v>
      </c>
      <c r="I2011" s="1" t="s">
        <v>12713</v>
      </c>
      <c r="J2011" s="1">
        <v>1.0</v>
      </c>
      <c r="K2011" s="1" t="s">
        <v>7473</v>
      </c>
      <c r="L2011" s="1">
        <v>0.0</v>
      </c>
      <c r="M2011" s="10" t="str">
        <f>IFERROR(__xludf.DUMMYFUNCTION("REGEXEXTRACT(B2011, ""\d{4}"")"),"2006")</f>
        <v>2006</v>
      </c>
    </row>
    <row r="2012">
      <c r="A2012" s="11" t="s">
        <v>5028</v>
      </c>
      <c r="B2012" s="11" t="s">
        <v>5027</v>
      </c>
      <c r="C2012" s="1" t="s">
        <v>12714</v>
      </c>
      <c r="D2012" s="1" t="s">
        <v>12715</v>
      </c>
      <c r="E2012" s="1" t="s">
        <v>11</v>
      </c>
      <c r="F2012" s="1" t="s">
        <v>12716</v>
      </c>
      <c r="G2012" s="1" t="s">
        <v>12717</v>
      </c>
      <c r="H2012" s="1" t="s">
        <v>12718</v>
      </c>
      <c r="I2012" s="1" t="s">
        <v>12719</v>
      </c>
      <c r="J2012" s="1">
        <v>1.0</v>
      </c>
      <c r="K2012" s="1" t="s">
        <v>7473</v>
      </c>
      <c r="L2012" s="1">
        <v>0.0</v>
      </c>
      <c r="M2012" s="10" t="str">
        <f>IFERROR(__xludf.DUMMYFUNCTION("REGEXEXTRACT(B2012, ""\d{4}"")"),"2012")</f>
        <v>2012</v>
      </c>
    </row>
    <row r="2013">
      <c r="A2013" s="11" t="s">
        <v>5030</v>
      </c>
      <c r="B2013" s="11" t="s">
        <v>5029</v>
      </c>
      <c r="C2013" s="1" t="s">
        <v>12720</v>
      </c>
      <c r="D2013" s="1" t="s">
        <v>12721</v>
      </c>
      <c r="E2013" s="1" t="s">
        <v>11</v>
      </c>
      <c r="F2013" s="1" t="s">
        <v>12722</v>
      </c>
      <c r="G2013" s="1" t="s">
        <v>12723</v>
      </c>
      <c r="H2013" s="1" t="s">
        <v>5062</v>
      </c>
      <c r="I2013" s="1" t="s">
        <v>12724</v>
      </c>
      <c r="J2013" s="1">
        <v>1.0</v>
      </c>
      <c r="K2013" s="1" t="s">
        <v>7473</v>
      </c>
      <c r="L2013" s="1">
        <v>0.0</v>
      </c>
      <c r="M2013" s="10" t="str">
        <f>IFERROR(__xludf.DUMMYFUNCTION("REGEXEXTRACT(B2013, ""\d{4}"")"),"1992")</f>
        <v>1992</v>
      </c>
    </row>
    <row r="2014">
      <c r="A2014" s="11" t="s">
        <v>5032</v>
      </c>
      <c r="B2014" s="11" t="s">
        <v>5031</v>
      </c>
      <c r="C2014" s="1" t="s">
        <v>12725</v>
      </c>
      <c r="D2014" s="1" t="s">
        <v>12726</v>
      </c>
      <c r="E2014" s="1" t="s">
        <v>11</v>
      </c>
      <c r="F2014" s="1" t="s">
        <v>12727</v>
      </c>
      <c r="G2014" s="1" t="s">
        <v>12728</v>
      </c>
      <c r="H2014" s="1" t="s">
        <v>2024</v>
      </c>
      <c r="I2014" s="1" t="s">
        <v>12729</v>
      </c>
      <c r="J2014" s="1">
        <v>1.0</v>
      </c>
      <c r="K2014" s="1" t="s">
        <v>7473</v>
      </c>
      <c r="L2014" s="1">
        <v>0.0</v>
      </c>
      <c r="M2014" s="10" t="str">
        <f>IFERROR(__xludf.DUMMYFUNCTION("REGEXEXTRACT(B2014, ""\d{4}"")"),"2007")</f>
        <v>2007</v>
      </c>
    </row>
    <row r="2015">
      <c r="A2015" s="11" t="s">
        <v>5041</v>
      </c>
      <c r="B2015" s="11" t="s">
        <v>5040</v>
      </c>
      <c r="C2015" s="1" t="s">
        <v>12730</v>
      </c>
      <c r="D2015" s="1" t="s">
        <v>12731</v>
      </c>
      <c r="E2015" s="1" t="s">
        <v>11</v>
      </c>
      <c r="F2015" s="1" t="s">
        <v>12732</v>
      </c>
      <c r="G2015" s="1" t="s">
        <v>12733</v>
      </c>
      <c r="H2015" s="1" t="s">
        <v>12734</v>
      </c>
      <c r="I2015" s="1" t="s">
        <v>12735</v>
      </c>
      <c r="J2015" s="1">
        <v>1.0</v>
      </c>
      <c r="K2015" s="1" t="s">
        <v>7473</v>
      </c>
      <c r="L2015" s="1">
        <v>0.0</v>
      </c>
      <c r="M2015" s="10" t="str">
        <f>IFERROR(__xludf.DUMMYFUNCTION("REGEXEXTRACT(B2015, ""\d{4}"")"),"2011")</f>
        <v>2011</v>
      </c>
    </row>
    <row r="2016">
      <c r="A2016" s="11" t="s">
        <v>5043</v>
      </c>
      <c r="B2016" s="11" t="s">
        <v>5042</v>
      </c>
      <c r="C2016" s="1" t="s">
        <v>12736</v>
      </c>
      <c r="D2016" s="1" t="s">
        <v>12737</v>
      </c>
      <c r="E2016" s="1" t="s">
        <v>11</v>
      </c>
      <c r="F2016" s="1" t="s">
        <v>12738</v>
      </c>
      <c r="G2016" s="1" t="s">
        <v>12739</v>
      </c>
      <c r="H2016" s="1" t="s">
        <v>12452</v>
      </c>
      <c r="I2016" s="1" t="s">
        <v>12740</v>
      </c>
      <c r="J2016" s="1">
        <v>1.0</v>
      </c>
      <c r="K2016" s="1" t="s">
        <v>7473</v>
      </c>
      <c r="L2016" s="1">
        <v>0.0</v>
      </c>
      <c r="M2016" s="10" t="str">
        <f>IFERROR(__xludf.DUMMYFUNCTION("REGEXEXTRACT(B2016, ""\d{4}"")"),"2013")</f>
        <v>2013</v>
      </c>
    </row>
    <row r="2017">
      <c r="A2017" s="11" t="s">
        <v>5047</v>
      </c>
      <c r="B2017" s="11" t="s">
        <v>5046</v>
      </c>
      <c r="C2017" s="1" t="s">
        <v>11</v>
      </c>
      <c r="D2017" s="1" t="s">
        <v>12741</v>
      </c>
      <c r="E2017" s="1" t="s">
        <v>11</v>
      </c>
      <c r="F2017" s="1" t="s">
        <v>12742</v>
      </c>
      <c r="G2017" s="1" t="s">
        <v>12743</v>
      </c>
      <c r="H2017" s="1" t="s">
        <v>11</v>
      </c>
      <c r="I2017" s="1" t="s">
        <v>11</v>
      </c>
      <c r="J2017" s="1">
        <v>1.0</v>
      </c>
      <c r="K2017" s="1" t="s">
        <v>7473</v>
      </c>
      <c r="L2017" s="1">
        <v>0.0</v>
      </c>
      <c r="M2017" s="10" t="str">
        <f>IFERROR(__xludf.DUMMYFUNCTION("REGEXEXTRACT(B2017, ""\d{4}"")"),"2005")</f>
        <v>2005</v>
      </c>
    </row>
    <row r="2018">
      <c r="A2018" s="11" t="s">
        <v>5049</v>
      </c>
      <c r="B2018" s="11" t="s">
        <v>5048</v>
      </c>
      <c r="C2018" s="1" t="s">
        <v>12744</v>
      </c>
      <c r="D2018" s="1" t="s">
        <v>12745</v>
      </c>
      <c r="E2018" s="1" t="s">
        <v>11</v>
      </c>
      <c r="F2018" s="1" t="s">
        <v>12746</v>
      </c>
      <c r="G2018" s="1" t="s">
        <v>12747</v>
      </c>
      <c r="H2018" s="1" t="s">
        <v>12748</v>
      </c>
      <c r="I2018" s="1" t="s">
        <v>12749</v>
      </c>
      <c r="J2018" s="1">
        <v>1.0</v>
      </c>
      <c r="K2018" s="1" t="s">
        <v>7473</v>
      </c>
      <c r="L2018" s="1">
        <v>0.0</v>
      </c>
      <c r="M2018" s="10" t="str">
        <f>IFERROR(__xludf.DUMMYFUNCTION("REGEXEXTRACT(B2018, ""\d{4}"")"),"1999")</f>
        <v>1999</v>
      </c>
    </row>
    <row r="2019">
      <c r="A2019" s="11" t="s">
        <v>5051</v>
      </c>
      <c r="B2019" s="11" t="s">
        <v>5050</v>
      </c>
      <c r="C2019" s="1" t="s">
        <v>11</v>
      </c>
      <c r="D2019" s="1" t="s">
        <v>12750</v>
      </c>
      <c r="E2019" s="1" t="s">
        <v>11</v>
      </c>
      <c r="F2019" s="1" t="s">
        <v>12751</v>
      </c>
      <c r="G2019" s="1" t="s">
        <v>12752</v>
      </c>
      <c r="H2019" s="1" t="s">
        <v>11</v>
      </c>
      <c r="I2019" s="1" t="s">
        <v>11</v>
      </c>
      <c r="J2019" s="1">
        <v>1.0</v>
      </c>
      <c r="K2019" s="1" t="s">
        <v>7473</v>
      </c>
      <c r="L2019" s="1">
        <v>0.0</v>
      </c>
      <c r="M2019" s="10" t="str">
        <f>IFERROR(__xludf.DUMMYFUNCTION("REGEXEXTRACT(B2019, ""\d{4}"")"),"2011")</f>
        <v>2011</v>
      </c>
    </row>
    <row r="2020">
      <c r="A2020" s="11" t="s">
        <v>5057</v>
      </c>
      <c r="B2020" s="11" t="s">
        <v>5056</v>
      </c>
      <c r="C2020" s="1" t="s">
        <v>12753</v>
      </c>
      <c r="D2020" s="1" t="s">
        <v>12754</v>
      </c>
      <c r="E2020" s="1" t="s">
        <v>11</v>
      </c>
      <c r="F2020" s="1" t="s">
        <v>12755</v>
      </c>
      <c r="G2020" s="1" t="s">
        <v>12756</v>
      </c>
      <c r="H2020" s="1" t="s">
        <v>12757</v>
      </c>
      <c r="I2020" s="1" t="s">
        <v>12758</v>
      </c>
      <c r="J2020" s="1">
        <v>1.0</v>
      </c>
      <c r="K2020" s="1" t="s">
        <v>7473</v>
      </c>
      <c r="L2020" s="1">
        <v>0.0</v>
      </c>
      <c r="M2020" s="10" t="str">
        <f>IFERROR(__xludf.DUMMYFUNCTION("REGEXEXTRACT(B2020, ""\d{4}"")"),"2012")</f>
        <v>2012</v>
      </c>
    </row>
    <row r="2021">
      <c r="A2021" s="11" t="s">
        <v>5066</v>
      </c>
      <c r="B2021" s="11" t="s">
        <v>5065</v>
      </c>
      <c r="C2021" s="1" t="s">
        <v>12759</v>
      </c>
      <c r="D2021" s="1" t="s">
        <v>12760</v>
      </c>
      <c r="E2021" s="1" t="s">
        <v>11</v>
      </c>
      <c r="F2021" s="1" t="s">
        <v>12761</v>
      </c>
      <c r="G2021" s="1" t="s">
        <v>12762</v>
      </c>
      <c r="H2021" s="1" t="s">
        <v>1477</v>
      </c>
      <c r="I2021" s="1" t="s">
        <v>12763</v>
      </c>
      <c r="J2021" s="1">
        <v>1.0</v>
      </c>
      <c r="K2021" s="1" t="s">
        <v>7473</v>
      </c>
      <c r="L2021" s="1">
        <v>0.0</v>
      </c>
      <c r="M2021" s="10" t="str">
        <f>IFERROR(__xludf.DUMMYFUNCTION("REGEXEXTRACT(B2021, ""\d{4}"")"),"2003")</f>
        <v>2003</v>
      </c>
    </row>
    <row r="2022">
      <c r="A2022" s="11" t="s">
        <v>5068</v>
      </c>
      <c r="B2022" s="11" t="s">
        <v>5067</v>
      </c>
      <c r="C2022" s="1" t="s">
        <v>12764</v>
      </c>
      <c r="D2022" s="1" t="s">
        <v>12765</v>
      </c>
      <c r="E2022" s="1" t="s">
        <v>11</v>
      </c>
      <c r="F2022" s="1" t="s">
        <v>12766</v>
      </c>
      <c r="G2022" s="1" t="s">
        <v>12762</v>
      </c>
      <c r="H2022" s="1" t="s">
        <v>4815</v>
      </c>
      <c r="I2022" s="1" t="s">
        <v>12767</v>
      </c>
      <c r="J2022" s="1">
        <v>1.0</v>
      </c>
      <c r="K2022" s="1" t="s">
        <v>7473</v>
      </c>
      <c r="L2022" s="1">
        <v>0.0</v>
      </c>
      <c r="M2022" s="10" t="str">
        <f>IFERROR(__xludf.DUMMYFUNCTION("REGEXEXTRACT(B2022, ""\d{4}"")"),"2015")</f>
        <v>2015</v>
      </c>
    </row>
    <row r="2023">
      <c r="A2023" s="11" t="s">
        <v>5070</v>
      </c>
      <c r="B2023" s="11" t="s">
        <v>5069</v>
      </c>
      <c r="C2023" s="1" t="s">
        <v>12768</v>
      </c>
      <c r="D2023" s="1" t="s">
        <v>12769</v>
      </c>
      <c r="E2023" s="1" t="s">
        <v>11</v>
      </c>
      <c r="F2023" s="1" t="s">
        <v>12770</v>
      </c>
      <c r="G2023" s="1" t="s">
        <v>12771</v>
      </c>
      <c r="H2023" s="1" t="s">
        <v>12772</v>
      </c>
      <c r="I2023" s="1" t="s">
        <v>12773</v>
      </c>
      <c r="J2023" s="1">
        <v>1.0</v>
      </c>
      <c r="K2023" s="1" t="s">
        <v>7473</v>
      </c>
      <c r="L2023" s="1">
        <v>0.0</v>
      </c>
      <c r="M2023" s="10" t="str">
        <f>IFERROR(__xludf.DUMMYFUNCTION("REGEXEXTRACT(B2023, ""\d{4}"")"),"2015")</f>
        <v>2015</v>
      </c>
    </row>
    <row r="2024">
      <c r="A2024" s="11" t="s">
        <v>5072</v>
      </c>
      <c r="B2024" s="11" t="s">
        <v>5071</v>
      </c>
      <c r="C2024" s="1" t="s">
        <v>12774</v>
      </c>
      <c r="D2024" s="1" t="s">
        <v>12775</v>
      </c>
      <c r="E2024" s="1" t="s">
        <v>11</v>
      </c>
      <c r="F2024" s="1" t="s">
        <v>12776</v>
      </c>
      <c r="G2024" s="1" t="s">
        <v>12777</v>
      </c>
      <c r="H2024" s="1" t="s">
        <v>12778</v>
      </c>
      <c r="I2024" s="1" t="s">
        <v>12779</v>
      </c>
      <c r="J2024" s="1">
        <v>1.0</v>
      </c>
      <c r="K2024" s="1" t="s">
        <v>7473</v>
      </c>
      <c r="L2024" s="1">
        <v>0.0</v>
      </c>
      <c r="M2024" s="10" t="str">
        <f>IFERROR(__xludf.DUMMYFUNCTION("REGEXEXTRACT(B2024, ""\d{4}"")"),"2008")</f>
        <v>2008</v>
      </c>
    </row>
    <row r="2025">
      <c r="A2025" s="11" t="s">
        <v>5074</v>
      </c>
      <c r="B2025" s="11" t="s">
        <v>5073</v>
      </c>
      <c r="C2025" s="1" t="s">
        <v>11</v>
      </c>
      <c r="D2025" s="1" t="s">
        <v>12780</v>
      </c>
      <c r="E2025" s="1" t="s">
        <v>11</v>
      </c>
      <c r="F2025" s="1" t="s">
        <v>12781</v>
      </c>
      <c r="G2025" s="1" t="s">
        <v>12782</v>
      </c>
      <c r="H2025" s="1" t="s">
        <v>11</v>
      </c>
      <c r="I2025" s="1" t="s">
        <v>11</v>
      </c>
      <c r="J2025" s="1">
        <v>1.0</v>
      </c>
      <c r="K2025" s="1" t="s">
        <v>7473</v>
      </c>
      <c r="L2025" s="1">
        <v>0.0</v>
      </c>
      <c r="M2025" s="10" t="str">
        <f>IFERROR(__xludf.DUMMYFUNCTION("REGEXEXTRACT(B2025, ""\d{4}"")"),"2016")</f>
        <v>2016</v>
      </c>
    </row>
    <row r="2026">
      <c r="A2026" s="11" t="s">
        <v>5076</v>
      </c>
      <c r="B2026" s="11" t="s">
        <v>5075</v>
      </c>
      <c r="C2026" s="1" t="s">
        <v>12783</v>
      </c>
      <c r="D2026" s="1" t="s">
        <v>12784</v>
      </c>
      <c r="E2026" s="1" t="s">
        <v>11</v>
      </c>
      <c r="F2026" s="1" t="s">
        <v>12785</v>
      </c>
      <c r="G2026" s="1" t="s">
        <v>12786</v>
      </c>
      <c r="H2026" s="1" t="s">
        <v>5062</v>
      </c>
      <c r="I2026" s="1" t="s">
        <v>12787</v>
      </c>
      <c r="J2026" s="1">
        <v>1.0</v>
      </c>
      <c r="K2026" s="1" t="s">
        <v>7473</v>
      </c>
      <c r="L2026" s="1">
        <v>0.0</v>
      </c>
      <c r="M2026" s="10" t="str">
        <f>IFERROR(__xludf.DUMMYFUNCTION("REGEXEXTRACT(B2026, ""\d{4}"")"),"2005")</f>
        <v>2005</v>
      </c>
    </row>
    <row r="2027">
      <c r="A2027" s="11" t="s">
        <v>5080</v>
      </c>
      <c r="B2027" s="11" t="s">
        <v>5079</v>
      </c>
      <c r="C2027" s="1" t="s">
        <v>11</v>
      </c>
      <c r="D2027" s="1" t="s">
        <v>12788</v>
      </c>
      <c r="E2027" s="1" t="s">
        <v>11</v>
      </c>
      <c r="F2027" s="1" t="s">
        <v>12789</v>
      </c>
      <c r="G2027" s="1" t="s">
        <v>12790</v>
      </c>
      <c r="H2027" s="1" t="s">
        <v>11</v>
      </c>
      <c r="I2027" s="1" t="s">
        <v>11</v>
      </c>
      <c r="J2027" s="1">
        <v>1.0</v>
      </c>
      <c r="K2027" s="1" t="s">
        <v>7473</v>
      </c>
      <c r="L2027" s="1">
        <v>0.0</v>
      </c>
      <c r="M2027" s="10" t="str">
        <f>IFERROR(__xludf.DUMMYFUNCTION("REGEXEXTRACT(B2027, ""\d{4}"")"),"2002")</f>
        <v>2002</v>
      </c>
    </row>
    <row r="2028">
      <c r="A2028" s="11" t="s">
        <v>5089</v>
      </c>
      <c r="B2028" s="11" t="s">
        <v>5088</v>
      </c>
      <c r="C2028" s="1" t="s">
        <v>12791</v>
      </c>
      <c r="D2028" s="1" t="s">
        <v>12792</v>
      </c>
      <c r="E2028" s="1" t="s">
        <v>11</v>
      </c>
      <c r="F2028" s="1" t="s">
        <v>12793</v>
      </c>
      <c r="G2028" s="1" t="s">
        <v>10434</v>
      </c>
      <c r="H2028" s="1" t="s">
        <v>12794</v>
      </c>
      <c r="I2028" s="1" t="s">
        <v>12795</v>
      </c>
      <c r="J2028" s="1">
        <v>1.0</v>
      </c>
      <c r="K2028" s="1" t="s">
        <v>7473</v>
      </c>
      <c r="L2028" s="1">
        <v>0.0</v>
      </c>
      <c r="M2028" s="10" t="str">
        <f>IFERROR(__xludf.DUMMYFUNCTION("REGEXEXTRACT(B2028, ""\d{4}"")"),"1994")</f>
        <v>1994</v>
      </c>
    </row>
    <row r="2029">
      <c r="A2029" s="11" t="s">
        <v>5091</v>
      </c>
      <c r="B2029" s="11" t="s">
        <v>5090</v>
      </c>
      <c r="C2029" s="1" t="s">
        <v>11</v>
      </c>
      <c r="D2029" s="1" t="s">
        <v>12796</v>
      </c>
      <c r="E2029" s="1" t="s">
        <v>11</v>
      </c>
      <c r="F2029" s="1" t="s">
        <v>12797</v>
      </c>
      <c r="G2029" s="1" t="s">
        <v>12798</v>
      </c>
      <c r="H2029" s="1" t="s">
        <v>11</v>
      </c>
      <c r="I2029" s="1" t="s">
        <v>11</v>
      </c>
      <c r="J2029" s="1">
        <v>1.0</v>
      </c>
      <c r="K2029" s="3" t="s">
        <v>8484</v>
      </c>
      <c r="L2029" s="1">
        <v>0.0</v>
      </c>
      <c r="M2029" s="10" t="str">
        <f>IFERROR(__xludf.DUMMYFUNCTION("REGEXEXTRACT(B2029, ""\d{4}"")"),"2015")</f>
        <v>2015</v>
      </c>
    </row>
    <row r="2030">
      <c r="A2030" s="11" t="s">
        <v>5095</v>
      </c>
      <c r="B2030" s="11" t="s">
        <v>5094</v>
      </c>
      <c r="C2030" s="1" t="s">
        <v>12799</v>
      </c>
      <c r="D2030" s="1" t="s">
        <v>12800</v>
      </c>
      <c r="E2030" s="1" t="s">
        <v>11</v>
      </c>
      <c r="F2030" s="1" t="s">
        <v>12801</v>
      </c>
      <c r="G2030" s="1" t="s">
        <v>6309</v>
      </c>
      <c r="H2030" s="1" t="s">
        <v>1085</v>
      </c>
      <c r="I2030" s="1" t="s">
        <v>12802</v>
      </c>
      <c r="J2030" s="1">
        <v>1.0</v>
      </c>
      <c r="K2030" s="1" t="s">
        <v>7473</v>
      </c>
      <c r="L2030" s="1">
        <v>0.0</v>
      </c>
      <c r="M2030" s="10" t="str">
        <f>IFERROR(__xludf.DUMMYFUNCTION("REGEXEXTRACT(B2030, ""\d{4}"")"),"2010")</f>
        <v>2010</v>
      </c>
    </row>
    <row r="2031">
      <c r="A2031" s="11" t="s">
        <v>5099</v>
      </c>
      <c r="B2031" s="11" t="s">
        <v>5098</v>
      </c>
      <c r="C2031" s="1" t="s">
        <v>12803</v>
      </c>
      <c r="D2031" s="1" t="s">
        <v>12804</v>
      </c>
      <c r="E2031" s="1" t="s">
        <v>11</v>
      </c>
      <c r="F2031" s="1" t="s">
        <v>12805</v>
      </c>
      <c r="G2031" s="1" t="s">
        <v>12806</v>
      </c>
      <c r="H2031" s="1" t="s">
        <v>2111</v>
      </c>
      <c r="I2031" s="1" t="s">
        <v>12807</v>
      </c>
      <c r="J2031" s="1">
        <v>1.0</v>
      </c>
      <c r="K2031" s="1" t="s">
        <v>7473</v>
      </c>
      <c r="L2031" s="1">
        <v>0.0</v>
      </c>
      <c r="M2031" s="10" t="str">
        <f>IFERROR(__xludf.DUMMYFUNCTION("REGEXEXTRACT(B2031, ""\d{4}"")"),"2011")</f>
        <v>2011</v>
      </c>
    </row>
    <row r="2032">
      <c r="A2032" s="11" t="s">
        <v>5103</v>
      </c>
      <c r="B2032" s="11" t="s">
        <v>5102</v>
      </c>
      <c r="C2032" s="1" t="s">
        <v>12808</v>
      </c>
      <c r="D2032" s="1" t="s">
        <v>12809</v>
      </c>
      <c r="E2032" s="1" t="s">
        <v>11</v>
      </c>
      <c r="F2032" s="1" t="s">
        <v>12810</v>
      </c>
      <c r="G2032" s="1" t="s">
        <v>12811</v>
      </c>
      <c r="H2032" s="1" t="s">
        <v>7044</v>
      </c>
      <c r="I2032" s="1" t="s">
        <v>12812</v>
      </c>
      <c r="J2032" s="1">
        <v>1.0</v>
      </c>
      <c r="K2032" s="1" t="s">
        <v>7473</v>
      </c>
      <c r="L2032" s="1">
        <v>0.0</v>
      </c>
      <c r="M2032" s="10" t="str">
        <f>IFERROR(__xludf.DUMMYFUNCTION("REGEXEXTRACT(B2032, ""\d{4}"")"),"2012")</f>
        <v>2012</v>
      </c>
    </row>
    <row r="2033">
      <c r="A2033" s="11" t="s">
        <v>5105</v>
      </c>
      <c r="B2033" s="11" t="s">
        <v>5104</v>
      </c>
      <c r="C2033" s="1" t="s">
        <v>12813</v>
      </c>
      <c r="D2033" s="1" t="s">
        <v>12814</v>
      </c>
      <c r="E2033" s="1" t="s">
        <v>11</v>
      </c>
      <c r="F2033" s="1" t="s">
        <v>12815</v>
      </c>
      <c r="G2033" s="1" t="s">
        <v>12811</v>
      </c>
      <c r="H2033" s="1" t="s">
        <v>4758</v>
      </c>
      <c r="I2033" s="1" t="s">
        <v>12816</v>
      </c>
      <c r="J2033" s="1">
        <v>1.0</v>
      </c>
      <c r="K2033" s="1" t="s">
        <v>7473</v>
      </c>
      <c r="L2033" s="1">
        <v>0.0</v>
      </c>
      <c r="M2033" s="10" t="str">
        <f>IFERROR(__xludf.DUMMYFUNCTION("REGEXEXTRACT(B2033, ""\d{4}"")"),"2014")</f>
        <v>2014</v>
      </c>
    </row>
    <row r="2034">
      <c r="A2034" s="11" t="s">
        <v>5107</v>
      </c>
      <c r="B2034" s="11" t="s">
        <v>5106</v>
      </c>
      <c r="C2034" s="1" t="s">
        <v>11</v>
      </c>
      <c r="D2034" s="1" t="s">
        <v>12817</v>
      </c>
      <c r="E2034" s="1" t="s">
        <v>11</v>
      </c>
      <c r="F2034" s="1" t="s">
        <v>12818</v>
      </c>
      <c r="G2034" s="1" t="s">
        <v>12819</v>
      </c>
      <c r="H2034" s="1" t="s">
        <v>11</v>
      </c>
      <c r="I2034" s="1" t="s">
        <v>11</v>
      </c>
      <c r="J2034" s="1">
        <v>1.0</v>
      </c>
      <c r="K2034" s="1" t="s">
        <v>7473</v>
      </c>
      <c r="L2034" s="1">
        <v>0.0</v>
      </c>
      <c r="M2034" s="10" t="str">
        <f>IFERROR(__xludf.DUMMYFUNCTION("REGEXEXTRACT(B2034, ""\d{4}"")"),"2016")</f>
        <v>2016</v>
      </c>
    </row>
    <row r="2035">
      <c r="A2035" s="11" t="s">
        <v>5109</v>
      </c>
      <c r="B2035" s="11" t="s">
        <v>5108</v>
      </c>
      <c r="C2035" s="1" t="s">
        <v>12820</v>
      </c>
      <c r="D2035" s="1" t="s">
        <v>12821</v>
      </c>
      <c r="E2035" s="1" t="s">
        <v>11</v>
      </c>
      <c r="F2035" s="1" t="s">
        <v>12822</v>
      </c>
      <c r="G2035" s="1" t="s">
        <v>12823</v>
      </c>
      <c r="H2035" s="1" t="s">
        <v>12070</v>
      </c>
      <c r="I2035" s="1" t="s">
        <v>12824</v>
      </c>
      <c r="J2035" s="1">
        <v>1.0</v>
      </c>
      <c r="K2035" s="1" t="s">
        <v>7473</v>
      </c>
      <c r="L2035" s="1">
        <v>0.0</v>
      </c>
      <c r="M2035" s="10" t="str">
        <f>IFERROR(__xludf.DUMMYFUNCTION("REGEXEXTRACT(B2035, ""\d{4}"")"),"2005")</f>
        <v>2005</v>
      </c>
    </row>
    <row r="2036">
      <c r="A2036" s="11" t="s">
        <v>5111</v>
      </c>
      <c r="B2036" s="11" t="s">
        <v>5110</v>
      </c>
      <c r="C2036" s="1" t="s">
        <v>6907</v>
      </c>
      <c r="D2036" s="1" t="s">
        <v>12825</v>
      </c>
      <c r="E2036" s="1" t="s">
        <v>11</v>
      </c>
      <c r="F2036" s="1" t="s">
        <v>6905</v>
      </c>
      <c r="G2036" s="1" t="s">
        <v>6906</v>
      </c>
      <c r="H2036" s="1" t="s">
        <v>291</v>
      </c>
      <c r="I2036" s="1" t="s">
        <v>6908</v>
      </c>
      <c r="J2036" s="1">
        <v>1.0</v>
      </c>
      <c r="K2036" s="1" t="s">
        <v>7473</v>
      </c>
      <c r="L2036" s="1">
        <v>0.0</v>
      </c>
      <c r="M2036" s="10" t="str">
        <f>IFERROR(__xludf.DUMMYFUNCTION("REGEXEXTRACT(B2036, ""\d{4}"")"),"2016")</f>
        <v>2016</v>
      </c>
    </row>
    <row r="2037">
      <c r="A2037" s="11" t="s">
        <v>5119</v>
      </c>
      <c r="B2037" s="11" t="s">
        <v>5118</v>
      </c>
      <c r="C2037" s="1" t="s">
        <v>12826</v>
      </c>
      <c r="D2037" s="1" t="s">
        <v>12827</v>
      </c>
      <c r="E2037" s="1" t="s">
        <v>11</v>
      </c>
      <c r="F2037" s="1" t="s">
        <v>12828</v>
      </c>
      <c r="G2037" s="1" t="s">
        <v>12829</v>
      </c>
      <c r="H2037" s="1" t="s">
        <v>12093</v>
      </c>
      <c r="I2037" s="1" t="s">
        <v>12830</v>
      </c>
      <c r="J2037" s="1">
        <v>1.0</v>
      </c>
      <c r="K2037" s="1" t="s">
        <v>7473</v>
      </c>
      <c r="L2037" s="1">
        <v>0.0</v>
      </c>
      <c r="M2037" s="10" t="str">
        <f>IFERROR(__xludf.DUMMYFUNCTION("REGEXEXTRACT(B2037, ""\d{4}"")"),"2011")</f>
        <v>2011</v>
      </c>
    </row>
    <row r="2038">
      <c r="A2038" s="11" t="s">
        <v>5121</v>
      </c>
      <c r="B2038" s="11" t="s">
        <v>5120</v>
      </c>
      <c r="C2038" s="1" t="s">
        <v>12831</v>
      </c>
      <c r="D2038" s="1" t="s">
        <v>12832</v>
      </c>
      <c r="E2038" s="1" t="s">
        <v>11</v>
      </c>
      <c r="F2038" s="1" t="s">
        <v>12833</v>
      </c>
      <c r="G2038" s="1" t="s">
        <v>12834</v>
      </c>
      <c r="H2038" s="1" t="s">
        <v>1357</v>
      </c>
      <c r="I2038" s="1" t="s">
        <v>12835</v>
      </c>
      <c r="J2038" s="1">
        <v>1.0</v>
      </c>
      <c r="K2038" s="1" t="s">
        <v>7473</v>
      </c>
      <c r="L2038" s="1">
        <v>0.0</v>
      </c>
      <c r="M2038" s="10" t="str">
        <f>IFERROR(__xludf.DUMMYFUNCTION("REGEXEXTRACT(B2038, ""\d{4}"")"),"2015")</f>
        <v>2015</v>
      </c>
    </row>
    <row r="2039">
      <c r="A2039" s="11" t="s">
        <v>5123</v>
      </c>
      <c r="B2039" s="11" t="s">
        <v>5122</v>
      </c>
      <c r="C2039" s="1" t="s">
        <v>12836</v>
      </c>
      <c r="D2039" s="1" t="s">
        <v>12837</v>
      </c>
      <c r="E2039" s="1" t="s">
        <v>11</v>
      </c>
      <c r="F2039" s="1" t="s">
        <v>12838</v>
      </c>
      <c r="G2039" s="1" t="s">
        <v>12834</v>
      </c>
      <c r="H2039" s="1" t="s">
        <v>7548</v>
      </c>
      <c r="I2039" s="1" t="s">
        <v>12839</v>
      </c>
      <c r="J2039" s="1">
        <v>1.0</v>
      </c>
      <c r="K2039" s="1" t="s">
        <v>7473</v>
      </c>
      <c r="L2039" s="1">
        <v>0.0</v>
      </c>
      <c r="M2039" s="10" t="str">
        <f>IFERROR(__xludf.DUMMYFUNCTION("REGEXEXTRACT(B2039, ""\d{4}"")"),"2011")</f>
        <v>2011</v>
      </c>
    </row>
    <row r="2040">
      <c r="A2040" s="11" t="s">
        <v>5125</v>
      </c>
      <c r="B2040" s="11" t="s">
        <v>5124</v>
      </c>
      <c r="C2040" s="1" t="s">
        <v>12840</v>
      </c>
      <c r="D2040" s="1" t="s">
        <v>12841</v>
      </c>
      <c r="E2040" s="1" t="s">
        <v>11</v>
      </c>
      <c r="F2040" s="1" t="s">
        <v>12842</v>
      </c>
      <c r="G2040" s="1" t="s">
        <v>5850</v>
      </c>
      <c r="H2040" s="1" t="s">
        <v>12843</v>
      </c>
      <c r="I2040" s="1" t="s">
        <v>12844</v>
      </c>
      <c r="J2040" s="1">
        <v>1.0</v>
      </c>
      <c r="K2040" s="1" t="s">
        <v>7473</v>
      </c>
      <c r="L2040" s="1">
        <v>0.0</v>
      </c>
      <c r="M2040" s="10" t="str">
        <f>IFERROR(__xludf.DUMMYFUNCTION("REGEXEXTRACT(B2040, ""\d{4}"")"),"2007")</f>
        <v>2007</v>
      </c>
    </row>
    <row r="2041">
      <c r="A2041" s="11" t="s">
        <v>5127</v>
      </c>
      <c r="B2041" s="11" t="s">
        <v>5126</v>
      </c>
      <c r="C2041" s="1" t="s">
        <v>12845</v>
      </c>
      <c r="D2041" s="1" t="s">
        <v>12846</v>
      </c>
      <c r="E2041" s="1" t="s">
        <v>11</v>
      </c>
      <c r="F2041" s="1" t="s">
        <v>12847</v>
      </c>
      <c r="G2041" s="1" t="s">
        <v>12848</v>
      </c>
      <c r="H2041" s="1" t="s">
        <v>7674</v>
      </c>
      <c r="I2041" s="1" t="s">
        <v>12849</v>
      </c>
      <c r="J2041" s="1">
        <v>1.0</v>
      </c>
      <c r="K2041" s="1" t="s">
        <v>7473</v>
      </c>
      <c r="L2041" s="1">
        <v>0.0</v>
      </c>
      <c r="M2041" s="10" t="str">
        <f>IFERROR(__xludf.DUMMYFUNCTION("REGEXEXTRACT(B2041, ""\d{4}"")"),"2002")</f>
        <v>2002</v>
      </c>
    </row>
    <row r="2042">
      <c r="A2042" s="11" t="s">
        <v>5129</v>
      </c>
      <c r="B2042" s="11" t="s">
        <v>5128</v>
      </c>
      <c r="C2042" s="1" t="s">
        <v>12850</v>
      </c>
      <c r="D2042" s="1" t="s">
        <v>12851</v>
      </c>
      <c r="E2042" s="1" t="s">
        <v>11</v>
      </c>
      <c r="F2042" s="1" t="s">
        <v>12852</v>
      </c>
      <c r="G2042" s="1" t="s">
        <v>12848</v>
      </c>
      <c r="H2042" s="1" t="s">
        <v>9040</v>
      </c>
      <c r="I2042" s="1" t="s">
        <v>12853</v>
      </c>
      <c r="J2042" s="1">
        <v>1.0</v>
      </c>
      <c r="K2042" s="1" t="s">
        <v>7473</v>
      </c>
      <c r="L2042" s="1">
        <v>0.0</v>
      </c>
      <c r="M2042" s="10" t="str">
        <f>IFERROR(__xludf.DUMMYFUNCTION("REGEXEXTRACT(B2042, ""\d{4}"")"),"2003")</f>
        <v>2003</v>
      </c>
    </row>
    <row r="2043">
      <c r="A2043" s="11" t="s">
        <v>5131</v>
      </c>
      <c r="B2043" s="11" t="s">
        <v>5130</v>
      </c>
      <c r="C2043" s="1" t="s">
        <v>12854</v>
      </c>
      <c r="D2043" s="1" t="s">
        <v>12855</v>
      </c>
      <c r="E2043" s="1" t="s">
        <v>11</v>
      </c>
      <c r="F2043" s="1" t="s">
        <v>12856</v>
      </c>
      <c r="G2043" s="1" t="s">
        <v>12857</v>
      </c>
      <c r="H2043" s="1" t="s">
        <v>6169</v>
      </c>
      <c r="I2043" s="1" t="s">
        <v>12858</v>
      </c>
      <c r="J2043" s="1">
        <v>1.0</v>
      </c>
      <c r="K2043" s="1" t="s">
        <v>7473</v>
      </c>
      <c r="L2043" s="1">
        <v>0.0</v>
      </c>
      <c r="M2043" s="10" t="str">
        <f>IFERROR(__xludf.DUMMYFUNCTION("REGEXEXTRACT(B2043, ""\d{4}"")"),"2003")</f>
        <v>2003</v>
      </c>
    </row>
    <row r="2044">
      <c r="A2044" s="11" t="s">
        <v>5133</v>
      </c>
      <c r="B2044" s="11" t="s">
        <v>5132</v>
      </c>
      <c r="C2044" s="1" t="s">
        <v>12859</v>
      </c>
      <c r="D2044" s="1" t="s">
        <v>12860</v>
      </c>
      <c r="E2044" s="1" t="s">
        <v>11</v>
      </c>
      <c r="F2044" s="1" t="s">
        <v>12861</v>
      </c>
      <c r="G2044" s="1" t="s">
        <v>2080</v>
      </c>
      <c r="H2044" s="1" t="s">
        <v>12862</v>
      </c>
      <c r="I2044" s="1" t="s">
        <v>12863</v>
      </c>
      <c r="J2044" s="1">
        <v>1.0</v>
      </c>
      <c r="K2044" s="1" t="s">
        <v>7473</v>
      </c>
      <c r="L2044" s="1">
        <v>0.0</v>
      </c>
      <c r="M2044" s="10" t="str">
        <f>IFERROR(__xludf.DUMMYFUNCTION("REGEXEXTRACT(B2044, ""\d{4}"")"),"2009")</f>
        <v>2009</v>
      </c>
    </row>
    <row r="2045">
      <c r="A2045" s="11" t="s">
        <v>5135</v>
      </c>
      <c r="B2045" s="11" t="s">
        <v>5134</v>
      </c>
      <c r="C2045" s="1" t="s">
        <v>12864</v>
      </c>
      <c r="D2045" s="1" t="s">
        <v>12865</v>
      </c>
      <c r="E2045" s="1" t="s">
        <v>11</v>
      </c>
      <c r="F2045" s="1" t="s">
        <v>12866</v>
      </c>
      <c r="G2045" s="1" t="s">
        <v>2080</v>
      </c>
      <c r="H2045" s="1" t="s">
        <v>6605</v>
      </c>
      <c r="I2045" s="1" t="s">
        <v>12867</v>
      </c>
      <c r="J2045" s="1">
        <v>1.0</v>
      </c>
      <c r="K2045" s="1" t="s">
        <v>7473</v>
      </c>
      <c r="L2045" s="1">
        <v>0.0</v>
      </c>
      <c r="M2045" s="10" t="str">
        <f>IFERROR(__xludf.DUMMYFUNCTION("REGEXEXTRACT(B2045, ""\d{4}"")"),"2015")</f>
        <v>2015</v>
      </c>
    </row>
    <row r="2046">
      <c r="A2046" s="11" t="s">
        <v>5137</v>
      </c>
      <c r="B2046" s="11" t="s">
        <v>5136</v>
      </c>
      <c r="C2046" s="1" t="s">
        <v>12868</v>
      </c>
      <c r="D2046" s="1" t="s">
        <v>12869</v>
      </c>
      <c r="E2046" s="1" t="s">
        <v>11</v>
      </c>
      <c r="F2046" s="1" t="s">
        <v>12870</v>
      </c>
      <c r="G2046" s="1" t="s">
        <v>2080</v>
      </c>
      <c r="H2046" s="1" t="s">
        <v>6329</v>
      </c>
      <c r="I2046" s="1" t="s">
        <v>12871</v>
      </c>
      <c r="J2046" s="1">
        <v>1.0</v>
      </c>
      <c r="K2046" s="1" t="s">
        <v>7473</v>
      </c>
      <c r="L2046" s="1">
        <v>0.0</v>
      </c>
      <c r="M2046" s="10" t="str">
        <f>IFERROR(__xludf.DUMMYFUNCTION("REGEXEXTRACT(B2046, ""\d{4}"")"),"2006")</f>
        <v>2006</v>
      </c>
    </row>
    <row r="2047">
      <c r="A2047" s="11" t="s">
        <v>5139</v>
      </c>
      <c r="B2047" s="11" t="s">
        <v>5138</v>
      </c>
      <c r="C2047" s="1" t="s">
        <v>12872</v>
      </c>
      <c r="D2047" s="1" t="s">
        <v>12873</v>
      </c>
      <c r="E2047" s="1" t="s">
        <v>11</v>
      </c>
      <c r="F2047" s="1" t="s">
        <v>12874</v>
      </c>
      <c r="G2047" s="1" t="s">
        <v>12875</v>
      </c>
      <c r="H2047" s="1" t="s">
        <v>6169</v>
      </c>
      <c r="I2047" s="1" t="s">
        <v>12876</v>
      </c>
      <c r="J2047" s="1">
        <v>1.0</v>
      </c>
      <c r="K2047" s="1" t="s">
        <v>7473</v>
      </c>
      <c r="L2047" s="1">
        <v>0.0</v>
      </c>
      <c r="M2047" s="10" t="str">
        <f>IFERROR(__xludf.DUMMYFUNCTION("REGEXEXTRACT(B2047, ""\d{4}"")"),"2006")</f>
        <v>2006</v>
      </c>
    </row>
    <row r="2048">
      <c r="A2048" s="11" t="s">
        <v>5141</v>
      </c>
      <c r="B2048" s="11" t="s">
        <v>5140</v>
      </c>
      <c r="C2048" s="1" t="s">
        <v>12877</v>
      </c>
      <c r="D2048" s="1" t="s">
        <v>12878</v>
      </c>
      <c r="E2048" s="1" t="s">
        <v>11</v>
      </c>
      <c r="F2048" s="1" t="s">
        <v>12879</v>
      </c>
      <c r="G2048" s="1" t="s">
        <v>12880</v>
      </c>
      <c r="H2048" s="1" t="s">
        <v>6132</v>
      </c>
      <c r="I2048" s="1" t="s">
        <v>12881</v>
      </c>
      <c r="J2048" s="1">
        <v>1.0</v>
      </c>
      <c r="K2048" s="1" t="s">
        <v>7473</v>
      </c>
      <c r="L2048" s="1">
        <v>0.0</v>
      </c>
      <c r="M2048" s="10" t="str">
        <f>IFERROR(__xludf.DUMMYFUNCTION("REGEXEXTRACT(B2048, ""\d{4}"")"),"2015")</f>
        <v>2015</v>
      </c>
    </row>
    <row r="2049">
      <c r="A2049" s="11" t="s">
        <v>5150</v>
      </c>
      <c r="B2049" s="11" t="s">
        <v>5149</v>
      </c>
      <c r="C2049" s="1" t="s">
        <v>12882</v>
      </c>
      <c r="D2049" s="1" t="s">
        <v>12883</v>
      </c>
      <c r="E2049" s="1" t="s">
        <v>11</v>
      </c>
      <c r="F2049" s="1" t="s">
        <v>12884</v>
      </c>
      <c r="G2049" s="1" t="s">
        <v>12885</v>
      </c>
      <c r="H2049" s="1" t="s">
        <v>12886</v>
      </c>
      <c r="I2049" s="1" t="s">
        <v>12887</v>
      </c>
      <c r="J2049" s="1">
        <v>1.0</v>
      </c>
      <c r="K2049" s="1" t="s">
        <v>7473</v>
      </c>
      <c r="L2049" s="1">
        <v>0.0</v>
      </c>
      <c r="M2049" s="10" t="str">
        <f>IFERROR(__xludf.DUMMYFUNCTION("REGEXEXTRACT(B2049, ""\d{4}"")"),"2010")</f>
        <v>2010</v>
      </c>
    </row>
    <row r="2050">
      <c r="A2050" s="11" t="s">
        <v>5152</v>
      </c>
      <c r="B2050" s="11" t="s">
        <v>5151</v>
      </c>
      <c r="C2050" s="1" t="s">
        <v>12888</v>
      </c>
      <c r="D2050" s="1" t="s">
        <v>12889</v>
      </c>
      <c r="E2050" s="1" t="s">
        <v>11</v>
      </c>
      <c r="F2050" s="1" t="s">
        <v>12890</v>
      </c>
      <c r="G2050" s="1" t="s">
        <v>12891</v>
      </c>
      <c r="H2050" s="1" t="s">
        <v>12794</v>
      </c>
      <c r="I2050" s="1" t="s">
        <v>12892</v>
      </c>
      <c r="J2050" s="1">
        <v>1.0</v>
      </c>
      <c r="K2050" s="1" t="s">
        <v>7473</v>
      </c>
      <c r="L2050" s="1">
        <v>0.0</v>
      </c>
      <c r="M2050" s="10" t="str">
        <f>IFERROR(__xludf.DUMMYFUNCTION("REGEXEXTRACT(B2050, ""\d{4}"")"),"1991")</f>
        <v>1991</v>
      </c>
    </row>
    <row r="2051">
      <c r="A2051" s="11" t="s">
        <v>5154</v>
      </c>
      <c r="B2051" s="11" t="s">
        <v>5153</v>
      </c>
      <c r="C2051" s="1" t="s">
        <v>12893</v>
      </c>
      <c r="D2051" s="1" t="s">
        <v>12894</v>
      </c>
      <c r="E2051" s="1" t="s">
        <v>11</v>
      </c>
      <c r="F2051" s="1" t="s">
        <v>12895</v>
      </c>
      <c r="G2051" s="1" t="s">
        <v>12896</v>
      </c>
      <c r="H2051" s="1" t="s">
        <v>6132</v>
      </c>
      <c r="I2051" s="1" t="s">
        <v>12897</v>
      </c>
      <c r="J2051" s="1">
        <v>1.0</v>
      </c>
      <c r="K2051" s="1" t="s">
        <v>7473</v>
      </c>
      <c r="L2051" s="1">
        <v>0.0</v>
      </c>
      <c r="M2051" s="10" t="str">
        <f>IFERROR(__xludf.DUMMYFUNCTION("REGEXEXTRACT(B2051, ""\d{4}"")"),"2000")</f>
        <v>2000</v>
      </c>
    </row>
    <row r="2052">
      <c r="A2052" s="11" t="s">
        <v>5156</v>
      </c>
      <c r="B2052" s="11" t="s">
        <v>5155</v>
      </c>
      <c r="C2052" s="1" t="s">
        <v>11</v>
      </c>
      <c r="D2052" s="1" t="s">
        <v>12898</v>
      </c>
      <c r="E2052" s="1" t="s">
        <v>11</v>
      </c>
      <c r="F2052" s="1" t="s">
        <v>12899</v>
      </c>
      <c r="G2052" s="1" t="s">
        <v>12900</v>
      </c>
      <c r="H2052" s="1" t="s">
        <v>11</v>
      </c>
      <c r="I2052" s="1" t="s">
        <v>11</v>
      </c>
      <c r="J2052" s="1">
        <v>1.0</v>
      </c>
      <c r="K2052" s="9" t="s">
        <v>8484</v>
      </c>
      <c r="L2052" s="1">
        <v>0.0</v>
      </c>
      <c r="M2052" s="10" t="str">
        <f>IFERROR(__xludf.DUMMYFUNCTION("REGEXEXTRACT(B2052, ""\d{4}"")"),"2010")</f>
        <v>2010</v>
      </c>
    </row>
    <row r="2053">
      <c r="A2053" s="11" t="s">
        <v>5158</v>
      </c>
      <c r="B2053" s="11" t="s">
        <v>5157</v>
      </c>
      <c r="C2053" s="1" t="s">
        <v>12901</v>
      </c>
      <c r="D2053" s="1" t="s">
        <v>12902</v>
      </c>
      <c r="E2053" s="1" t="s">
        <v>11</v>
      </c>
      <c r="F2053" s="1" t="s">
        <v>12903</v>
      </c>
      <c r="G2053" s="1" t="s">
        <v>12896</v>
      </c>
      <c r="H2053" s="1" t="s">
        <v>5007</v>
      </c>
      <c r="I2053" s="1" t="s">
        <v>12904</v>
      </c>
      <c r="J2053" s="1">
        <v>1.0</v>
      </c>
      <c r="K2053" s="1" t="s">
        <v>7473</v>
      </c>
      <c r="L2053" s="1">
        <v>0.0</v>
      </c>
      <c r="M2053" s="10" t="str">
        <f>IFERROR(__xludf.DUMMYFUNCTION("REGEXEXTRACT(B2053, ""\d{4}"")"),"2011")</f>
        <v>2011</v>
      </c>
    </row>
    <row r="2054">
      <c r="A2054" s="11" t="s">
        <v>5160</v>
      </c>
      <c r="B2054" s="11" t="s">
        <v>5159</v>
      </c>
      <c r="C2054" s="1" t="s">
        <v>12905</v>
      </c>
      <c r="D2054" s="1" t="s">
        <v>12906</v>
      </c>
      <c r="E2054" s="1" t="s">
        <v>11</v>
      </c>
      <c r="F2054" s="1" t="s">
        <v>12907</v>
      </c>
      <c r="G2054" s="1" t="s">
        <v>12908</v>
      </c>
      <c r="H2054" s="1" t="s">
        <v>12909</v>
      </c>
      <c r="I2054" s="1" t="s">
        <v>12910</v>
      </c>
      <c r="J2054" s="1">
        <v>1.0</v>
      </c>
      <c r="K2054" s="1" t="s">
        <v>7473</v>
      </c>
      <c r="L2054" s="1">
        <v>0.0</v>
      </c>
      <c r="M2054" s="10" t="str">
        <f>IFERROR(__xludf.DUMMYFUNCTION("REGEXEXTRACT(B2054, ""\d{4}"")"),"2008")</f>
        <v>2008</v>
      </c>
    </row>
    <row r="2055">
      <c r="A2055" s="11" t="s">
        <v>5169</v>
      </c>
      <c r="B2055" s="11" t="s">
        <v>5168</v>
      </c>
      <c r="C2055" s="1" t="s">
        <v>11</v>
      </c>
      <c r="D2055" s="1" t="s">
        <v>12911</v>
      </c>
      <c r="E2055" s="1" t="s">
        <v>11</v>
      </c>
      <c r="F2055" s="1" t="s">
        <v>12912</v>
      </c>
      <c r="G2055" s="1" t="s">
        <v>12913</v>
      </c>
      <c r="H2055" s="1" t="s">
        <v>11</v>
      </c>
      <c r="I2055" s="1" t="s">
        <v>11</v>
      </c>
      <c r="J2055" s="1">
        <v>1.0</v>
      </c>
      <c r="K2055" s="1" t="s">
        <v>7473</v>
      </c>
      <c r="L2055" s="1">
        <v>0.0</v>
      </c>
      <c r="M2055" s="10" t="str">
        <f>IFERROR(__xludf.DUMMYFUNCTION("REGEXEXTRACT(B2055, ""\d{4}"")"),"2015")</f>
        <v>2015</v>
      </c>
    </row>
    <row r="2056">
      <c r="A2056" s="11" t="s">
        <v>5171</v>
      </c>
      <c r="B2056" s="11" t="s">
        <v>5170</v>
      </c>
      <c r="C2056" s="1" t="s">
        <v>12914</v>
      </c>
      <c r="D2056" s="1" t="s">
        <v>12915</v>
      </c>
      <c r="E2056" s="1" t="s">
        <v>11</v>
      </c>
      <c r="F2056" s="1" t="s">
        <v>12916</v>
      </c>
      <c r="G2056" s="1" t="s">
        <v>3340</v>
      </c>
      <c r="H2056" s="1" t="s">
        <v>1357</v>
      </c>
      <c r="I2056" s="1" t="s">
        <v>12917</v>
      </c>
      <c r="J2056" s="1">
        <v>1.0</v>
      </c>
      <c r="K2056" s="1" t="s">
        <v>7473</v>
      </c>
      <c r="L2056" s="1">
        <v>0.0</v>
      </c>
      <c r="M2056" s="10" t="str">
        <f>IFERROR(__xludf.DUMMYFUNCTION("REGEXEXTRACT(B2056, ""\d{4}"")"),"2016")</f>
        <v>2016</v>
      </c>
    </row>
    <row r="2057">
      <c r="A2057" s="11" t="s">
        <v>5173</v>
      </c>
      <c r="B2057" s="11" t="s">
        <v>5172</v>
      </c>
      <c r="C2057" s="1" t="s">
        <v>12918</v>
      </c>
      <c r="D2057" s="1" t="s">
        <v>12919</v>
      </c>
      <c r="E2057" s="1" t="s">
        <v>11</v>
      </c>
      <c r="F2057" s="1" t="s">
        <v>12920</v>
      </c>
      <c r="G2057" s="1" t="s">
        <v>12921</v>
      </c>
      <c r="H2057" s="1" t="s">
        <v>12093</v>
      </c>
      <c r="I2057" s="1" t="s">
        <v>12922</v>
      </c>
      <c r="J2057" s="1">
        <v>1.0</v>
      </c>
      <c r="K2057" s="1" t="s">
        <v>7473</v>
      </c>
      <c r="L2057" s="1">
        <v>0.0</v>
      </c>
      <c r="M2057" s="10" t="str">
        <f>IFERROR(__xludf.DUMMYFUNCTION("REGEXEXTRACT(B2057, ""\d{4}"")"),"2011")</f>
        <v>2011</v>
      </c>
    </row>
    <row r="2058">
      <c r="A2058" s="11" t="s">
        <v>5175</v>
      </c>
      <c r="B2058" s="11" t="s">
        <v>5174</v>
      </c>
      <c r="C2058" s="1" t="s">
        <v>12923</v>
      </c>
      <c r="D2058" s="1" t="s">
        <v>12924</v>
      </c>
      <c r="E2058" s="1" t="s">
        <v>11</v>
      </c>
      <c r="F2058" s="1" t="s">
        <v>12925</v>
      </c>
      <c r="G2058" s="1" t="s">
        <v>12926</v>
      </c>
      <c r="H2058" s="1" t="s">
        <v>2276</v>
      </c>
      <c r="I2058" s="1" t="s">
        <v>12927</v>
      </c>
      <c r="J2058" s="1">
        <v>1.0</v>
      </c>
      <c r="K2058" s="1" t="s">
        <v>7473</v>
      </c>
      <c r="L2058" s="1">
        <v>0.0</v>
      </c>
      <c r="M2058" s="10" t="str">
        <f>IFERROR(__xludf.DUMMYFUNCTION("REGEXEXTRACT(B2058, ""\d{4}"")"),"2011")</f>
        <v>2011</v>
      </c>
    </row>
    <row r="2059">
      <c r="A2059" s="11" t="s">
        <v>5177</v>
      </c>
      <c r="B2059" s="11" t="s">
        <v>5176</v>
      </c>
      <c r="C2059" s="1" t="s">
        <v>12928</v>
      </c>
      <c r="D2059" s="1" t="s">
        <v>12929</v>
      </c>
      <c r="E2059" s="1" t="s">
        <v>11</v>
      </c>
      <c r="F2059" s="1" t="s">
        <v>12930</v>
      </c>
      <c r="G2059" s="1" t="s">
        <v>12931</v>
      </c>
      <c r="H2059" s="1" t="s">
        <v>3063</v>
      </c>
      <c r="I2059" s="1" t="s">
        <v>12932</v>
      </c>
      <c r="J2059" s="1">
        <v>1.0</v>
      </c>
      <c r="K2059" s="1" t="s">
        <v>7473</v>
      </c>
      <c r="L2059" s="1">
        <v>0.0</v>
      </c>
      <c r="M2059" s="10" t="str">
        <f>IFERROR(__xludf.DUMMYFUNCTION("REGEXEXTRACT(B2059, ""\d{4}"")"),"2006")</f>
        <v>2006</v>
      </c>
    </row>
    <row r="2060">
      <c r="A2060" s="11" t="s">
        <v>5179</v>
      </c>
      <c r="B2060" s="11" t="s">
        <v>5178</v>
      </c>
      <c r="C2060" s="1" t="s">
        <v>11</v>
      </c>
      <c r="D2060" s="1" t="s">
        <v>12933</v>
      </c>
      <c r="E2060" s="1" t="s">
        <v>11</v>
      </c>
      <c r="F2060" s="1" t="s">
        <v>12934</v>
      </c>
      <c r="G2060" s="1" t="s">
        <v>12935</v>
      </c>
      <c r="H2060" s="1" t="s">
        <v>11</v>
      </c>
      <c r="I2060" s="1" t="s">
        <v>11</v>
      </c>
      <c r="J2060" s="1">
        <v>1.0</v>
      </c>
      <c r="K2060" s="1" t="s">
        <v>7473</v>
      </c>
      <c r="L2060" s="1">
        <v>0.0</v>
      </c>
      <c r="M2060" s="10" t="str">
        <f>IFERROR(__xludf.DUMMYFUNCTION("REGEXEXTRACT(B2060, ""\d{4}"")"),"2009")</f>
        <v>2009</v>
      </c>
    </row>
    <row r="2061">
      <c r="A2061" s="11" t="s">
        <v>5193</v>
      </c>
      <c r="B2061" s="11" t="s">
        <v>5192</v>
      </c>
      <c r="C2061" s="1" t="s">
        <v>11</v>
      </c>
      <c r="D2061" s="1" t="s">
        <v>12936</v>
      </c>
      <c r="E2061" s="1" t="s">
        <v>11</v>
      </c>
      <c r="F2061" s="1" t="s">
        <v>12937</v>
      </c>
      <c r="G2061" s="1" t="s">
        <v>12938</v>
      </c>
      <c r="H2061" s="1" t="s">
        <v>11</v>
      </c>
      <c r="I2061" s="1" t="s">
        <v>11</v>
      </c>
      <c r="J2061" s="1">
        <v>1.0</v>
      </c>
      <c r="K2061" s="3" t="s">
        <v>7523</v>
      </c>
      <c r="L2061" s="1">
        <v>0.0</v>
      </c>
      <c r="M2061" s="10" t="str">
        <f>IFERROR(__xludf.DUMMYFUNCTION("REGEXEXTRACT(B2061, ""\d{4}"")"),"2013")</f>
        <v>2013</v>
      </c>
    </row>
    <row r="2062">
      <c r="A2062" s="11" t="s">
        <v>5195</v>
      </c>
      <c r="B2062" s="11" t="s">
        <v>5194</v>
      </c>
      <c r="C2062" s="1" t="s">
        <v>11</v>
      </c>
      <c r="D2062" s="1" t="s">
        <v>12939</v>
      </c>
      <c r="E2062" s="1" t="s">
        <v>11</v>
      </c>
      <c r="F2062" s="1" t="s">
        <v>12940</v>
      </c>
      <c r="G2062" s="1" t="s">
        <v>12941</v>
      </c>
      <c r="H2062" s="1" t="s">
        <v>11</v>
      </c>
      <c r="I2062" s="1" t="s">
        <v>11</v>
      </c>
      <c r="J2062" s="1">
        <v>1.0</v>
      </c>
      <c r="K2062" s="4" t="s">
        <v>7485</v>
      </c>
      <c r="L2062" s="1">
        <v>0.0</v>
      </c>
      <c r="M2062" s="10" t="str">
        <f>IFERROR(__xludf.DUMMYFUNCTION("REGEXEXTRACT(B2062, ""\d{4}"")"),"1979")</f>
        <v>1979</v>
      </c>
    </row>
    <row r="2063">
      <c r="A2063" s="11" t="s">
        <v>5201</v>
      </c>
      <c r="B2063" s="11" t="s">
        <v>5200</v>
      </c>
      <c r="C2063" s="1" t="s">
        <v>11</v>
      </c>
      <c r="D2063" s="1" t="s">
        <v>12942</v>
      </c>
      <c r="E2063" s="1" t="s">
        <v>11</v>
      </c>
      <c r="F2063" s="1" t="s">
        <v>12943</v>
      </c>
      <c r="G2063" s="1" t="s">
        <v>12944</v>
      </c>
      <c r="H2063" s="1" t="s">
        <v>11</v>
      </c>
      <c r="I2063" s="1" t="s">
        <v>11</v>
      </c>
      <c r="J2063" s="1">
        <v>1.0</v>
      </c>
      <c r="K2063" s="4" t="s">
        <v>7485</v>
      </c>
      <c r="L2063" s="1">
        <v>0.0</v>
      </c>
      <c r="M2063" s="10" t="str">
        <f>IFERROR(__xludf.DUMMYFUNCTION("REGEXEXTRACT(B2063, ""\d{4}"")"),"1999")</f>
        <v>1999</v>
      </c>
    </row>
    <row r="2064">
      <c r="A2064" s="11" t="s">
        <v>5203</v>
      </c>
      <c r="B2064" s="11" t="s">
        <v>5202</v>
      </c>
      <c r="C2064" s="1" t="s">
        <v>11</v>
      </c>
      <c r="D2064" s="1" t="s">
        <v>12945</v>
      </c>
      <c r="E2064" s="1" t="s">
        <v>11</v>
      </c>
      <c r="F2064" s="1" t="s">
        <v>12946</v>
      </c>
      <c r="G2064" s="1" t="s">
        <v>7490</v>
      </c>
      <c r="H2064" s="1" t="s">
        <v>11</v>
      </c>
      <c r="I2064" s="1" t="s">
        <v>11</v>
      </c>
      <c r="J2064" s="1">
        <v>1.0</v>
      </c>
      <c r="K2064" s="4" t="s">
        <v>7485</v>
      </c>
      <c r="L2064" s="1">
        <v>0.0</v>
      </c>
      <c r="M2064" s="10" t="str">
        <f>IFERROR(__xludf.DUMMYFUNCTION("REGEXEXTRACT(B2064, ""\d{4}"")"),"2010")</f>
        <v>2010</v>
      </c>
    </row>
    <row r="2065">
      <c r="A2065" s="11" t="s">
        <v>5205</v>
      </c>
      <c r="B2065" s="11" t="s">
        <v>5204</v>
      </c>
      <c r="C2065" s="1" t="s">
        <v>11</v>
      </c>
      <c r="D2065" s="1" t="s">
        <v>12947</v>
      </c>
      <c r="E2065" s="1" t="s">
        <v>11</v>
      </c>
      <c r="F2065" s="1" t="s">
        <v>12948</v>
      </c>
      <c r="G2065" s="1" t="s">
        <v>12949</v>
      </c>
      <c r="H2065" s="1" t="s">
        <v>11</v>
      </c>
      <c r="I2065" s="1" t="s">
        <v>11</v>
      </c>
      <c r="J2065" s="1">
        <v>1.0</v>
      </c>
      <c r="K2065" s="4" t="s">
        <v>7485</v>
      </c>
      <c r="L2065" s="1">
        <v>0.0</v>
      </c>
      <c r="M2065" s="10" t="str">
        <f>IFERROR(__xludf.DUMMYFUNCTION("REGEXEXTRACT(B2065, ""\d{4}"")"),"2008")</f>
        <v>2008</v>
      </c>
    </row>
    <row r="2066">
      <c r="A2066" s="11" t="s">
        <v>5207</v>
      </c>
      <c r="B2066" s="11" t="s">
        <v>5206</v>
      </c>
      <c r="C2066" s="1" t="s">
        <v>11</v>
      </c>
      <c r="D2066" s="1" t="s">
        <v>12950</v>
      </c>
      <c r="E2066" s="1" t="s">
        <v>11</v>
      </c>
      <c r="F2066" s="1" t="s">
        <v>12951</v>
      </c>
      <c r="G2066" s="1" t="s">
        <v>8738</v>
      </c>
      <c r="H2066" s="1" t="s">
        <v>11</v>
      </c>
      <c r="I2066" s="1" t="s">
        <v>11</v>
      </c>
      <c r="J2066" s="1">
        <v>1.0</v>
      </c>
      <c r="K2066" s="4" t="s">
        <v>7485</v>
      </c>
      <c r="L2066" s="1">
        <v>0.0</v>
      </c>
      <c r="M2066" s="10" t="str">
        <f>IFERROR(__xludf.DUMMYFUNCTION("REGEXEXTRACT(B2066, ""\d{4}"")"),"2007")</f>
        <v>2007</v>
      </c>
    </row>
    <row r="2067">
      <c r="A2067" s="11" t="s">
        <v>5209</v>
      </c>
      <c r="B2067" s="11" t="s">
        <v>5208</v>
      </c>
      <c r="C2067" s="1" t="s">
        <v>11</v>
      </c>
      <c r="D2067" s="2" t="s">
        <v>12952</v>
      </c>
      <c r="E2067" s="1" t="s">
        <v>11</v>
      </c>
      <c r="F2067" s="1" t="s">
        <v>12953</v>
      </c>
      <c r="G2067" s="1" t="s">
        <v>12954</v>
      </c>
      <c r="H2067" s="1" t="s">
        <v>11</v>
      </c>
      <c r="I2067" s="1" t="s">
        <v>11</v>
      </c>
      <c r="J2067" s="1">
        <v>1.0</v>
      </c>
      <c r="K2067" s="9" t="s">
        <v>7578</v>
      </c>
      <c r="L2067" s="1">
        <v>0.0</v>
      </c>
      <c r="M2067" s="10" t="str">
        <f>IFERROR(__xludf.DUMMYFUNCTION("REGEXEXTRACT(B2067, ""\d{4}"")"),"#N/A")</f>
        <v>#N/A</v>
      </c>
    </row>
    <row r="2068">
      <c r="A2068" s="11" t="s">
        <v>5211</v>
      </c>
      <c r="B2068" s="11" t="s">
        <v>5210</v>
      </c>
      <c r="C2068" s="1" t="s">
        <v>11</v>
      </c>
      <c r="D2068" s="2" t="s">
        <v>12952</v>
      </c>
      <c r="E2068" s="1" t="s">
        <v>11</v>
      </c>
      <c r="F2068" s="1" t="s">
        <v>12953</v>
      </c>
      <c r="G2068" s="1" t="s">
        <v>12954</v>
      </c>
      <c r="H2068" s="1" t="s">
        <v>11</v>
      </c>
      <c r="I2068" s="1" t="s">
        <v>11</v>
      </c>
      <c r="J2068" s="1">
        <v>1.0</v>
      </c>
      <c r="K2068" s="3" t="s">
        <v>7473</v>
      </c>
      <c r="L2068" s="1">
        <v>0.0</v>
      </c>
      <c r="M2068" s="10" t="str">
        <f>IFERROR(__xludf.DUMMYFUNCTION("REGEXEXTRACT(B2068, ""\d{4}"")"),"2015")</f>
        <v>2015</v>
      </c>
    </row>
    <row r="2069">
      <c r="A2069" s="11" t="s">
        <v>5213</v>
      </c>
      <c r="B2069" s="11" t="s">
        <v>5212</v>
      </c>
      <c r="C2069" s="1" t="s">
        <v>12955</v>
      </c>
      <c r="D2069" s="1" t="s">
        <v>12956</v>
      </c>
      <c r="E2069" s="1" t="s">
        <v>11</v>
      </c>
      <c r="F2069" s="1" t="s">
        <v>12957</v>
      </c>
      <c r="G2069" s="1" t="s">
        <v>12958</v>
      </c>
      <c r="H2069" s="1" t="s">
        <v>12959</v>
      </c>
      <c r="I2069" s="1" t="s">
        <v>12960</v>
      </c>
      <c r="J2069" s="1">
        <v>1.0</v>
      </c>
      <c r="K2069" s="1" t="s">
        <v>7473</v>
      </c>
      <c r="L2069" s="1">
        <v>0.0</v>
      </c>
      <c r="M2069" s="10" t="str">
        <f>IFERROR(__xludf.DUMMYFUNCTION("REGEXEXTRACT(B2069, ""\d{4}"")"),"2013")</f>
        <v>2013</v>
      </c>
    </row>
    <row r="2070">
      <c r="A2070" s="11" t="s">
        <v>5233</v>
      </c>
      <c r="B2070" s="11" t="s">
        <v>5232</v>
      </c>
      <c r="C2070" s="1" t="s">
        <v>12961</v>
      </c>
      <c r="D2070" s="1" t="s">
        <v>12962</v>
      </c>
      <c r="E2070" s="1" t="s">
        <v>11</v>
      </c>
      <c r="F2070" s="1" t="s">
        <v>12963</v>
      </c>
      <c r="G2070" s="1" t="s">
        <v>6382</v>
      </c>
      <c r="H2070" s="1" t="s">
        <v>6297</v>
      </c>
      <c r="I2070" s="1" t="s">
        <v>12964</v>
      </c>
      <c r="J2070" s="1">
        <v>1.0</v>
      </c>
      <c r="K2070" s="1" t="s">
        <v>7473</v>
      </c>
      <c r="L2070" s="1">
        <v>0.0</v>
      </c>
      <c r="M2070" s="10" t="str">
        <f>IFERROR(__xludf.DUMMYFUNCTION("REGEXEXTRACT(B2070, ""\d{4}"")"),"2009")</f>
        <v>2009</v>
      </c>
    </row>
    <row r="2071">
      <c r="A2071" s="11" t="s">
        <v>5235</v>
      </c>
      <c r="B2071" s="11" t="s">
        <v>5234</v>
      </c>
      <c r="C2071" s="1" t="s">
        <v>12965</v>
      </c>
      <c r="D2071" s="1" t="s">
        <v>12966</v>
      </c>
      <c r="E2071" s="1" t="s">
        <v>11</v>
      </c>
      <c r="F2071" s="1" t="s">
        <v>12967</v>
      </c>
      <c r="G2071" s="1" t="s">
        <v>12968</v>
      </c>
      <c r="H2071" s="1" t="s">
        <v>12969</v>
      </c>
      <c r="I2071" s="1" t="s">
        <v>12970</v>
      </c>
      <c r="J2071" s="1">
        <v>1.0</v>
      </c>
      <c r="K2071" s="1" t="s">
        <v>7473</v>
      </c>
      <c r="L2071" s="1">
        <v>0.0</v>
      </c>
      <c r="M2071" s="10" t="str">
        <f>IFERROR(__xludf.DUMMYFUNCTION("REGEXEXTRACT(B2071, ""\d{4}"")"),"2009")</f>
        <v>2009</v>
      </c>
    </row>
    <row r="2072">
      <c r="A2072" s="11" t="s">
        <v>5237</v>
      </c>
      <c r="B2072" s="11" t="s">
        <v>5236</v>
      </c>
      <c r="C2072" s="1" t="s">
        <v>11</v>
      </c>
      <c r="D2072" s="1" t="s">
        <v>12971</v>
      </c>
      <c r="E2072" s="1" t="s">
        <v>11</v>
      </c>
      <c r="F2072" s="1" t="s">
        <v>12972</v>
      </c>
      <c r="G2072" s="1" t="s">
        <v>12973</v>
      </c>
      <c r="H2072" s="1" t="s">
        <v>11</v>
      </c>
      <c r="I2072" s="1" t="s">
        <v>11</v>
      </c>
      <c r="J2072" s="1">
        <v>1.0</v>
      </c>
      <c r="K2072" s="1" t="s">
        <v>7473</v>
      </c>
      <c r="L2072" s="1">
        <v>0.0</v>
      </c>
      <c r="M2072" s="10" t="str">
        <f>IFERROR(__xludf.DUMMYFUNCTION("REGEXEXTRACT(B2072, ""\d{4}"")"),"2012")</f>
        <v>2012</v>
      </c>
    </row>
    <row r="2073">
      <c r="A2073" s="11" t="s">
        <v>5245</v>
      </c>
      <c r="B2073" s="11" t="s">
        <v>5244</v>
      </c>
      <c r="C2073" s="1" t="s">
        <v>12974</v>
      </c>
      <c r="D2073" s="1" t="s">
        <v>12975</v>
      </c>
      <c r="E2073" s="1" t="s">
        <v>11</v>
      </c>
      <c r="F2073" s="1" t="s">
        <v>12976</v>
      </c>
      <c r="G2073" s="1" t="s">
        <v>12977</v>
      </c>
      <c r="H2073" s="1" t="s">
        <v>6112</v>
      </c>
      <c r="I2073" s="1" t="s">
        <v>12978</v>
      </c>
      <c r="J2073" s="1">
        <v>1.0</v>
      </c>
      <c r="K2073" s="1" t="s">
        <v>7473</v>
      </c>
      <c r="L2073" s="1">
        <v>0.0</v>
      </c>
      <c r="M2073" s="10" t="str">
        <f>IFERROR(__xludf.DUMMYFUNCTION("REGEXEXTRACT(B2073, ""\d{4}"")"),"1999")</f>
        <v>1999</v>
      </c>
    </row>
    <row r="2074">
      <c r="A2074" s="11" t="s">
        <v>5254</v>
      </c>
      <c r="B2074" s="11" t="s">
        <v>5253</v>
      </c>
      <c r="C2074" s="1" t="s">
        <v>12979</v>
      </c>
      <c r="D2074" s="1" t="s">
        <v>12980</v>
      </c>
      <c r="E2074" s="1" t="s">
        <v>11</v>
      </c>
      <c r="F2074" s="1" t="s">
        <v>12981</v>
      </c>
      <c r="G2074" s="1" t="s">
        <v>12982</v>
      </c>
      <c r="H2074" s="1" t="s">
        <v>12347</v>
      </c>
      <c r="I2074" s="1" t="s">
        <v>12983</v>
      </c>
      <c r="J2074" s="1">
        <v>1.0</v>
      </c>
      <c r="K2074" s="1" t="s">
        <v>7473</v>
      </c>
      <c r="L2074" s="1">
        <v>0.0</v>
      </c>
      <c r="M2074" s="10" t="str">
        <f>IFERROR(__xludf.DUMMYFUNCTION("REGEXEXTRACT(B2074, ""\d{4}"")"),"2008")</f>
        <v>2008</v>
      </c>
    </row>
    <row r="2075">
      <c r="A2075" s="11" t="s">
        <v>5256</v>
      </c>
      <c r="B2075" s="11" t="s">
        <v>5255</v>
      </c>
      <c r="C2075" s="1" t="s">
        <v>12984</v>
      </c>
      <c r="D2075" s="1" t="s">
        <v>12985</v>
      </c>
      <c r="E2075" s="1" t="s">
        <v>11</v>
      </c>
      <c r="F2075" s="1" t="s">
        <v>12986</v>
      </c>
      <c r="G2075" s="1" t="s">
        <v>7656</v>
      </c>
      <c r="H2075" s="1" t="s">
        <v>291</v>
      </c>
      <c r="I2075" s="1" t="s">
        <v>12987</v>
      </c>
      <c r="J2075" s="1">
        <v>1.0</v>
      </c>
      <c r="K2075" s="1" t="s">
        <v>7473</v>
      </c>
      <c r="L2075" s="1">
        <v>0.0</v>
      </c>
      <c r="M2075" s="10" t="str">
        <f>IFERROR(__xludf.DUMMYFUNCTION("REGEXEXTRACT(B2075, ""\d{4}"")"),"2016")</f>
        <v>2016</v>
      </c>
    </row>
    <row r="2076">
      <c r="A2076" s="11" t="s">
        <v>5265</v>
      </c>
      <c r="B2076" s="11" t="s">
        <v>5264</v>
      </c>
      <c r="C2076" s="1" t="s">
        <v>11</v>
      </c>
      <c r="D2076" s="1" t="s">
        <v>12988</v>
      </c>
      <c r="E2076" s="1" t="s">
        <v>11</v>
      </c>
      <c r="F2076" s="1" t="s">
        <v>12989</v>
      </c>
      <c r="G2076" s="1" t="s">
        <v>12990</v>
      </c>
      <c r="H2076" s="1" t="s">
        <v>11</v>
      </c>
      <c r="I2076" s="1" t="s">
        <v>11</v>
      </c>
      <c r="J2076" s="1">
        <v>1.0</v>
      </c>
      <c r="K2076" s="1" t="s">
        <v>7473</v>
      </c>
      <c r="L2076" s="1">
        <v>0.0</v>
      </c>
      <c r="M2076" s="10" t="str">
        <f>IFERROR(__xludf.DUMMYFUNCTION("REGEXEXTRACT(B2076, ""\d{4}"")"),"2008")</f>
        <v>2008</v>
      </c>
    </row>
    <row r="2077">
      <c r="A2077" s="11" t="s">
        <v>5269</v>
      </c>
      <c r="B2077" s="11" t="s">
        <v>5268</v>
      </c>
      <c r="C2077" s="1" t="s">
        <v>11</v>
      </c>
      <c r="D2077" s="1" t="s">
        <v>12991</v>
      </c>
      <c r="E2077" s="1" t="s">
        <v>11</v>
      </c>
      <c r="F2077" s="1" t="s">
        <v>12992</v>
      </c>
      <c r="G2077" s="1" t="s">
        <v>12993</v>
      </c>
      <c r="H2077" s="1" t="s">
        <v>11</v>
      </c>
      <c r="I2077" s="1" t="s">
        <v>11</v>
      </c>
      <c r="J2077" s="1">
        <v>1.0</v>
      </c>
      <c r="K2077" s="1" t="s">
        <v>7473</v>
      </c>
      <c r="L2077" s="1">
        <v>0.0</v>
      </c>
      <c r="M2077" s="10" t="str">
        <f>IFERROR(__xludf.DUMMYFUNCTION("REGEXEXTRACT(B2077, ""\d{4}"")"),"2003")</f>
        <v>2003</v>
      </c>
    </row>
    <row r="2078">
      <c r="A2078" s="11" t="s">
        <v>5271</v>
      </c>
      <c r="B2078" s="11" t="s">
        <v>5270</v>
      </c>
      <c r="C2078" s="1" t="s">
        <v>12994</v>
      </c>
      <c r="D2078" s="1" t="s">
        <v>12995</v>
      </c>
      <c r="E2078" s="1" t="s">
        <v>11</v>
      </c>
      <c r="F2078" s="1" t="s">
        <v>12996</v>
      </c>
      <c r="G2078" s="1" t="s">
        <v>12997</v>
      </c>
      <c r="H2078" s="1" t="s">
        <v>1357</v>
      </c>
      <c r="I2078" s="1" t="s">
        <v>12998</v>
      </c>
      <c r="J2078" s="1">
        <v>1.0</v>
      </c>
      <c r="K2078" s="1" t="s">
        <v>7473</v>
      </c>
      <c r="L2078" s="1">
        <v>0.0</v>
      </c>
      <c r="M2078" s="10" t="str">
        <f>IFERROR(__xludf.DUMMYFUNCTION("REGEXEXTRACT(B2078, ""\d{4}"")"),"2012")</f>
        <v>2012</v>
      </c>
    </row>
    <row r="2079">
      <c r="A2079" s="11" t="s">
        <v>5273</v>
      </c>
      <c r="B2079" s="11" t="s">
        <v>5272</v>
      </c>
      <c r="C2079" s="1" t="s">
        <v>12999</v>
      </c>
      <c r="D2079" s="1" t="s">
        <v>13000</v>
      </c>
      <c r="E2079" s="1" t="s">
        <v>11</v>
      </c>
      <c r="F2079" s="1" t="s">
        <v>13001</v>
      </c>
      <c r="G2079" s="1" t="s">
        <v>13002</v>
      </c>
      <c r="H2079" s="1" t="s">
        <v>13003</v>
      </c>
      <c r="I2079" s="1" t="s">
        <v>13004</v>
      </c>
      <c r="J2079" s="1">
        <v>1.0</v>
      </c>
      <c r="K2079" s="1" t="s">
        <v>7473</v>
      </c>
      <c r="L2079" s="1">
        <v>0.0</v>
      </c>
      <c r="M2079" s="10" t="str">
        <f>IFERROR(__xludf.DUMMYFUNCTION("REGEXEXTRACT(B2079, ""\d{4}"")"),"2013")</f>
        <v>2013</v>
      </c>
    </row>
    <row r="2080">
      <c r="A2080" s="11" t="s">
        <v>5275</v>
      </c>
      <c r="B2080" s="11" t="s">
        <v>5274</v>
      </c>
      <c r="C2080" s="1" t="s">
        <v>6885</v>
      </c>
      <c r="D2080" s="1" t="s">
        <v>13005</v>
      </c>
      <c r="E2080" s="1" t="s">
        <v>11</v>
      </c>
      <c r="F2080" s="1" t="s">
        <v>13006</v>
      </c>
      <c r="G2080" s="1" t="s">
        <v>7998</v>
      </c>
      <c r="H2080" s="1" t="s">
        <v>291</v>
      </c>
      <c r="I2080" s="1" t="s">
        <v>13007</v>
      </c>
      <c r="J2080" s="1">
        <v>1.0</v>
      </c>
      <c r="K2080" s="1" t="s">
        <v>7473</v>
      </c>
      <c r="L2080" s="1">
        <v>0.0</v>
      </c>
      <c r="M2080" s="10" t="str">
        <f>IFERROR(__xludf.DUMMYFUNCTION("REGEXEXTRACT(B2080, ""\d{4}"")"),"2014")</f>
        <v>2014</v>
      </c>
    </row>
    <row r="2081">
      <c r="A2081" s="11" t="s">
        <v>5281</v>
      </c>
      <c r="B2081" s="11" t="s">
        <v>5280</v>
      </c>
      <c r="C2081" s="1" t="s">
        <v>13008</v>
      </c>
      <c r="D2081" s="1" t="s">
        <v>13009</v>
      </c>
      <c r="E2081" s="1" t="s">
        <v>11</v>
      </c>
      <c r="F2081" s="1" t="s">
        <v>13010</v>
      </c>
      <c r="G2081" s="1" t="s">
        <v>1324</v>
      </c>
      <c r="H2081" s="1" t="s">
        <v>13011</v>
      </c>
      <c r="I2081" s="1" t="s">
        <v>13012</v>
      </c>
      <c r="J2081" s="1">
        <v>1.0</v>
      </c>
      <c r="K2081" s="1" t="s">
        <v>7473</v>
      </c>
      <c r="L2081" s="1">
        <v>0.0</v>
      </c>
      <c r="M2081" s="10" t="str">
        <f>IFERROR(__xludf.DUMMYFUNCTION("REGEXEXTRACT(B2081, ""\d{4}"")"),"2014")</f>
        <v>2014</v>
      </c>
    </row>
    <row r="2082">
      <c r="A2082" s="11" t="s">
        <v>5283</v>
      </c>
      <c r="B2082" s="11" t="s">
        <v>5282</v>
      </c>
      <c r="C2082" s="1" t="s">
        <v>13013</v>
      </c>
      <c r="D2082" s="1" t="s">
        <v>13014</v>
      </c>
      <c r="E2082" s="1" t="s">
        <v>11</v>
      </c>
      <c r="F2082" s="1" t="s">
        <v>13015</v>
      </c>
      <c r="G2082" s="1" t="s">
        <v>13016</v>
      </c>
      <c r="H2082" s="1" t="s">
        <v>11780</v>
      </c>
      <c r="I2082" s="1" t="s">
        <v>13017</v>
      </c>
      <c r="J2082" s="1">
        <v>1.0</v>
      </c>
      <c r="K2082" s="1" t="s">
        <v>7473</v>
      </c>
      <c r="L2082" s="1">
        <v>0.0</v>
      </c>
      <c r="M2082" s="10" t="str">
        <f>IFERROR(__xludf.DUMMYFUNCTION("REGEXEXTRACT(B2082, ""\d{4}"")"),"1990")</f>
        <v>1990</v>
      </c>
    </row>
    <row r="2083">
      <c r="A2083" s="11" t="s">
        <v>5285</v>
      </c>
      <c r="B2083" s="11" t="s">
        <v>5284</v>
      </c>
      <c r="C2083" s="1" t="s">
        <v>11</v>
      </c>
      <c r="D2083" s="1" t="s">
        <v>13018</v>
      </c>
      <c r="E2083" s="1" t="s">
        <v>11</v>
      </c>
      <c r="F2083" s="1" t="s">
        <v>13019</v>
      </c>
      <c r="G2083" s="1" t="s">
        <v>13020</v>
      </c>
      <c r="H2083" s="1" t="s">
        <v>11</v>
      </c>
      <c r="I2083" s="1" t="s">
        <v>11</v>
      </c>
      <c r="J2083" s="1">
        <v>1.0</v>
      </c>
      <c r="K2083" s="1" t="s">
        <v>7473</v>
      </c>
      <c r="L2083" s="1">
        <v>0.0</v>
      </c>
      <c r="M2083" s="10" t="str">
        <f>IFERROR(__xludf.DUMMYFUNCTION("REGEXEXTRACT(B2083, ""\d{4}"")"),"1987")</f>
        <v>1987</v>
      </c>
    </row>
    <row r="2084">
      <c r="A2084" s="11" t="s">
        <v>5287</v>
      </c>
      <c r="B2084" s="11" t="s">
        <v>5286</v>
      </c>
      <c r="C2084" s="1" t="s">
        <v>11</v>
      </c>
      <c r="D2084" s="1" t="s">
        <v>13021</v>
      </c>
      <c r="E2084" s="1" t="s">
        <v>11</v>
      </c>
      <c r="F2084" s="1" t="s">
        <v>13022</v>
      </c>
      <c r="G2084" s="1" t="s">
        <v>13023</v>
      </c>
      <c r="H2084" s="1" t="s">
        <v>11</v>
      </c>
      <c r="I2084" s="1" t="s">
        <v>11</v>
      </c>
      <c r="J2084" s="1">
        <v>1.0</v>
      </c>
      <c r="K2084" s="1" t="s">
        <v>7473</v>
      </c>
      <c r="L2084" s="1">
        <v>0.0</v>
      </c>
      <c r="M2084" s="10" t="str">
        <f>IFERROR(__xludf.DUMMYFUNCTION("REGEXEXTRACT(B2084, ""\d{4}"")"),"2015")</f>
        <v>2015</v>
      </c>
    </row>
    <row r="2085">
      <c r="A2085" s="11" t="s">
        <v>5289</v>
      </c>
      <c r="B2085" s="11" t="s">
        <v>5288</v>
      </c>
      <c r="C2085" s="1" t="s">
        <v>11</v>
      </c>
      <c r="D2085" s="1" t="s">
        <v>13024</v>
      </c>
      <c r="E2085" s="1" t="s">
        <v>11</v>
      </c>
      <c r="F2085" s="1" t="s">
        <v>13025</v>
      </c>
      <c r="G2085" s="1" t="s">
        <v>13026</v>
      </c>
      <c r="H2085" s="1" t="s">
        <v>11</v>
      </c>
      <c r="I2085" s="1" t="s">
        <v>11</v>
      </c>
      <c r="J2085" s="1">
        <v>1.0</v>
      </c>
      <c r="K2085" s="9" t="s">
        <v>7744</v>
      </c>
      <c r="L2085" s="1">
        <v>0.0</v>
      </c>
      <c r="M2085" s="10" t="str">
        <f>IFERROR(__xludf.DUMMYFUNCTION("REGEXEXTRACT(B2085, ""\d{4}"")"),"2013")</f>
        <v>2013</v>
      </c>
    </row>
    <row r="2086">
      <c r="A2086" s="11" t="s">
        <v>5291</v>
      </c>
      <c r="B2086" s="11" t="s">
        <v>5290</v>
      </c>
      <c r="C2086" s="1" t="s">
        <v>11</v>
      </c>
      <c r="D2086" s="1" t="s">
        <v>13027</v>
      </c>
      <c r="E2086" s="1" t="s">
        <v>11</v>
      </c>
      <c r="F2086" s="1" t="s">
        <v>13028</v>
      </c>
      <c r="G2086" s="1" t="s">
        <v>13029</v>
      </c>
      <c r="H2086" s="1" t="s">
        <v>11</v>
      </c>
      <c r="I2086" s="1" t="s">
        <v>11</v>
      </c>
      <c r="J2086" s="1">
        <v>1.0</v>
      </c>
      <c r="K2086" s="1" t="s">
        <v>7738</v>
      </c>
      <c r="L2086" s="1">
        <v>0.0</v>
      </c>
      <c r="M2086" s="10" t="str">
        <f>IFERROR(__xludf.DUMMYFUNCTION("REGEXEXTRACT(B2086, ""\d{4}"")"),"2014")</f>
        <v>2014</v>
      </c>
    </row>
    <row r="2087">
      <c r="A2087" s="11" t="s">
        <v>5293</v>
      </c>
      <c r="B2087" s="11" t="s">
        <v>5292</v>
      </c>
      <c r="C2087" s="1" t="s">
        <v>11</v>
      </c>
      <c r="D2087" s="2" t="s">
        <v>13030</v>
      </c>
      <c r="E2087" s="1" t="s">
        <v>11</v>
      </c>
      <c r="F2087" s="1" t="s">
        <v>13031</v>
      </c>
      <c r="G2087" s="1" t="s">
        <v>13032</v>
      </c>
      <c r="H2087" s="1" t="s">
        <v>11</v>
      </c>
      <c r="I2087" s="1" t="s">
        <v>11</v>
      </c>
      <c r="J2087" s="1">
        <v>1.0</v>
      </c>
      <c r="K2087" s="9" t="s">
        <v>8490</v>
      </c>
      <c r="L2087" s="1">
        <v>0.0</v>
      </c>
      <c r="M2087" s="10" t="str">
        <f>IFERROR(__xludf.DUMMYFUNCTION("REGEXEXTRACT(B2087, ""\d{4}"")"),"2014")</f>
        <v>2014</v>
      </c>
    </row>
    <row r="2088">
      <c r="A2088" s="11" t="s">
        <v>5295</v>
      </c>
      <c r="B2088" s="11" t="s">
        <v>5294</v>
      </c>
      <c r="C2088" s="1" t="s">
        <v>13033</v>
      </c>
      <c r="D2088" s="1" t="s">
        <v>13034</v>
      </c>
      <c r="E2088" s="1" t="s">
        <v>11</v>
      </c>
      <c r="F2088" s="1" t="s">
        <v>13035</v>
      </c>
      <c r="G2088" s="1" t="s">
        <v>13036</v>
      </c>
      <c r="H2088" s="1" t="s">
        <v>13037</v>
      </c>
      <c r="I2088" s="1" t="s">
        <v>13038</v>
      </c>
      <c r="J2088" s="1">
        <v>1.0</v>
      </c>
      <c r="K2088" s="1" t="s">
        <v>7473</v>
      </c>
      <c r="L2088" s="1">
        <v>0.0</v>
      </c>
      <c r="M2088" s="10" t="str">
        <f>IFERROR(__xludf.DUMMYFUNCTION("REGEXEXTRACT(B2088, ""\d{4}"")"),"1991")</f>
        <v>1991</v>
      </c>
    </row>
    <row r="2089">
      <c r="A2089" s="11" t="s">
        <v>5299</v>
      </c>
      <c r="B2089" s="11" t="s">
        <v>5298</v>
      </c>
      <c r="C2089" s="1" t="s">
        <v>11</v>
      </c>
      <c r="D2089" s="1" t="s">
        <v>13039</v>
      </c>
      <c r="E2089" s="1" t="s">
        <v>11</v>
      </c>
      <c r="F2089" s="1" t="s">
        <v>13040</v>
      </c>
      <c r="G2089" s="1" t="s">
        <v>13041</v>
      </c>
      <c r="H2089" s="1" t="s">
        <v>11</v>
      </c>
      <c r="I2089" s="1" t="s">
        <v>11</v>
      </c>
      <c r="J2089" s="1">
        <v>1.0</v>
      </c>
      <c r="K2089" s="1" t="s">
        <v>7473</v>
      </c>
      <c r="L2089" s="1">
        <v>0.0</v>
      </c>
      <c r="M2089" s="10" t="str">
        <f>IFERROR(__xludf.DUMMYFUNCTION("REGEXEXTRACT(B2089, ""\d{4}"")"),"2016")</f>
        <v>2016</v>
      </c>
    </row>
    <row r="2090">
      <c r="A2090" s="11" t="s">
        <v>5301</v>
      </c>
      <c r="B2090" s="11" t="s">
        <v>5300</v>
      </c>
      <c r="C2090" s="1" t="s">
        <v>11</v>
      </c>
      <c r="D2090" s="1" t="s">
        <v>13042</v>
      </c>
      <c r="E2090" s="1" t="s">
        <v>11</v>
      </c>
      <c r="F2090" s="1" t="s">
        <v>13043</v>
      </c>
      <c r="G2090" s="1" t="s">
        <v>13044</v>
      </c>
      <c r="H2090" s="1" t="s">
        <v>11</v>
      </c>
      <c r="I2090" s="1" t="s">
        <v>11</v>
      </c>
      <c r="J2090" s="1">
        <v>1.0</v>
      </c>
      <c r="K2090" s="9" t="s">
        <v>7738</v>
      </c>
      <c r="L2090" s="1">
        <v>0.0</v>
      </c>
      <c r="M2090" s="10" t="str">
        <f>IFERROR(__xludf.DUMMYFUNCTION("REGEXEXTRACT(B2090, ""\d{4}"")"),"2014")</f>
        <v>2014</v>
      </c>
    </row>
    <row r="2091">
      <c r="A2091" s="11" t="s">
        <v>5303</v>
      </c>
      <c r="B2091" s="11" t="s">
        <v>5302</v>
      </c>
      <c r="C2091" s="1" t="s">
        <v>13045</v>
      </c>
      <c r="D2091" s="1" t="s">
        <v>13046</v>
      </c>
      <c r="E2091" s="1" t="s">
        <v>11</v>
      </c>
      <c r="F2091" s="1" t="s">
        <v>13047</v>
      </c>
      <c r="G2091" s="1" t="s">
        <v>13048</v>
      </c>
      <c r="H2091" s="1" t="s">
        <v>7633</v>
      </c>
      <c r="I2091" s="1" t="s">
        <v>13049</v>
      </c>
      <c r="J2091" s="1">
        <v>1.0</v>
      </c>
      <c r="K2091" s="1" t="s">
        <v>7473</v>
      </c>
      <c r="L2091" s="1">
        <v>0.0</v>
      </c>
      <c r="M2091" s="10" t="str">
        <f>IFERROR(__xludf.DUMMYFUNCTION("REGEXEXTRACT(B2091, ""\d{4}"")"),"2015")</f>
        <v>2015</v>
      </c>
    </row>
    <row r="2092">
      <c r="A2092" s="11" t="s">
        <v>5305</v>
      </c>
      <c r="B2092" s="11" t="s">
        <v>5304</v>
      </c>
      <c r="C2092" s="1" t="s">
        <v>11</v>
      </c>
      <c r="D2092" s="1" t="s">
        <v>13050</v>
      </c>
      <c r="E2092" s="1" t="s">
        <v>11</v>
      </c>
      <c r="F2092" s="1" t="s">
        <v>13051</v>
      </c>
      <c r="G2092" s="1" t="s">
        <v>7705</v>
      </c>
      <c r="H2092" s="1" t="s">
        <v>11</v>
      </c>
      <c r="I2092" s="1" t="s">
        <v>11</v>
      </c>
      <c r="J2092" s="1">
        <v>1.0</v>
      </c>
      <c r="K2092" s="9" t="s">
        <v>7523</v>
      </c>
      <c r="L2092" s="1">
        <v>0.0</v>
      </c>
      <c r="M2092" s="10" t="str">
        <f>IFERROR(__xludf.DUMMYFUNCTION("REGEXEXTRACT(B2092, ""\d{4}"")"),"2014")</f>
        <v>2014</v>
      </c>
    </row>
    <row r="2093">
      <c r="A2093" s="11" t="s">
        <v>5307</v>
      </c>
      <c r="B2093" s="11" t="s">
        <v>5306</v>
      </c>
      <c r="C2093" s="1" t="s">
        <v>11</v>
      </c>
      <c r="D2093" s="1" t="s">
        <v>13052</v>
      </c>
      <c r="E2093" s="1" t="s">
        <v>11</v>
      </c>
      <c r="F2093" s="1" t="s">
        <v>13053</v>
      </c>
      <c r="G2093" s="1" t="s">
        <v>7705</v>
      </c>
      <c r="H2093" s="1" t="s">
        <v>11</v>
      </c>
      <c r="I2093" s="1" t="s">
        <v>11</v>
      </c>
      <c r="J2093" s="1">
        <v>1.0</v>
      </c>
      <c r="K2093" s="9" t="s">
        <v>7523</v>
      </c>
      <c r="L2093" s="1">
        <v>0.0</v>
      </c>
      <c r="M2093" s="10" t="str">
        <f>IFERROR(__xludf.DUMMYFUNCTION("REGEXEXTRACT(B2093, ""\d{4}"")"),"2016")</f>
        <v>2016</v>
      </c>
    </row>
    <row r="2094">
      <c r="A2094" s="11" t="s">
        <v>5309</v>
      </c>
      <c r="B2094" s="11" t="s">
        <v>5308</v>
      </c>
      <c r="C2094" s="1" t="s">
        <v>13054</v>
      </c>
      <c r="D2094" s="1" t="s">
        <v>13055</v>
      </c>
      <c r="E2094" s="1" t="s">
        <v>11</v>
      </c>
      <c r="F2094" s="1" t="s">
        <v>13056</v>
      </c>
      <c r="G2094" s="1" t="s">
        <v>7783</v>
      </c>
      <c r="H2094" s="1" t="s">
        <v>291</v>
      </c>
      <c r="I2094" s="1" t="s">
        <v>13057</v>
      </c>
      <c r="J2094" s="1">
        <v>1.0</v>
      </c>
      <c r="K2094" s="1" t="s">
        <v>7473</v>
      </c>
      <c r="L2094" s="1">
        <v>0.0</v>
      </c>
      <c r="M2094" s="10" t="str">
        <f>IFERROR(__xludf.DUMMYFUNCTION("REGEXEXTRACT(B2094, ""\d{4}"")"),"2011")</f>
        <v>2011</v>
      </c>
    </row>
    <row r="2095">
      <c r="A2095" s="6" t="s">
        <v>13058</v>
      </c>
      <c r="B2095" s="26" t="s">
        <v>7465</v>
      </c>
      <c r="C2095" s="1" t="s">
        <v>13059</v>
      </c>
      <c r="D2095" s="1" t="s">
        <v>7488</v>
      </c>
      <c r="E2095" s="1" t="s">
        <v>11</v>
      </c>
      <c r="F2095" s="1" t="s">
        <v>13060</v>
      </c>
      <c r="G2095" s="3" t="s">
        <v>13061</v>
      </c>
      <c r="H2095" s="1" t="s">
        <v>1357</v>
      </c>
      <c r="I2095" s="1" t="s">
        <v>13062</v>
      </c>
      <c r="J2095" s="1">
        <v>1.0</v>
      </c>
      <c r="K2095" s="1" t="s">
        <v>7473</v>
      </c>
      <c r="L2095" s="1">
        <v>0.0</v>
      </c>
      <c r="M2095" s="10" t="str">
        <f>IFERROR(__xludf.DUMMYFUNCTION("REGEXEXTRACT(B2095, ""\d{4}"")"),"2013")</f>
        <v>2013</v>
      </c>
    </row>
    <row r="2096">
      <c r="A2096" s="6" t="s">
        <v>13063</v>
      </c>
      <c r="B2096" s="6" t="s">
        <v>13064</v>
      </c>
      <c r="C2096" s="1" t="s">
        <v>13059</v>
      </c>
      <c r="D2096" s="1" t="s">
        <v>7488</v>
      </c>
      <c r="E2096" s="1" t="s">
        <v>11</v>
      </c>
      <c r="F2096" s="1" t="s">
        <v>13060</v>
      </c>
      <c r="G2096" s="1" t="s">
        <v>7901</v>
      </c>
      <c r="H2096" s="1" t="s">
        <v>1357</v>
      </c>
      <c r="I2096" s="1" t="s">
        <v>13062</v>
      </c>
      <c r="J2096" s="1">
        <v>1.0</v>
      </c>
      <c r="K2096" s="1" t="s">
        <v>7473</v>
      </c>
      <c r="L2096" s="1">
        <v>0.0</v>
      </c>
      <c r="M2096" s="10" t="str">
        <f>IFERROR(__xludf.DUMMYFUNCTION("REGEXEXTRACT(B2096, ""\d{4}"")"),"2004")</f>
        <v>2004</v>
      </c>
    </row>
    <row r="2097">
      <c r="A2097" s="11" t="s">
        <v>5311</v>
      </c>
      <c r="B2097" s="11" t="s">
        <v>5310</v>
      </c>
      <c r="C2097" s="1" t="s">
        <v>11</v>
      </c>
      <c r="D2097" s="1" t="s">
        <v>7488</v>
      </c>
      <c r="E2097" s="1" t="s">
        <v>11</v>
      </c>
      <c r="F2097" s="1" t="s">
        <v>13065</v>
      </c>
      <c r="G2097" s="1" t="s">
        <v>13066</v>
      </c>
      <c r="H2097" s="1" t="s">
        <v>11</v>
      </c>
      <c r="I2097" s="1" t="s">
        <v>11</v>
      </c>
      <c r="J2097" s="1">
        <v>1.0</v>
      </c>
      <c r="K2097" s="3" t="s">
        <v>7485</v>
      </c>
      <c r="L2097" s="1">
        <v>0.0</v>
      </c>
      <c r="M2097" s="10" t="str">
        <f>IFERROR(__xludf.DUMMYFUNCTION("REGEXEXTRACT(B2097, ""\d{4}"")"),"2015")</f>
        <v>2015</v>
      </c>
    </row>
    <row r="2098">
      <c r="A2098" s="11" t="s">
        <v>5313</v>
      </c>
      <c r="B2098" s="11" t="s">
        <v>5312</v>
      </c>
      <c r="C2098" s="1" t="s">
        <v>13067</v>
      </c>
      <c r="D2098" s="1" t="s">
        <v>7488</v>
      </c>
      <c r="E2098" s="1" t="s">
        <v>11</v>
      </c>
      <c r="F2098" s="1" t="s">
        <v>13068</v>
      </c>
      <c r="G2098" s="1" t="s">
        <v>9084</v>
      </c>
      <c r="H2098" s="1" t="s">
        <v>3269</v>
      </c>
      <c r="I2098" s="1" t="s">
        <v>13069</v>
      </c>
      <c r="J2098" s="1">
        <v>1.0</v>
      </c>
      <c r="K2098" s="1" t="s">
        <v>7473</v>
      </c>
      <c r="L2098" s="1">
        <v>0.0</v>
      </c>
      <c r="M2098" s="10" t="str">
        <f>IFERROR(__xludf.DUMMYFUNCTION("REGEXEXTRACT(B2098, ""\d{4}"")"),"1982")</f>
        <v>1982</v>
      </c>
    </row>
    <row r="2099">
      <c r="A2099" s="11" t="s">
        <v>5315</v>
      </c>
      <c r="B2099" s="11" t="s">
        <v>5314</v>
      </c>
      <c r="C2099" s="1" t="s">
        <v>13070</v>
      </c>
      <c r="D2099" s="1" t="s">
        <v>7488</v>
      </c>
      <c r="E2099" s="1" t="s">
        <v>11</v>
      </c>
      <c r="F2099" s="1" t="s">
        <v>13071</v>
      </c>
      <c r="G2099" s="1" t="s">
        <v>13072</v>
      </c>
      <c r="H2099" s="1" t="s">
        <v>13073</v>
      </c>
      <c r="I2099" s="1" t="s">
        <v>13074</v>
      </c>
      <c r="J2099" s="1">
        <v>1.0</v>
      </c>
      <c r="K2099" s="1" t="s">
        <v>7473</v>
      </c>
      <c r="L2099" s="1">
        <v>0.0</v>
      </c>
      <c r="M2099" s="10" t="str">
        <f>IFERROR(__xludf.DUMMYFUNCTION("REGEXEXTRACT(B2099, ""\d{4}"")"),"1986")</f>
        <v>1986</v>
      </c>
    </row>
    <row r="2100">
      <c r="A2100" s="11" t="s">
        <v>5323</v>
      </c>
      <c r="B2100" s="11" t="s">
        <v>5322</v>
      </c>
      <c r="C2100" s="1" t="s">
        <v>11</v>
      </c>
      <c r="D2100" s="1" t="s">
        <v>13075</v>
      </c>
      <c r="E2100" s="1" t="s">
        <v>11</v>
      </c>
      <c r="F2100" s="1" t="s">
        <v>13076</v>
      </c>
      <c r="G2100" s="1" t="s">
        <v>13077</v>
      </c>
      <c r="H2100" s="1" t="s">
        <v>11</v>
      </c>
      <c r="I2100" s="1" t="s">
        <v>11</v>
      </c>
      <c r="J2100" s="1">
        <v>1.0</v>
      </c>
      <c r="K2100" s="1" t="s">
        <v>7473</v>
      </c>
      <c r="L2100" s="1">
        <v>0.0</v>
      </c>
      <c r="M2100" s="10" t="str">
        <f>IFERROR(__xludf.DUMMYFUNCTION("REGEXEXTRACT(B2100, ""\d{4}"")"),"1995")</f>
        <v>1995</v>
      </c>
    </row>
    <row r="2101">
      <c r="A2101" s="11" t="s">
        <v>5325</v>
      </c>
      <c r="B2101" s="11" t="s">
        <v>5324</v>
      </c>
      <c r="C2101" s="1" t="s">
        <v>11</v>
      </c>
      <c r="D2101" s="2" t="s">
        <v>13078</v>
      </c>
      <c r="E2101" s="1" t="s">
        <v>11</v>
      </c>
      <c r="F2101" s="1" t="s">
        <v>13079</v>
      </c>
      <c r="G2101" s="1" t="s">
        <v>13080</v>
      </c>
      <c r="H2101" s="1" t="s">
        <v>11</v>
      </c>
      <c r="I2101" s="1" t="s">
        <v>11</v>
      </c>
      <c r="J2101" s="1">
        <v>1.0</v>
      </c>
      <c r="K2101" s="3" t="s">
        <v>7738</v>
      </c>
      <c r="L2101" s="1">
        <v>0.0</v>
      </c>
      <c r="M2101" s="10" t="str">
        <f>IFERROR(__xludf.DUMMYFUNCTION("REGEXEXTRACT(B2101, ""\d{4}"")"),"2014")</f>
        <v>2014</v>
      </c>
    </row>
    <row r="2102">
      <c r="A2102" s="11" t="s">
        <v>5327</v>
      </c>
      <c r="B2102" s="11" t="s">
        <v>5326</v>
      </c>
      <c r="C2102" s="1" t="s">
        <v>11</v>
      </c>
      <c r="D2102" s="2" t="s">
        <v>13081</v>
      </c>
      <c r="E2102" s="1" t="s">
        <v>11</v>
      </c>
      <c r="F2102" s="1" t="s">
        <v>13082</v>
      </c>
      <c r="G2102" s="1" t="s">
        <v>13080</v>
      </c>
      <c r="H2102" s="1" t="s">
        <v>11</v>
      </c>
      <c r="I2102" s="1" t="s">
        <v>11</v>
      </c>
      <c r="J2102" s="1">
        <v>1.0</v>
      </c>
      <c r="K2102" s="3" t="s">
        <v>7738</v>
      </c>
      <c r="L2102" s="1">
        <v>0.0</v>
      </c>
      <c r="M2102" s="10" t="str">
        <f>IFERROR(__xludf.DUMMYFUNCTION("REGEXEXTRACT(B2102, ""\d{4}"")"),"2015")</f>
        <v>2015</v>
      </c>
    </row>
    <row r="2103">
      <c r="A2103" s="11" t="s">
        <v>5329</v>
      </c>
      <c r="B2103" s="11" t="s">
        <v>5328</v>
      </c>
      <c r="C2103" s="1" t="s">
        <v>11</v>
      </c>
      <c r="D2103" s="2" t="s">
        <v>13083</v>
      </c>
      <c r="E2103" s="1" t="s">
        <v>11</v>
      </c>
      <c r="F2103" s="1" t="s">
        <v>13084</v>
      </c>
      <c r="G2103" s="1" t="s">
        <v>13084</v>
      </c>
      <c r="H2103" s="1" t="s">
        <v>11</v>
      </c>
      <c r="I2103" s="1" t="s">
        <v>11</v>
      </c>
      <c r="J2103" s="1">
        <v>1.0</v>
      </c>
      <c r="K2103" s="9" t="s">
        <v>8294</v>
      </c>
      <c r="L2103" s="1">
        <v>0.0</v>
      </c>
      <c r="M2103" s="10" t="str">
        <f>IFERROR(__xludf.DUMMYFUNCTION("REGEXEXTRACT(B2103, ""\d{4}"")"),"#N/A")</f>
        <v>#N/A</v>
      </c>
    </row>
    <row r="2104">
      <c r="A2104" s="11" t="s">
        <v>5331</v>
      </c>
      <c r="B2104" s="11" t="s">
        <v>5330</v>
      </c>
      <c r="C2104" s="1" t="s">
        <v>11</v>
      </c>
      <c r="D2104" s="1" t="s">
        <v>7488</v>
      </c>
      <c r="E2104" s="1" t="s">
        <v>11</v>
      </c>
      <c r="F2104" s="1" t="s">
        <v>13085</v>
      </c>
      <c r="G2104" s="1" t="s">
        <v>13086</v>
      </c>
      <c r="H2104" s="1" t="s">
        <v>11</v>
      </c>
      <c r="I2104" s="1" t="s">
        <v>11</v>
      </c>
      <c r="J2104" s="1">
        <v>1.0</v>
      </c>
      <c r="K2104" s="3" t="s">
        <v>8266</v>
      </c>
      <c r="L2104" s="1">
        <v>0.0</v>
      </c>
      <c r="M2104" s="10" t="str">
        <f>IFERROR(__xludf.DUMMYFUNCTION("REGEXEXTRACT(B2104, ""\d{4}"")"),"2014")</f>
        <v>2014</v>
      </c>
    </row>
    <row r="2105">
      <c r="A2105" s="11" t="s">
        <v>5339</v>
      </c>
      <c r="B2105" s="11" t="s">
        <v>5338</v>
      </c>
      <c r="C2105" s="1" t="s">
        <v>11</v>
      </c>
      <c r="D2105" s="1" t="s">
        <v>7488</v>
      </c>
      <c r="E2105" s="1" t="s">
        <v>11</v>
      </c>
      <c r="F2105" s="1" t="s">
        <v>13087</v>
      </c>
      <c r="G2105" s="1" t="s">
        <v>8589</v>
      </c>
      <c r="H2105" s="1" t="s">
        <v>11</v>
      </c>
      <c r="I2105" s="1" t="s">
        <v>11</v>
      </c>
      <c r="J2105" s="1">
        <v>1.0</v>
      </c>
      <c r="K2105" s="3" t="s">
        <v>7485</v>
      </c>
      <c r="L2105" s="1">
        <v>0.0</v>
      </c>
      <c r="M2105" s="10" t="str">
        <f>IFERROR(__xludf.DUMMYFUNCTION("REGEXEXTRACT(B2105, ""\d{4}"")"),"2015")</f>
        <v>2015</v>
      </c>
    </row>
    <row r="2106">
      <c r="A2106" s="11" t="s">
        <v>5341</v>
      </c>
      <c r="B2106" s="11" t="s">
        <v>5340</v>
      </c>
      <c r="C2106" s="1" t="s">
        <v>11</v>
      </c>
      <c r="D2106" s="1" t="s">
        <v>7488</v>
      </c>
      <c r="E2106" s="1" t="s">
        <v>11</v>
      </c>
      <c r="F2106" s="1" t="s">
        <v>13088</v>
      </c>
      <c r="G2106" s="1" t="s">
        <v>8589</v>
      </c>
      <c r="H2106" s="1" t="s">
        <v>11</v>
      </c>
      <c r="I2106" s="1" t="s">
        <v>11</v>
      </c>
      <c r="J2106" s="1">
        <v>1.0</v>
      </c>
      <c r="K2106" s="3" t="s">
        <v>7485</v>
      </c>
      <c r="L2106" s="1">
        <v>0.0</v>
      </c>
      <c r="M2106" s="10" t="str">
        <f>IFERROR(__xludf.DUMMYFUNCTION("REGEXEXTRACT(B2106, ""\d{4}"")"),"2015")</f>
        <v>2015</v>
      </c>
    </row>
    <row r="2107">
      <c r="A2107" s="11" t="s">
        <v>5343</v>
      </c>
      <c r="B2107" s="11" t="s">
        <v>5342</v>
      </c>
      <c r="C2107" s="1" t="s">
        <v>11</v>
      </c>
      <c r="D2107" s="1" t="s">
        <v>7488</v>
      </c>
      <c r="E2107" s="1" t="s">
        <v>11</v>
      </c>
      <c r="F2107" s="1" t="s">
        <v>13089</v>
      </c>
      <c r="G2107" s="1" t="s">
        <v>8589</v>
      </c>
      <c r="H2107" s="1" t="s">
        <v>11</v>
      </c>
      <c r="I2107" s="1" t="s">
        <v>11</v>
      </c>
      <c r="J2107" s="1">
        <v>1.0</v>
      </c>
      <c r="K2107" s="3" t="s">
        <v>7485</v>
      </c>
      <c r="L2107" s="1">
        <v>0.0</v>
      </c>
      <c r="M2107" s="10" t="str">
        <f>IFERROR(__xludf.DUMMYFUNCTION("REGEXEXTRACT(B2107, ""\d{4}"")"),"2015")</f>
        <v>2015</v>
      </c>
    </row>
    <row r="2108">
      <c r="A2108" s="11" t="s">
        <v>5345</v>
      </c>
      <c r="B2108" s="11" t="s">
        <v>5344</v>
      </c>
      <c r="C2108" s="1" t="s">
        <v>13090</v>
      </c>
      <c r="D2108" s="1" t="s">
        <v>7488</v>
      </c>
      <c r="E2108" s="1" t="s">
        <v>11</v>
      </c>
      <c r="F2108" s="1" t="s">
        <v>13091</v>
      </c>
      <c r="G2108" s="1" t="s">
        <v>13092</v>
      </c>
      <c r="H2108" s="1" t="s">
        <v>1357</v>
      </c>
      <c r="I2108" s="1" t="s">
        <v>13093</v>
      </c>
      <c r="J2108" s="1">
        <v>1.0</v>
      </c>
      <c r="K2108" s="1" t="s">
        <v>7473</v>
      </c>
      <c r="L2108" s="1">
        <v>0.0</v>
      </c>
      <c r="M2108" s="10" t="str">
        <f>IFERROR(__xludf.DUMMYFUNCTION("REGEXEXTRACT(B2108, ""\d{4}"")"),"2008")</f>
        <v>2008</v>
      </c>
    </row>
    <row r="2109">
      <c r="A2109" s="11" t="s">
        <v>5347</v>
      </c>
      <c r="B2109" s="11" t="s">
        <v>5346</v>
      </c>
      <c r="C2109" s="1" t="s">
        <v>13094</v>
      </c>
      <c r="D2109" s="1" t="s">
        <v>7488</v>
      </c>
      <c r="E2109" s="1" t="s">
        <v>11</v>
      </c>
      <c r="F2109" s="1" t="s">
        <v>13095</v>
      </c>
      <c r="G2109" s="1" t="s">
        <v>11621</v>
      </c>
      <c r="H2109" s="1" t="s">
        <v>291</v>
      </c>
      <c r="I2109" s="1" t="s">
        <v>13096</v>
      </c>
      <c r="J2109" s="1">
        <v>1.0</v>
      </c>
      <c r="K2109" s="1" t="s">
        <v>7473</v>
      </c>
      <c r="L2109" s="1">
        <v>0.0</v>
      </c>
      <c r="M2109" s="10" t="str">
        <f>IFERROR(__xludf.DUMMYFUNCTION("REGEXEXTRACT(B2109, ""\d{4}"")"),"2007")</f>
        <v>2007</v>
      </c>
    </row>
    <row r="2110">
      <c r="A2110" s="11" t="s">
        <v>5348</v>
      </c>
      <c r="B2110" s="11" t="s">
        <v>1469</v>
      </c>
      <c r="C2110" s="1" t="s">
        <v>9056</v>
      </c>
      <c r="D2110" s="1" t="s">
        <v>7488</v>
      </c>
      <c r="E2110" s="1" t="s">
        <v>11</v>
      </c>
      <c r="F2110" s="1" t="s">
        <v>9058</v>
      </c>
      <c r="G2110" s="1" t="s">
        <v>9059</v>
      </c>
      <c r="H2110" s="1" t="s">
        <v>291</v>
      </c>
      <c r="I2110" s="1" t="s">
        <v>9060</v>
      </c>
      <c r="J2110" s="1">
        <v>1.0</v>
      </c>
      <c r="K2110" s="1" t="s">
        <v>7473</v>
      </c>
      <c r="L2110" s="1">
        <v>0.0</v>
      </c>
      <c r="M2110" s="10" t="str">
        <f>IFERROR(__xludf.DUMMYFUNCTION("REGEXEXTRACT(B2110, ""\d{4}"")"),"2015")</f>
        <v>2015</v>
      </c>
    </row>
    <row r="2111">
      <c r="A2111" s="11" t="s">
        <v>5350</v>
      </c>
      <c r="B2111" s="11" t="s">
        <v>5349</v>
      </c>
      <c r="C2111" s="1" t="s">
        <v>13097</v>
      </c>
      <c r="D2111" s="1" t="s">
        <v>7488</v>
      </c>
      <c r="E2111" s="1" t="s">
        <v>11</v>
      </c>
      <c r="F2111" s="1" t="s">
        <v>13098</v>
      </c>
      <c r="G2111" s="1" t="s">
        <v>13099</v>
      </c>
      <c r="H2111" s="1" t="s">
        <v>291</v>
      </c>
      <c r="I2111" s="1" t="s">
        <v>13100</v>
      </c>
      <c r="J2111" s="1">
        <v>1.0</v>
      </c>
      <c r="K2111" s="1" t="s">
        <v>7473</v>
      </c>
      <c r="L2111" s="1">
        <v>0.0</v>
      </c>
      <c r="M2111" s="10" t="str">
        <f>IFERROR(__xludf.DUMMYFUNCTION("REGEXEXTRACT(B2111, ""\d{4}"")"),"1997")</f>
        <v>1997</v>
      </c>
    </row>
    <row r="2112">
      <c r="A2112" s="11" t="s">
        <v>5352</v>
      </c>
      <c r="B2112" s="11" t="s">
        <v>5351</v>
      </c>
      <c r="C2112" s="1" t="s">
        <v>13101</v>
      </c>
      <c r="D2112" s="1" t="s">
        <v>7488</v>
      </c>
      <c r="E2112" s="1" t="s">
        <v>11</v>
      </c>
      <c r="F2112" s="1" t="s">
        <v>13102</v>
      </c>
      <c r="G2112" s="1" t="s">
        <v>13103</v>
      </c>
      <c r="H2112" s="1" t="s">
        <v>13104</v>
      </c>
      <c r="I2112" s="1" t="s">
        <v>13105</v>
      </c>
      <c r="J2112" s="1">
        <v>1.0</v>
      </c>
      <c r="K2112" s="1" t="s">
        <v>7473</v>
      </c>
      <c r="L2112" s="1">
        <v>0.0</v>
      </c>
      <c r="M2112" s="10" t="str">
        <f>IFERROR(__xludf.DUMMYFUNCTION("REGEXEXTRACT(B2112, ""\d{4}"")"),"2014")</f>
        <v>2014</v>
      </c>
    </row>
    <row r="2113">
      <c r="A2113" s="11" t="s">
        <v>5354</v>
      </c>
      <c r="B2113" s="11" t="s">
        <v>5353</v>
      </c>
      <c r="C2113" s="1" t="s">
        <v>13106</v>
      </c>
      <c r="D2113" s="1" t="s">
        <v>7488</v>
      </c>
      <c r="E2113" s="1" t="s">
        <v>11</v>
      </c>
      <c r="F2113" s="1" t="s">
        <v>13107</v>
      </c>
      <c r="G2113" s="1" t="s">
        <v>13108</v>
      </c>
      <c r="H2113" s="1" t="s">
        <v>1357</v>
      </c>
      <c r="I2113" s="1" t="s">
        <v>13109</v>
      </c>
      <c r="J2113" s="1">
        <v>1.0</v>
      </c>
      <c r="K2113" s="1" t="s">
        <v>7473</v>
      </c>
      <c r="L2113" s="1">
        <v>0.0</v>
      </c>
      <c r="M2113" s="10" t="str">
        <f>IFERROR(__xludf.DUMMYFUNCTION("REGEXEXTRACT(B2113, ""\d{4}"")"),"2015")</f>
        <v>2015</v>
      </c>
    </row>
    <row r="2114">
      <c r="A2114" s="11" t="s">
        <v>5356</v>
      </c>
      <c r="B2114" s="11" t="s">
        <v>5355</v>
      </c>
      <c r="C2114" s="1" t="s">
        <v>11</v>
      </c>
      <c r="D2114" s="2" t="s">
        <v>13110</v>
      </c>
      <c r="E2114" s="1" t="s">
        <v>11</v>
      </c>
      <c r="F2114" s="1" t="s">
        <v>13111</v>
      </c>
      <c r="G2114" s="1" t="s">
        <v>13112</v>
      </c>
      <c r="H2114" s="1" t="s">
        <v>11</v>
      </c>
      <c r="I2114" s="1" t="s">
        <v>11</v>
      </c>
      <c r="J2114" s="1">
        <v>1.0</v>
      </c>
      <c r="K2114" s="9" t="s">
        <v>8490</v>
      </c>
      <c r="L2114" s="1">
        <v>0.0</v>
      </c>
      <c r="M2114" s="10" t="str">
        <f>IFERROR(__xludf.DUMMYFUNCTION("REGEXEXTRACT(B2114, ""\d{4}"")"),"#N/A")</f>
        <v>#N/A</v>
      </c>
    </row>
    <row r="2115">
      <c r="A2115" s="11" t="s">
        <v>5358</v>
      </c>
      <c r="B2115" s="11" t="s">
        <v>5357</v>
      </c>
      <c r="C2115" s="1" t="s">
        <v>13113</v>
      </c>
      <c r="D2115" s="1" t="s">
        <v>7488</v>
      </c>
      <c r="E2115" s="1" t="s">
        <v>11</v>
      </c>
      <c r="F2115" s="1" t="s">
        <v>13114</v>
      </c>
      <c r="G2115" s="1" t="s">
        <v>13115</v>
      </c>
      <c r="H2115" s="1" t="s">
        <v>6778</v>
      </c>
      <c r="I2115" s="1" t="s">
        <v>13116</v>
      </c>
      <c r="J2115" s="1">
        <v>1.0</v>
      </c>
      <c r="K2115" s="1" t="s">
        <v>7473</v>
      </c>
      <c r="L2115" s="1">
        <v>0.0</v>
      </c>
      <c r="M2115" s="10" t="str">
        <f>IFERROR(__xludf.DUMMYFUNCTION("REGEXEXTRACT(B2115, ""\d{4}"")"),"1994")</f>
        <v>1994</v>
      </c>
    </row>
    <row r="2116">
      <c r="A2116" s="11" t="s">
        <v>5360</v>
      </c>
      <c r="B2116" s="11" t="s">
        <v>5359</v>
      </c>
      <c r="C2116" s="1" t="s">
        <v>11</v>
      </c>
      <c r="D2116" s="2" t="s">
        <v>13117</v>
      </c>
      <c r="E2116" s="1" t="s">
        <v>11</v>
      </c>
      <c r="F2116" s="1" t="s">
        <v>13118</v>
      </c>
      <c r="G2116" s="1" t="s">
        <v>13119</v>
      </c>
      <c r="H2116" s="1" t="s">
        <v>11</v>
      </c>
      <c r="I2116" s="1" t="s">
        <v>11</v>
      </c>
      <c r="J2116" s="1">
        <v>1.0</v>
      </c>
      <c r="K2116" s="9" t="s">
        <v>7738</v>
      </c>
      <c r="L2116" s="1">
        <v>0.0</v>
      </c>
      <c r="M2116" s="10" t="str">
        <f>IFERROR(__xludf.DUMMYFUNCTION("REGEXEXTRACT(B2116, ""\d{4}"")"),"2014")</f>
        <v>2014</v>
      </c>
    </row>
    <row r="2117">
      <c r="A2117" s="11" t="s">
        <v>5368</v>
      </c>
      <c r="B2117" s="11" t="s">
        <v>5367</v>
      </c>
      <c r="C2117" s="1" t="s">
        <v>11</v>
      </c>
      <c r="D2117" s="1" t="s">
        <v>7488</v>
      </c>
      <c r="E2117" s="1" t="s">
        <v>11</v>
      </c>
      <c r="F2117" s="1" t="s">
        <v>13120</v>
      </c>
      <c r="G2117" s="1" t="s">
        <v>13121</v>
      </c>
      <c r="H2117" s="1" t="s">
        <v>11</v>
      </c>
      <c r="I2117" s="1" t="s">
        <v>11</v>
      </c>
      <c r="J2117" s="1">
        <v>1.0</v>
      </c>
      <c r="K2117" s="3" t="s">
        <v>7738</v>
      </c>
      <c r="L2117" s="1">
        <v>0.0</v>
      </c>
      <c r="M2117" s="10" t="str">
        <f>IFERROR(__xludf.DUMMYFUNCTION("REGEXEXTRACT(B2117, ""\d{4}"")"),"#N/A")</f>
        <v>#N/A</v>
      </c>
    </row>
    <row r="2118">
      <c r="A2118" s="11" t="s">
        <v>5370</v>
      </c>
      <c r="B2118" s="11" t="s">
        <v>5369</v>
      </c>
      <c r="C2118" s="1" t="s">
        <v>13122</v>
      </c>
      <c r="D2118" s="1" t="s">
        <v>7488</v>
      </c>
      <c r="E2118" s="1" t="s">
        <v>11</v>
      </c>
      <c r="F2118" s="1" t="s">
        <v>13123</v>
      </c>
      <c r="G2118" s="1" t="s">
        <v>13124</v>
      </c>
      <c r="H2118" s="1" t="s">
        <v>291</v>
      </c>
      <c r="I2118" s="1" t="s">
        <v>13125</v>
      </c>
      <c r="J2118" s="1">
        <v>1.0</v>
      </c>
      <c r="K2118" s="1" t="s">
        <v>7473</v>
      </c>
      <c r="L2118" s="1">
        <v>0.0</v>
      </c>
      <c r="M2118" s="10" t="str">
        <f>IFERROR(__xludf.DUMMYFUNCTION("REGEXEXTRACT(B2118, ""\d{4}"")"),"2016")</f>
        <v>2016</v>
      </c>
    </row>
    <row r="2119">
      <c r="A2119" s="11" t="s">
        <v>5372</v>
      </c>
      <c r="B2119" s="11" t="s">
        <v>5371</v>
      </c>
      <c r="C2119" s="1" t="s">
        <v>13126</v>
      </c>
      <c r="D2119" s="1" t="s">
        <v>7488</v>
      </c>
      <c r="E2119" s="1" t="s">
        <v>11</v>
      </c>
      <c r="F2119" s="1" t="s">
        <v>13127</v>
      </c>
      <c r="G2119" s="1" t="s">
        <v>13128</v>
      </c>
      <c r="H2119" s="1" t="s">
        <v>1048</v>
      </c>
      <c r="I2119" s="1" t="s">
        <v>13129</v>
      </c>
      <c r="J2119" s="1">
        <v>1.0</v>
      </c>
      <c r="K2119" s="1" t="s">
        <v>7473</v>
      </c>
      <c r="L2119" s="1">
        <v>0.0</v>
      </c>
      <c r="M2119" s="10" t="str">
        <f>IFERROR(__xludf.DUMMYFUNCTION("REGEXEXTRACT(B2119, ""\d{4}"")"),"2014")</f>
        <v>2014</v>
      </c>
    </row>
    <row r="2120">
      <c r="A2120" s="11" t="s">
        <v>5374</v>
      </c>
      <c r="B2120" s="11" t="s">
        <v>5373</v>
      </c>
      <c r="C2120" s="1" t="s">
        <v>11</v>
      </c>
      <c r="D2120" s="1" t="s">
        <v>7488</v>
      </c>
      <c r="E2120" s="1" t="s">
        <v>11</v>
      </c>
      <c r="F2120" s="1" t="s">
        <v>13130</v>
      </c>
      <c r="G2120" s="1" t="s">
        <v>13131</v>
      </c>
      <c r="H2120" s="1" t="s">
        <v>11</v>
      </c>
      <c r="I2120" s="1" t="s">
        <v>11</v>
      </c>
      <c r="J2120" s="1">
        <v>1.0</v>
      </c>
      <c r="K2120" s="3" t="s">
        <v>7523</v>
      </c>
      <c r="L2120" s="1">
        <v>0.0</v>
      </c>
      <c r="M2120" s="10" t="str">
        <f>IFERROR(__xludf.DUMMYFUNCTION("REGEXEXTRACT(B2120, ""\d{4}"")"),"2014")</f>
        <v>2014</v>
      </c>
    </row>
    <row r="2121">
      <c r="A2121" s="11" t="s">
        <v>5376</v>
      </c>
      <c r="B2121" s="11" t="s">
        <v>5375</v>
      </c>
      <c r="C2121" s="1" t="s">
        <v>13132</v>
      </c>
      <c r="D2121" s="1" t="s">
        <v>7488</v>
      </c>
      <c r="E2121" s="1" t="s">
        <v>11</v>
      </c>
      <c r="F2121" s="1" t="s">
        <v>13133</v>
      </c>
      <c r="G2121" s="1" t="s">
        <v>2517</v>
      </c>
      <c r="H2121" s="1" t="s">
        <v>291</v>
      </c>
      <c r="I2121" s="1" t="s">
        <v>13134</v>
      </c>
      <c r="J2121" s="1">
        <v>1.0</v>
      </c>
      <c r="K2121" s="1" t="s">
        <v>7473</v>
      </c>
      <c r="L2121" s="1">
        <v>0.0</v>
      </c>
      <c r="M2121" s="10" t="str">
        <f>IFERROR(__xludf.DUMMYFUNCTION("REGEXEXTRACT(B2121, ""\d{4}"")"),"2015")</f>
        <v>2015</v>
      </c>
    </row>
    <row r="2122">
      <c r="A2122" s="11" t="s">
        <v>5378</v>
      </c>
      <c r="B2122" s="11" t="s">
        <v>5377</v>
      </c>
      <c r="C2122" s="1" t="s">
        <v>13135</v>
      </c>
      <c r="D2122" s="1" t="s">
        <v>13136</v>
      </c>
      <c r="E2122" s="1" t="s">
        <v>11</v>
      </c>
      <c r="F2122" s="1" t="s">
        <v>13137</v>
      </c>
      <c r="G2122" s="1" t="s">
        <v>13138</v>
      </c>
      <c r="H2122" s="1" t="s">
        <v>291</v>
      </c>
      <c r="I2122" s="1" t="s">
        <v>13139</v>
      </c>
      <c r="J2122" s="1">
        <v>1.0</v>
      </c>
      <c r="K2122" s="1" t="s">
        <v>7473</v>
      </c>
      <c r="L2122" s="1">
        <v>0.0</v>
      </c>
      <c r="M2122" s="10" t="str">
        <f>IFERROR(__xludf.DUMMYFUNCTION("REGEXEXTRACT(B2122, ""\d{4}"")"),"2015")</f>
        <v>2015</v>
      </c>
    </row>
    <row r="2123">
      <c r="A2123" s="11" t="s">
        <v>5380</v>
      </c>
      <c r="B2123" s="11" t="s">
        <v>5379</v>
      </c>
      <c r="C2123" s="1" t="s">
        <v>11</v>
      </c>
      <c r="D2123" s="1" t="s">
        <v>13140</v>
      </c>
      <c r="E2123" s="1" t="s">
        <v>11</v>
      </c>
      <c r="F2123" s="1" t="s">
        <v>13141</v>
      </c>
      <c r="G2123" s="1" t="s">
        <v>13142</v>
      </c>
      <c r="H2123" s="1" t="s">
        <v>11</v>
      </c>
      <c r="I2123" s="1" t="s">
        <v>11</v>
      </c>
      <c r="J2123" s="1">
        <v>1.0</v>
      </c>
      <c r="K2123" s="1" t="s">
        <v>7473</v>
      </c>
      <c r="L2123" s="1">
        <v>0.0</v>
      </c>
      <c r="M2123" s="10" t="str">
        <f>IFERROR(__xludf.DUMMYFUNCTION("REGEXEXTRACT(B2123, ""\d{4}"")"),"1991")</f>
        <v>1991</v>
      </c>
    </row>
    <row r="2124">
      <c r="A2124" s="11" t="s">
        <v>5382</v>
      </c>
      <c r="B2124" s="11" t="s">
        <v>5381</v>
      </c>
      <c r="C2124" s="1" t="s">
        <v>13143</v>
      </c>
      <c r="D2124" s="1" t="s">
        <v>13144</v>
      </c>
      <c r="E2124" s="1" t="s">
        <v>11</v>
      </c>
      <c r="F2124" s="1" t="s">
        <v>13145</v>
      </c>
      <c r="G2124" s="1" t="s">
        <v>13146</v>
      </c>
      <c r="H2124" s="1" t="s">
        <v>1477</v>
      </c>
      <c r="I2124" s="1" t="s">
        <v>13147</v>
      </c>
      <c r="J2124" s="1">
        <v>1.0</v>
      </c>
      <c r="K2124" s="1" t="s">
        <v>7473</v>
      </c>
      <c r="L2124" s="1">
        <v>0.0</v>
      </c>
      <c r="M2124" s="10" t="str">
        <f>IFERROR(__xludf.DUMMYFUNCTION("REGEXEXTRACT(B2124, ""\d{4}"")"),"1998")</f>
        <v>1998</v>
      </c>
    </row>
    <row r="2125">
      <c r="A2125" s="11" t="s">
        <v>5390</v>
      </c>
      <c r="B2125" s="11" t="s">
        <v>5389</v>
      </c>
      <c r="C2125" s="1" t="s">
        <v>13148</v>
      </c>
      <c r="D2125" s="1" t="s">
        <v>13149</v>
      </c>
      <c r="E2125" s="1" t="s">
        <v>11</v>
      </c>
      <c r="F2125" s="1" t="s">
        <v>13150</v>
      </c>
      <c r="G2125" s="1" t="s">
        <v>5922</v>
      </c>
      <c r="H2125" s="1" t="s">
        <v>291</v>
      </c>
      <c r="I2125" s="1" t="s">
        <v>13151</v>
      </c>
      <c r="J2125" s="1">
        <v>1.0</v>
      </c>
      <c r="K2125" s="1" t="s">
        <v>7473</v>
      </c>
      <c r="L2125" s="1">
        <v>0.0</v>
      </c>
      <c r="M2125" s="10" t="str">
        <f>IFERROR(__xludf.DUMMYFUNCTION("REGEXEXTRACT(B2125, ""\d{4}"")"),"2015")</f>
        <v>2015</v>
      </c>
    </row>
    <row r="2126">
      <c r="A2126" s="11" t="s">
        <v>5392</v>
      </c>
      <c r="B2126" s="11" t="s">
        <v>5391</v>
      </c>
      <c r="C2126" s="1" t="s">
        <v>11</v>
      </c>
      <c r="D2126" s="1" t="s">
        <v>13152</v>
      </c>
      <c r="E2126" s="1" t="s">
        <v>11</v>
      </c>
      <c r="F2126" s="1" t="s">
        <v>13153</v>
      </c>
      <c r="G2126" s="1" t="s">
        <v>13154</v>
      </c>
      <c r="H2126" s="1" t="s">
        <v>11</v>
      </c>
      <c r="I2126" s="1" t="s">
        <v>11</v>
      </c>
      <c r="J2126" s="1">
        <v>1.0</v>
      </c>
      <c r="K2126" s="9" t="s">
        <v>7578</v>
      </c>
      <c r="L2126" s="1">
        <v>0.0</v>
      </c>
      <c r="M2126" s="10" t="str">
        <f>IFERROR(__xludf.DUMMYFUNCTION("REGEXEXTRACT(B2126, ""\d{4}"")"),"2014")</f>
        <v>2014</v>
      </c>
    </row>
    <row r="2127">
      <c r="A2127" s="11" t="s">
        <v>5394</v>
      </c>
      <c r="B2127" s="11" t="s">
        <v>5393</v>
      </c>
      <c r="C2127" s="1" t="s">
        <v>11</v>
      </c>
      <c r="D2127" s="1" t="s">
        <v>13155</v>
      </c>
      <c r="E2127" s="1" t="s">
        <v>11</v>
      </c>
      <c r="F2127" s="1" t="s">
        <v>13156</v>
      </c>
      <c r="G2127" s="1" t="s">
        <v>13157</v>
      </c>
      <c r="H2127" s="1" t="s">
        <v>11</v>
      </c>
      <c r="I2127" s="1" t="s">
        <v>11</v>
      </c>
      <c r="J2127" s="1">
        <v>1.0</v>
      </c>
      <c r="K2127" s="9" t="s">
        <v>7523</v>
      </c>
      <c r="L2127" s="1">
        <v>0.0</v>
      </c>
      <c r="M2127" s="10" t="str">
        <f>IFERROR(__xludf.DUMMYFUNCTION("REGEXEXTRACT(B2127, ""\d{4}"")"),"2012")</f>
        <v>2012</v>
      </c>
    </row>
    <row r="2128">
      <c r="A2128" s="11" t="s">
        <v>5396</v>
      </c>
      <c r="B2128" s="11" t="s">
        <v>5395</v>
      </c>
      <c r="C2128" s="1" t="s">
        <v>13158</v>
      </c>
      <c r="D2128" s="1" t="s">
        <v>13159</v>
      </c>
      <c r="E2128" s="1" t="s">
        <v>11</v>
      </c>
      <c r="F2128" s="1" t="s">
        <v>13160</v>
      </c>
      <c r="G2128" s="1" t="s">
        <v>13161</v>
      </c>
      <c r="H2128" s="1" t="s">
        <v>1562</v>
      </c>
      <c r="I2128" s="1" t="s">
        <v>13162</v>
      </c>
      <c r="J2128" s="1">
        <v>1.0</v>
      </c>
      <c r="K2128" s="1" t="s">
        <v>7473</v>
      </c>
      <c r="L2128" s="1">
        <v>0.0</v>
      </c>
      <c r="M2128" s="10" t="str">
        <f>IFERROR(__xludf.DUMMYFUNCTION("REGEXEXTRACT(B2128, ""\d{4}"")"),"2014")</f>
        <v>2014</v>
      </c>
    </row>
    <row r="2129">
      <c r="A2129" s="11" t="s">
        <v>5398</v>
      </c>
      <c r="B2129" s="11" t="s">
        <v>5397</v>
      </c>
      <c r="C2129" s="1" t="s">
        <v>4054</v>
      </c>
      <c r="D2129" s="1" t="s">
        <v>13163</v>
      </c>
      <c r="E2129" s="1" t="s">
        <v>11</v>
      </c>
      <c r="F2129" s="1" t="s">
        <v>4051</v>
      </c>
      <c r="G2129" s="1" t="s">
        <v>4052</v>
      </c>
      <c r="H2129" s="1" t="s">
        <v>4053</v>
      </c>
      <c r="I2129" s="1" t="s">
        <v>4055</v>
      </c>
      <c r="J2129" s="1">
        <v>1.0</v>
      </c>
      <c r="K2129" s="1" t="s">
        <v>7473</v>
      </c>
      <c r="L2129" s="1">
        <v>0.0</v>
      </c>
      <c r="M2129" s="10" t="str">
        <f>IFERROR(__xludf.DUMMYFUNCTION("REGEXEXTRACT(B2129, ""\d{4}"")"),"2016")</f>
        <v>2016</v>
      </c>
    </row>
    <row r="2130">
      <c r="A2130" s="11" t="s">
        <v>5400</v>
      </c>
      <c r="B2130" s="11" t="s">
        <v>5399</v>
      </c>
      <c r="C2130" s="1" t="s">
        <v>11</v>
      </c>
      <c r="D2130" s="1" t="s">
        <v>13164</v>
      </c>
      <c r="E2130" s="1" t="s">
        <v>11</v>
      </c>
      <c r="F2130" s="1" t="s">
        <v>13165</v>
      </c>
      <c r="G2130" s="1" t="s">
        <v>13166</v>
      </c>
      <c r="H2130" s="1" t="s">
        <v>11</v>
      </c>
      <c r="I2130" s="1" t="s">
        <v>11</v>
      </c>
      <c r="J2130" s="1">
        <v>1.0</v>
      </c>
      <c r="K2130" s="1" t="s">
        <v>7473</v>
      </c>
      <c r="L2130" s="1">
        <v>0.0</v>
      </c>
      <c r="M2130" s="10" t="str">
        <f>IFERROR(__xludf.DUMMYFUNCTION("REGEXEXTRACT(B2130, ""\d{4}"")"),"2016")</f>
        <v>2016</v>
      </c>
    </row>
    <row r="2131">
      <c r="A2131" s="11" t="s">
        <v>5402</v>
      </c>
      <c r="B2131" s="11" t="s">
        <v>5401</v>
      </c>
      <c r="C2131" s="1" t="s">
        <v>11</v>
      </c>
      <c r="D2131" s="1" t="s">
        <v>13167</v>
      </c>
      <c r="E2131" s="1" t="s">
        <v>11</v>
      </c>
      <c r="F2131" s="1" t="s">
        <v>13168</v>
      </c>
      <c r="G2131" s="1" t="s">
        <v>13169</v>
      </c>
      <c r="H2131" s="1" t="s">
        <v>11</v>
      </c>
      <c r="I2131" s="1" t="s">
        <v>11</v>
      </c>
      <c r="J2131" s="1">
        <v>1.0</v>
      </c>
      <c r="K2131" s="3" t="s">
        <v>8266</v>
      </c>
      <c r="L2131" s="1">
        <v>0.0</v>
      </c>
      <c r="M2131" s="10" t="str">
        <f>IFERROR(__xludf.DUMMYFUNCTION("REGEXEXTRACT(B2131, ""\d{4}"")"),"2012")</f>
        <v>2012</v>
      </c>
    </row>
    <row r="2132">
      <c r="A2132" s="11" t="s">
        <v>5404</v>
      </c>
      <c r="B2132" s="11" t="s">
        <v>5403</v>
      </c>
      <c r="C2132" s="1" t="s">
        <v>5407</v>
      </c>
      <c r="D2132" s="1" t="s">
        <v>13170</v>
      </c>
      <c r="E2132" s="1" t="s">
        <v>11</v>
      </c>
      <c r="F2132" s="1" t="s">
        <v>5405</v>
      </c>
      <c r="G2132" s="1" t="s">
        <v>5406</v>
      </c>
      <c r="H2132" s="1" t="s">
        <v>221</v>
      </c>
      <c r="I2132" s="1" t="s">
        <v>5408</v>
      </c>
      <c r="J2132" s="1">
        <v>1.0</v>
      </c>
      <c r="K2132" s="1" t="s">
        <v>7473</v>
      </c>
      <c r="L2132" s="1">
        <v>0.0</v>
      </c>
      <c r="M2132" s="10" t="str">
        <f>IFERROR(__xludf.DUMMYFUNCTION("REGEXEXTRACT(B2132, ""\d{4}"")"),"1985")</f>
        <v>1985</v>
      </c>
    </row>
    <row r="2133">
      <c r="A2133" s="11" t="s">
        <v>5410</v>
      </c>
      <c r="B2133" s="11" t="s">
        <v>5409</v>
      </c>
      <c r="C2133" s="1" t="s">
        <v>11</v>
      </c>
      <c r="D2133" s="1" t="s">
        <v>13171</v>
      </c>
      <c r="E2133" s="1" t="s">
        <v>11</v>
      </c>
      <c r="F2133" s="1" t="s">
        <v>13172</v>
      </c>
      <c r="G2133" s="1" t="s">
        <v>13173</v>
      </c>
      <c r="H2133" s="1" t="s">
        <v>11</v>
      </c>
      <c r="I2133" s="1" t="s">
        <v>11</v>
      </c>
      <c r="J2133" s="1">
        <v>1.0</v>
      </c>
      <c r="K2133" s="3" t="s">
        <v>11742</v>
      </c>
      <c r="L2133" s="1">
        <v>0.0</v>
      </c>
      <c r="M2133" s="10" t="str">
        <f>IFERROR(__xludf.DUMMYFUNCTION("REGEXEXTRACT(B2133, ""\d{4}"")"),"2014")</f>
        <v>2014</v>
      </c>
    </row>
    <row r="2134">
      <c r="A2134" s="11" t="s">
        <v>5412</v>
      </c>
      <c r="B2134" s="11" t="s">
        <v>5411</v>
      </c>
      <c r="C2134" s="1" t="s">
        <v>11</v>
      </c>
      <c r="D2134" s="1" t="s">
        <v>13174</v>
      </c>
      <c r="E2134" s="1" t="s">
        <v>11</v>
      </c>
      <c r="F2134" s="1" t="s">
        <v>13175</v>
      </c>
      <c r="G2134" s="1" t="s">
        <v>10405</v>
      </c>
      <c r="H2134" s="1" t="s">
        <v>11</v>
      </c>
      <c r="I2134" s="1" t="s">
        <v>11</v>
      </c>
      <c r="J2134" s="1">
        <v>1.0</v>
      </c>
      <c r="K2134" s="4" t="s">
        <v>7485</v>
      </c>
      <c r="L2134" s="1">
        <v>0.0</v>
      </c>
      <c r="M2134" s="10" t="str">
        <f>IFERROR(__xludf.DUMMYFUNCTION("REGEXEXTRACT(B2134, ""\d{4}"")"),"2008")</f>
        <v>2008</v>
      </c>
    </row>
    <row r="2135">
      <c r="A2135" s="11" t="s">
        <v>5414</v>
      </c>
      <c r="B2135" s="11" t="s">
        <v>5413</v>
      </c>
      <c r="C2135" s="1" t="s">
        <v>11</v>
      </c>
      <c r="D2135" s="2" t="s">
        <v>329</v>
      </c>
      <c r="E2135" s="1" t="s">
        <v>11</v>
      </c>
      <c r="F2135" s="1" t="s">
        <v>13176</v>
      </c>
      <c r="G2135" s="1" t="s">
        <v>8339</v>
      </c>
      <c r="H2135" s="1" t="s">
        <v>11</v>
      </c>
      <c r="I2135" s="1" t="s">
        <v>11</v>
      </c>
      <c r="J2135" s="1">
        <v>1.0</v>
      </c>
      <c r="K2135" s="4" t="s">
        <v>7485</v>
      </c>
      <c r="L2135" s="1">
        <v>0.0</v>
      </c>
      <c r="M2135" s="10" t="str">
        <f>IFERROR(__xludf.DUMMYFUNCTION("REGEXEXTRACT(B2135, ""\d{4}"")"),"2015")</f>
        <v>2015</v>
      </c>
    </row>
    <row r="2136">
      <c r="A2136" s="6" t="s">
        <v>13177</v>
      </c>
      <c r="B2136" s="11" t="s">
        <v>5415</v>
      </c>
      <c r="C2136" s="1" t="s">
        <v>13178</v>
      </c>
      <c r="D2136" s="1" t="s">
        <v>13179</v>
      </c>
      <c r="E2136" s="1" t="s">
        <v>11</v>
      </c>
      <c r="F2136" s="1" t="s">
        <v>13180</v>
      </c>
      <c r="G2136" s="1" t="s">
        <v>13181</v>
      </c>
      <c r="H2136" s="1" t="s">
        <v>13182</v>
      </c>
      <c r="I2136" s="1" t="s">
        <v>13183</v>
      </c>
      <c r="J2136" s="1">
        <v>1.0</v>
      </c>
      <c r="K2136" s="1" t="s">
        <v>7473</v>
      </c>
      <c r="L2136" s="1">
        <v>0.0</v>
      </c>
      <c r="M2136" s="10" t="str">
        <f>IFERROR(__xludf.DUMMYFUNCTION("REGEXEXTRACT(B2136, ""\d{4}"")"),"2014")</f>
        <v>2014</v>
      </c>
    </row>
    <row r="2137">
      <c r="A2137" s="11" t="s">
        <v>5418</v>
      </c>
      <c r="B2137" s="11" t="s">
        <v>5417</v>
      </c>
      <c r="C2137" s="1" t="s">
        <v>13184</v>
      </c>
      <c r="D2137" s="1" t="s">
        <v>13185</v>
      </c>
      <c r="E2137" s="1" t="s">
        <v>11</v>
      </c>
      <c r="F2137" s="1" t="s">
        <v>13186</v>
      </c>
      <c r="G2137" s="1" t="s">
        <v>5761</v>
      </c>
      <c r="H2137" s="1" t="s">
        <v>13187</v>
      </c>
      <c r="I2137" s="1" t="s">
        <v>13188</v>
      </c>
      <c r="J2137" s="1">
        <v>1.0</v>
      </c>
      <c r="K2137" s="1" t="s">
        <v>7473</v>
      </c>
      <c r="L2137" s="1">
        <v>0.0</v>
      </c>
      <c r="M2137" s="10" t="str">
        <f>IFERROR(__xludf.DUMMYFUNCTION("REGEXEXTRACT(B2137, ""\d{4}"")"),"1998")</f>
        <v>1998</v>
      </c>
    </row>
    <row r="2138">
      <c r="A2138" s="11" t="s">
        <v>5420</v>
      </c>
      <c r="B2138" s="11" t="s">
        <v>5419</v>
      </c>
      <c r="C2138" s="1" t="s">
        <v>13189</v>
      </c>
      <c r="D2138" s="1" t="s">
        <v>13190</v>
      </c>
      <c r="E2138" s="1" t="s">
        <v>11</v>
      </c>
      <c r="F2138" s="1" t="s">
        <v>13191</v>
      </c>
      <c r="G2138" s="1" t="s">
        <v>5761</v>
      </c>
      <c r="H2138" s="1" t="s">
        <v>13192</v>
      </c>
      <c r="I2138" s="1" t="s">
        <v>13193</v>
      </c>
      <c r="J2138" s="1">
        <v>1.0</v>
      </c>
      <c r="K2138" s="1" t="s">
        <v>7473</v>
      </c>
      <c r="L2138" s="1">
        <v>0.0</v>
      </c>
      <c r="M2138" s="10" t="str">
        <f>IFERROR(__xludf.DUMMYFUNCTION("REGEXEXTRACT(B2138, ""\d{4}"")"),"1995")</f>
        <v>1995</v>
      </c>
    </row>
    <row r="2139">
      <c r="A2139" s="11" t="s">
        <v>5422</v>
      </c>
      <c r="B2139" s="11" t="s">
        <v>5421</v>
      </c>
      <c r="C2139" s="1" t="s">
        <v>13194</v>
      </c>
      <c r="D2139" s="1" t="s">
        <v>13195</v>
      </c>
      <c r="E2139" s="1" t="s">
        <v>11</v>
      </c>
      <c r="F2139" s="1" t="s">
        <v>13196</v>
      </c>
      <c r="G2139" s="1" t="s">
        <v>5761</v>
      </c>
      <c r="H2139" s="1" t="s">
        <v>5762</v>
      </c>
      <c r="I2139" s="1" t="s">
        <v>13197</v>
      </c>
      <c r="J2139" s="1">
        <v>1.0</v>
      </c>
      <c r="K2139" s="1" t="s">
        <v>7473</v>
      </c>
      <c r="L2139" s="1">
        <v>0.0</v>
      </c>
      <c r="M2139" s="10" t="str">
        <f>IFERROR(__xludf.DUMMYFUNCTION("REGEXEXTRACT(B2139, ""\d{4}"")"),"1994")</f>
        <v>1994</v>
      </c>
    </row>
    <row r="2140">
      <c r="A2140" s="11" t="s">
        <v>5424</v>
      </c>
      <c r="B2140" s="11" t="s">
        <v>5423</v>
      </c>
      <c r="C2140" s="1" t="s">
        <v>13198</v>
      </c>
      <c r="D2140" s="1" t="s">
        <v>13199</v>
      </c>
      <c r="E2140" s="1" t="s">
        <v>11</v>
      </c>
      <c r="F2140" s="1" t="s">
        <v>13200</v>
      </c>
      <c r="G2140" s="1" t="s">
        <v>13201</v>
      </c>
      <c r="H2140" s="1" t="s">
        <v>9785</v>
      </c>
      <c r="I2140" s="1" t="s">
        <v>13202</v>
      </c>
      <c r="J2140" s="1">
        <v>1.0</v>
      </c>
      <c r="K2140" s="1" t="s">
        <v>7473</v>
      </c>
      <c r="L2140" s="1">
        <v>0.0</v>
      </c>
      <c r="M2140" s="10" t="str">
        <f>IFERROR(__xludf.DUMMYFUNCTION("REGEXEXTRACT(B2140, ""\d{4}"")"),"1986")</f>
        <v>1986</v>
      </c>
    </row>
    <row r="2141">
      <c r="A2141" s="11" t="s">
        <v>5426</v>
      </c>
      <c r="B2141" s="11" t="s">
        <v>5425</v>
      </c>
      <c r="C2141" s="1" t="s">
        <v>11</v>
      </c>
      <c r="D2141" s="2" t="s">
        <v>13203</v>
      </c>
      <c r="E2141" s="1" t="s">
        <v>11</v>
      </c>
      <c r="F2141" s="1" t="s">
        <v>13204</v>
      </c>
      <c r="G2141" s="1" t="s">
        <v>13205</v>
      </c>
      <c r="H2141" s="1" t="s">
        <v>11</v>
      </c>
      <c r="I2141" s="1" t="s">
        <v>11</v>
      </c>
      <c r="J2141" s="1">
        <v>1.0</v>
      </c>
      <c r="K2141" s="1" t="s">
        <v>7738</v>
      </c>
      <c r="L2141" s="1">
        <v>0.0</v>
      </c>
      <c r="M2141" s="10" t="str">
        <f>IFERROR(__xludf.DUMMYFUNCTION("REGEXEXTRACT(B2141, ""\d{4}"")"),"2011")</f>
        <v>2011</v>
      </c>
    </row>
    <row r="2142">
      <c r="A2142" s="11" t="s">
        <v>5428</v>
      </c>
      <c r="B2142" s="11" t="s">
        <v>5427</v>
      </c>
      <c r="C2142" s="1" t="s">
        <v>11</v>
      </c>
      <c r="D2142" s="2" t="s">
        <v>13206</v>
      </c>
      <c r="E2142" s="1" t="s">
        <v>11</v>
      </c>
      <c r="F2142" s="1" t="s">
        <v>13207</v>
      </c>
      <c r="G2142" s="1" t="s">
        <v>13205</v>
      </c>
      <c r="H2142" s="1" t="s">
        <v>11</v>
      </c>
      <c r="I2142" s="1" t="s">
        <v>11</v>
      </c>
      <c r="J2142" s="1">
        <v>1.0</v>
      </c>
      <c r="K2142" s="1" t="s">
        <v>7738</v>
      </c>
      <c r="L2142" s="1">
        <v>0.0</v>
      </c>
      <c r="M2142" s="10" t="str">
        <f>IFERROR(__xludf.DUMMYFUNCTION("REGEXEXTRACT(B2142, ""\d{4}"")"),"2013")</f>
        <v>2013</v>
      </c>
    </row>
    <row r="2143">
      <c r="A2143" s="11" t="s">
        <v>5432</v>
      </c>
      <c r="B2143" s="11" t="s">
        <v>5431</v>
      </c>
      <c r="C2143" s="1" t="s">
        <v>11</v>
      </c>
      <c r="D2143" s="1" t="s">
        <v>13208</v>
      </c>
      <c r="E2143" s="1" t="s">
        <v>11</v>
      </c>
      <c r="F2143" s="1" t="s">
        <v>13209</v>
      </c>
      <c r="G2143" s="1" t="s">
        <v>13210</v>
      </c>
      <c r="H2143" s="1" t="s">
        <v>11</v>
      </c>
      <c r="I2143" s="1" t="s">
        <v>11</v>
      </c>
      <c r="J2143" s="1">
        <v>1.0</v>
      </c>
      <c r="K2143" s="1" t="s">
        <v>7473</v>
      </c>
      <c r="L2143" s="1">
        <v>0.0</v>
      </c>
      <c r="M2143" s="10" t="str">
        <f>IFERROR(__xludf.DUMMYFUNCTION("REGEXEXTRACT(B2143, ""\d{4}"")"),"1995")</f>
        <v>1995</v>
      </c>
    </row>
    <row r="2144">
      <c r="A2144" s="11" t="s">
        <v>5434</v>
      </c>
      <c r="B2144" s="11" t="s">
        <v>5433</v>
      </c>
      <c r="C2144" s="1" t="s">
        <v>11</v>
      </c>
      <c r="D2144" s="1" t="s">
        <v>13211</v>
      </c>
      <c r="E2144" s="1" t="s">
        <v>11</v>
      </c>
      <c r="F2144" s="1" t="s">
        <v>13212</v>
      </c>
      <c r="G2144" s="1" t="s">
        <v>8586</v>
      </c>
      <c r="H2144" s="1" t="s">
        <v>11</v>
      </c>
      <c r="I2144" s="1" t="s">
        <v>11</v>
      </c>
      <c r="J2144" s="1">
        <v>1.0</v>
      </c>
      <c r="K2144" s="1" t="s">
        <v>7738</v>
      </c>
      <c r="L2144" s="1">
        <v>0.0</v>
      </c>
      <c r="M2144" s="10" t="str">
        <f>IFERROR(__xludf.DUMMYFUNCTION("REGEXEXTRACT(B2144, ""\d{4}"")"),"2014")</f>
        <v>2014</v>
      </c>
    </row>
    <row r="2145">
      <c r="A2145" s="11" t="s">
        <v>5436</v>
      </c>
      <c r="B2145" s="11" t="s">
        <v>5435</v>
      </c>
      <c r="C2145" s="1" t="s">
        <v>11</v>
      </c>
      <c r="D2145" s="1" t="s">
        <v>13213</v>
      </c>
      <c r="E2145" s="1" t="s">
        <v>11</v>
      </c>
      <c r="F2145" s="1" t="s">
        <v>13214</v>
      </c>
      <c r="G2145" s="1" t="s">
        <v>13215</v>
      </c>
      <c r="H2145" s="1" t="s">
        <v>11</v>
      </c>
      <c r="I2145" s="1" t="s">
        <v>11</v>
      </c>
      <c r="J2145" s="1">
        <v>1.0</v>
      </c>
      <c r="K2145" s="1" t="s">
        <v>7738</v>
      </c>
      <c r="L2145" s="1">
        <v>0.0</v>
      </c>
      <c r="M2145" s="10" t="str">
        <f>IFERROR(__xludf.DUMMYFUNCTION("REGEXEXTRACT(B2145, ""\d{4}"")"),"2012")</f>
        <v>2012</v>
      </c>
    </row>
    <row r="2146">
      <c r="A2146" s="11" t="s">
        <v>5438</v>
      </c>
      <c r="B2146" s="11" t="s">
        <v>5437</v>
      </c>
      <c r="C2146" s="1" t="s">
        <v>11</v>
      </c>
      <c r="D2146" s="1" t="s">
        <v>13216</v>
      </c>
      <c r="E2146" s="1" t="s">
        <v>11</v>
      </c>
      <c r="F2146" s="1" t="s">
        <v>13217</v>
      </c>
      <c r="G2146" s="1" t="s">
        <v>13215</v>
      </c>
      <c r="H2146" s="1" t="s">
        <v>11</v>
      </c>
      <c r="I2146" s="1" t="s">
        <v>11</v>
      </c>
      <c r="J2146" s="1">
        <v>1.0</v>
      </c>
      <c r="K2146" s="1" t="s">
        <v>7738</v>
      </c>
      <c r="L2146" s="1">
        <v>0.0</v>
      </c>
      <c r="M2146" s="10" t="str">
        <f>IFERROR(__xludf.DUMMYFUNCTION("REGEXEXTRACT(B2146, ""\d{4}"")"),"2013")</f>
        <v>2013</v>
      </c>
    </row>
    <row r="2147">
      <c r="A2147" s="11" t="s">
        <v>5440</v>
      </c>
      <c r="B2147" s="11" t="s">
        <v>5439</v>
      </c>
      <c r="C2147" s="1" t="s">
        <v>11</v>
      </c>
      <c r="D2147" s="1" t="s">
        <v>13218</v>
      </c>
      <c r="E2147" s="1" t="s">
        <v>11</v>
      </c>
      <c r="F2147" s="1" t="s">
        <v>13219</v>
      </c>
      <c r="G2147" s="1" t="s">
        <v>13215</v>
      </c>
      <c r="H2147" s="1" t="s">
        <v>11</v>
      </c>
      <c r="I2147" s="1" t="s">
        <v>11</v>
      </c>
      <c r="J2147" s="1">
        <v>1.0</v>
      </c>
      <c r="K2147" s="1" t="s">
        <v>7738</v>
      </c>
      <c r="L2147" s="1">
        <v>0.0</v>
      </c>
      <c r="M2147" s="10" t="str">
        <f>IFERROR(__xludf.DUMMYFUNCTION("REGEXEXTRACT(B2147, ""\d{4}"")"),"2015")</f>
        <v>2015</v>
      </c>
    </row>
    <row r="2148">
      <c r="A2148" s="11" t="s">
        <v>5442</v>
      </c>
      <c r="B2148" s="11" t="s">
        <v>5441</v>
      </c>
      <c r="C2148" s="1" t="s">
        <v>11</v>
      </c>
      <c r="D2148" s="1" t="s">
        <v>13220</v>
      </c>
      <c r="E2148" s="1" t="s">
        <v>11</v>
      </c>
      <c r="F2148" s="1" t="s">
        <v>13221</v>
      </c>
      <c r="G2148" s="1" t="s">
        <v>13222</v>
      </c>
      <c r="H2148" s="1" t="s">
        <v>11</v>
      </c>
      <c r="I2148" s="1" t="s">
        <v>11</v>
      </c>
      <c r="J2148" s="1">
        <v>1.0</v>
      </c>
      <c r="K2148" s="1" t="s">
        <v>7473</v>
      </c>
      <c r="L2148" s="1">
        <v>0.0</v>
      </c>
      <c r="M2148" s="10" t="str">
        <f>IFERROR(__xludf.DUMMYFUNCTION("REGEXEXTRACT(B2148, ""\d{4}"")"),"2014")</f>
        <v>2014</v>
      </c>
    </row>
    <row r="2149">
      <c r="A2149" s="11" t="s">
        <v>5444</v>
      </c>
      <c r="B2149" s="11" t="s">
        <v>5443</v>
      </c>
      <c r="C2149" s="1" t="s">
        <v>11</v>
      </c>
      <c r="D2149" s="1" t="s">
        <v>13223</v>
      </c>
      <c r="E2149" s="1" t="s">
        <v>11</v>
      </c>
      <c r="F2149" s="1" t="s">
        <v>13224</v>
      </c>
      <c r="G2149" s="1" t="s">
        <v>13225</v>
      </c>
      <c r="H2149" s="1" t="s">
        <v>11</v>
      </c>
      <c r="I2149" s="1" t="s">
        <v>11</v>
      </c>
      <c r="J2149" s="1">
        <v>1.0</v>
      </c>
      <c r="K2149" s="3" t="s">
        <v>8484</v>
      </c>
      <c r="L2149" s="1">
        <v>0.0</v>
      </c>
      <c r="M2149" s="10" t="str">
        <f>IFERROR(__xludf.DUMMYFUNCTION("REGEXEXTRACT(B2149, ""\d{4}"")"),"2005")</f>
        <v>2005</v>
      </c>
    </row>
    <row r="2150">
      <c r="A2150" s="11" t="s">
        <v>5446</v>
      </c>
      <c r="B2150" s="11" t="s">
        <v>5445</v>
      </c>
      <c r="C2150" s="1" t="s">
        <v>11</v>
      </c>
      <c r="D2150" s="1" t="s">
        <v>13226</v>
      </c>
      <c r="E2150" s="1" t="s">
        <v>11</v>
      </c>
      <c r="F2150" s="1" t="s">
        <v>13227</v>
      </c>
      <c r="G2150" s="1" t="s">
        <v>13228</v>
      </c>
      <c r="H2150" s="1" t="s">
        <v>11</v>
      </c>
      <c r="I2150" s="1" t="s">
        <v>11</v>
      </c>
      <c r="J2150" s="1">
        <v>1.0</v>
      </c>
      <c r="K2150" s="1" t="s">
        <v>7473</v>
      </c>
      <c r="L2150" s="1">
        <v>0.0</v>
      </c>
      <c r="M2150" s="10" t="str">
        <f>IFERROR(__xludf.DUMMYFUNCTION("REGEXEXTRACT(B2150, ""\d{4}"")"),"2015")</f>
        <v>2015</v>
      </c>
    </row>
    <row r="2151">
      <c r="A2151" s="11" t="s">
        <v>5448</v>
      </c>
      <c r="B2151" s="11" t="s">
        <v>5447</v>
      </c>
      <c r="C2151" s="1" t="s">
        <v>13229</v>
      </c>
      <c r="D2151" s="1" t="s">
        <v>13230</v>
      </c>
      <c r="E2151" s="1" t="s">
        <v>11</v>
      </c>
      <c r="F2151" s="1" t="s">
        <v>13231</v>
      </c>
      <c r="G2151" s="1" t="s">
        <v>13232</v>
      </c>
      <c r="H2151" s="1" t="s">
        <v>1357</v>
      </c>
      <c r="I2151" s="1" t="s">
        <v>13233</v>
      </c>
      <c r="J2151" s="1">
        <v>1.0</v>
      </c>
      <c r="K2151" s="1" t="s">
        <v>7473</v>
      </c>
      <c r="L2151" s="1">
        <v>0.0</v>
      </c>
      <c r="M2151" s="10" t="str">
        <f>IFERROR(__xludf.DUMMYFUNCTION("REGEXEXTRACT(B2151, ""\d{4}"")"),"2015")</f>
        <v>2015</v>
      </c>
    </row>
    <row r="2152">
      <c r="A2152" s="11" t="s">
        <v>5450</v>
      </c>
      <c r="B2152" s="11" t="s">
        <v>5449</v>
      </c>
      <c r="C2152" s="1" t="s">
        <v>13234</v>
      </c>
      <c r="D2152" s="1" t="s">
        <v>13235</v>
      </c>
      <c r="E2152" s="1" t="s">
        <v>11</v>
      </c>
      <c r="F2152" s="1" t="s">
        <v>13236</v>
      </c>
      <c r="G2152" s="1" t="s">
        <v>13237</v>
      </c>
      <c r="H2152" s="1" t="s">
        <v>3269</v>
      </c>
      <c r="I2152" s="1" t="s">
        <v>13238</v>
      </c>
      <c r="J2152" s="1">
        <v>1.0</v>
      </c>
      <c r="K2152" s="1" t="s">
        <v>7473</v>
      </c>
      <c r="L2152" s="1">
        <v>0.0</v>
      </c>
      <c r="M2152" s="10" t="str">
        <f>IFERROR(__xludf.DUMMYFUNCTION("REGEXEXTRACT(B2152, ""\d{4}"")"),"1996")</f>
        <v>1996</v>
      </c>
    </row>
    <row r="2153">
      <c r="A2153" s="11" t="s">
        <v>5452</v>
      </c>
      <c r="B2153" s="11" t="s">
        <v>5451</v>
      </c>
      <c r="C2153" s="1" t="s">
        <v>11</v>
      </c>
      <c r="D2153" s="1" t="s">
        <v>13239</v>
      </c>
      <c r="E2153" s="1" t="s">
        <v>11</v>
      </c>
      <c r="F2153" s="1" t="s">
        <v>13240</v>
      </c>
      <c r="G2153" s="1" t="s">
        <v>13241</v>
      </c>
      <c r="H2153" s="1" t="s">
        <v>11</v>
      </c>
      <c r="I2153" s="1" t="s">
        <v>11</v>
      </c>
      <c r="J2153" s="1">
        <v>1.0</v>
      </c>
      <c r="K2153" s="1" t="s">
        <v>7738</v>
      </c>
      <c r="L2153" s="1">
        <v>0.0</v>
      </c>
      <c r="M2153" s="10" t="str">
        <f>IFERROR(__xludf.DUMMYFUNCTION("REGEXEXTRACT(B2153, ""\d{4}"")"),"1995")</f>
        <v>1995</v>
      </c>
    </row>
    <row r="2154">
      <c r="A2154" s="11" t="s">
        <v>5454</v>
      </c>
      <c r="B2154" s="11" t="s">
        <v>5453</v>
      </c>
      <c r="C2154" s="1" t="s">
        <v>11</v>
      </c>
      <c r="D2154" s="1" t="s">
        <v>13242</v>
      </c>
      <c r="E2154" s="1" t="s">
        <v>11</v>
      </c>
      <c r="F2154" s="1" t="s">
        <v>13243</v>
      </c>
      <c r="G2154" s="1" t="s">
        <v>13244</v>
      </c>
      <c r="H2154" s="1" t="s">
        <v>11</v>
      </c>
      <c r="I2154" s="1" t="s">
        <v>11</v>
      </c>
      <c r="J2154" s="1">
        <v>1.0</v>
      </c>
      <c r="K2154" s="9" t="s">
        <v>7738</v>
      </c>
      <c r="L2154" s="1">
        <v>0.0</v>
      </c>
      <c r="M2154" s="10" t="str">
        <f>IFERROR(__xludf.DUMMYFUNCTION("REGEXEXTRACT(B2154, ""\d{4}"")"),"2013")</f>
        <v>2013</v>
      </c>
    </row>
    <row r="2155">
      <c r="A2155" s="11" t="s">
        <v>5456</v>
      </c>
      <c r="B2155" s="11" t="s">
        <v>5455</v>
      </c>
      <c r="C2155" s="1" t="s">
        <v>11</v>
      </c>
      <c r="D2155" s="1" t="s">
        <v>13245</v>
      </c>
      <c r="E2155" s="1" t="s">
        <v>11</v>
      </c>
      <c r="F2155" s="1" t="s">
        <v>13246</v>
      </c>
      <c r="G2155" s="1" t="s">
        <v>13247</v>
      </c>
      <c r="H2155" s="1" t="s">
        <v>11</v>
      </c>
      <c r="I2155" s="1" t="s">
        <v>11</v>
      </c>
      <c r="J2155" s="1">
        <v>1.0</v>
      </c>
      <c r="K2155" s="9" t="s">
        <v>7738</v>
      </c>
      <c r="L2155" s="1">
        <v>0.0</v>
      </c>
      <c r="M2155" s="10" t="str">
        <f>IFERROR(__xludf.DUMMYFUNCTION("REGEXEXTRACT(B2155, ""\d{4}"")"),"2012")</f>
        <v>2012</v>
      </c>
    </row>
    <row r="2156">
      <c r="A2156" s="11" t="s">
        <v>5458</v>
      </c>
      <c r="B2156" s="11" t="s">
        <v>5457</v>
      </c>
      <c r="C2156" s="1" t="s">
        <v>11</v>
      </c>
      <c r="D2156" s="1" t="s">
        <v>13248</v>
      </c>
      <c r="E2156" s="1" t="s">
        <v>11</v>
      </c>
      <c r="F2156" s="1" t="s">
        <v>13249</v>
      </c>
      <c r="G2156" s="1" t="s">
        <v>13250</v>
      </c>
      <c r="H2156" s="1" t="s">
        <v>11</v>
      </c>
      <c r="I2156" s="1" t="s">
        <v>11</v>
      </c>
      <c r="J2156" s="1">
        <v>1.0</v>
      </c>
      <c r="K2156" s="9" t="s">
        <v>7738</v>
      </c>
      <c r="L2156" s="1">
        <v>0.0</v>
      </c>
      <c r="M2156" s="10" t="str">
        <f>IFERROR(__xludf.DUMMYFUNCTION("REGEXEXTRACT(B2156, ""\d{4}"")"),"2014")</f>
        <v>2014</v>
      </c>
    </row>
    <row r="2157">
      <c r="A2157" s="11" t="s">
        <v>5460</v>
      </c>
      <c r="B2157" s="11" t="s">
        <v>5459</v>
      </c>
      <c r="C2157" s="1" t="s">
        <v>13251</v>
      </c>
      <c r="D2157" s="1" t="s">
        <v>13252</v>
      </c>
      <c r="E2157" s="1" t="s">
        <v>11</v>
      </c>
      <c r="F2157" s="1" t="s">
        <v>13253</v>
      </c>
      <c r="G2157" s="1" t="s">
        <v>13254</v>
      </c>
      <c r="H2157" s="1" t="s">
        <v>13255</v>
      </c>
      <c r="I2157" s="1" t="s">
        <v>13256</v>
      </c>
      <c r="J2157" s="1">
        <v>1.0</v>
      </c>
      <c r="K2157" s="1" t="s">
        <v>7473</v>
      </c>
      <c r="L2157" s="1">
        <v>0.0</v>
      </c>
      <c r="M2157" s="10" t="str">
        <f>IFERROR(__xludf.DUMMYFUNCTION("REGEXEXTRACT(B2157, ""\d{4}"")"),"2016")</f>
        <v>2016</v>
      </c>
    </row>
    <row r="2158">
      <c r="A2158" s="11" t="s">
        <v>5462</v>
      </c>
      <c r="B2158" s="11" t="s">
        <v>5461</v>
      </c>
      <c r="C2158" s="1" t="s">
        <v>13257</v>
      </c>
      <c r="D2158" s="1" t="s">
        <v>13258</v>
      </c>
      <c r="E2158" s="1" t="s">
        <v>11</v>
      </c>
      <c r="F2158" s="1" t="s">
        <v>13259</v>
      </c>
      <c r="G2158" s="1" t="s">
        <v>13254</v>
      </c>
      <c r="H2158" s="1" t="s">
        <v>7022</v>
      </c>
      <c r="I2158" s="1" t="s">
        <v>13260</v>
      </c>
      <c r="J2158" s="1">
        <v>1.0</v>
      </c>
      <c r="K2158" s="1" t="s">
        <v>7473</v>
      </c>
      <c r="L2158" s="1">
        <v>0.0</v>
      </c>
      <c r="M2158" s="10" t="str">
        <f>IFERROR(__xludf.DUMMYFUNCTION("REGEXEXTRACT(B2158, ""\d{4}"")"),"2014")</f>
        <v>2014</v>
      </c>
    </row>
    <row r="2159">
      <c r="A2159" s="11" t="s">
        <v>5464</v>
      </c>
      <c r="B2159" s="6" t="s">
        <v>5463</v>
      </c>
      <c r="C2159" s="1" t="s">
        <v>13261</v>
      </c>
      <c r="D2159" s="1" t="s">
        <v>13262</v>
      </c>
      <c r="E2159" s="1" t="s">
        <v>11</v>
      </c>
      <c r="F2159" s="1" t="s">
        <v>13263</v>
      </c>
      <c r="G2159" s="1" t="s">
        <v>5468</v>
      </c>
      <c r="H2159" s="1" t="s">
        <v>1431</v>
      </c>
      <c r="I2159" s="1" t="s">
        <v>13264</v>
      </c>
      <c r="J2159" s="1">
        <v>1.0</v>
      </c>
      <c r="K2159" s="1" t="s">
        <v>7473</v>
      </c>
      <c r="L2159" s="1">
        <v>0.0</v>
      </c>
      <c r="M2159" s="10" t="str">
        <f>IFERROR(__xludf.DUMMYFUNCTION("REGEXEXTRACT(B2159, ""\d{4}"")"),"2015")</f>
        <v>2015</v>
      </c>
    </row>
    <row r="2160">
      <c r="A2160" s="11" t="s">
        <v>1336</v>
      </c>
      <c r="B2160" s="11" t="s">
        <v>1335</v>
      </c>
      <c r="C2160" s="1"/>
      <c r="D2160" s="1" t="s">
        <v>13265</v>
      </c>
      <c r="E2160" s="1" t="s">
        <v>11</v>
      </c>
      <c r="F2160" s="1" t="s">
        <v>13266</v>
      </c>
      <c r="G2160" s="1" t="s">
        <v>13267</v>
      </c>
      <c r="H2160" s="1" t="s">
        <v>390</v>
      </c>
      <c r="I2160" s="1" t="s">
        <v>13268</v>
      </c>
      <c r="J2160" s="1">
        <v>1.0</v>
      </c>
      <c r="K2160" s="3" t="s">
        <v>7485</v>
      </c>
      <c r="L2160" s="1">
        <v>0.0</v>
      </c>
      <c r="M2160" s="10" t="str">
        <f>IFERROR(__xludf.DUMMYFUNCTION("REGEXEXTRACT(B2160, ""\d{4}"")"),"2013")</f>
        <v>2013</v>
      </c>
    </row>
    <row r="2161">
      <c r="A2161" s="11" t="s">
        <v>1363</v>
      </c>
      <c r="B2161" s="11" t="s">
        <v>1362</v>
      </c>
      <c r="C2161" s="1"/>
      <c r="D2161" s="1" t="s">
        <v>13269</v>
      </c>
      <c r="E2161" s="1" t="s">
        <v>11</v>
      </c>
      <c r="F2161" s="1" t="s">
        <v>13270</v>
      </c>
      <c r="G2161" s="1" t="s">
        <v>13271</v>
      </c>
      <c r="H2161" s="1" t="s">
        <v>13270</v>
      </c>
      <c r="I2161" s="1" t="s">
        <v>13272</v>
      </c>
      <c r="J2161" s="1">
        <v>1.0</v>
      </c>
      <c r="K2161" s="1" t="s">
        <v>7473</v>
      </c>
      <c r="L2161" s="1">
        <v>0.0</v>
      </c>
      <c r="M2161" s="10" t="str">
        <f>IFERROR(__xludf.DUMMYFUNCTION("REGEXEXTRACT(B2161, ""\d{4}"")"),"2015")</f>
        <v>2015</v>
      </c>
    </row>
    <row r="2162">
      <c r="A2162" s="11" t="s">
        <v>1932</v>
      </c>
      <c r="B2162" s="11" t="s">
        <v>1931</v>
      </c>
      <c r="C2162" s="1"/>
      <c r="D2162" s="1" t="s">
        <v>13273</v>
      </c>
      <c r="E2162" s="1" t="s">
        <v>11</v>
      </c>
      <c r="F2162" s="1" t="s">
        <v>13274</v>
      </c>
      <c r="G2162" s="1" t="s">
        <v>13275</v>
      </c>
      <c r="H2162" s="1" t="s">
        <v>13276</v>
      </c>
      <c r="I2162" s="1" t="s">
        <v>13277</v>
      </c>
      <c r="J2162" s="1">
        <v>1.0</v>
      </c>
      <c r="K2162" s="1" t="s">
        <v>7473</v>
      </c>
      <c r="L2162" s="1">
        <v>0.0</v>
      </c>
      <c r="M2162" s="10" t="str">
        <f>IFERROR(__xludf.DUMMYFUNCTION("REGEXEXTRACT(B2162, ""\d{4}"")"),"2017")</f>
        <v>2017</v>
      </c>
    </row>
    <row r="2163">
      <c r="A2163" s="11" t="s">
        <v>2205</v>
      </c>
      <c r="B2163" s="11" t="s">
        <v>2204</v>
      </c>
      <c r="C2163" s="1"/>
      <c r="D2163" s="1" t="s">
        <v>13278</v>
      </c>
      <c r="E2163" s="1" t="s">
        <v>11</v>
      </c>
      <c r="F2163" s="1" t="s">
        <v>13279</v>
      </c>
      <c r="G2163" s="1" t="s">
        <v>13280</v>
      </c>
      <c r="H2163" s="1" t="s">
        <v>13281</v>
      </c>
      <c r="I2163" s="1" t="s">
        <v>13282</v>
      </c>
      <c r="J2163" s="1">
        <v>1.0</v>
      </c>
      <c r="K2163" s="1" t="s">
        <v>7473</v>
      </c>
      <c r="L2163" s="1">
        <v>0.0</v>
      </c>
      <c r="M2163" s="10" t="str">
        <f>IFERROR(__xludf.DUMMYFUNCTION("REGEXEXTRACT(B2163, ""\d{4}"")"),"2015")</f>
        <v>2015</v>
      </c>
    </row>
    <row r="2164">
      <c r="A2164" s="11" t="s">
        <v>2222</v>
      </c>
      <c r="B2164" s="11" t="s">
        <v>2221</v>
      </c>
      <c r="C2164" s="1"/>
      <c r="D2164" s="1" t="s">
        <v>13283</v>
      </c>
      <c r="E2164" s="1" t="s">
        <v>11</v>
      </c>
      <c r="F2164" s="1" t="s">
        <v>13284</v>
      </c>
      <c r="G2164" s="1" t="s">
        <v>13285</v>
      </c>
      <c r="H2164" s="1" t="s">
        <v>13286</v>
      </c>
      <c r="I2164" s="1" t="s">
        <v>13287</v>
      </c>
      <c r="J2164" s="1">
        <v>1.0</v>
      </c>
      <c r="K2164" s="1" t="s">
        <v>7473</v>
      </c>
      <c r="L2164" s="1">
        <v>0.0</v>
      </c>
      <c r="M2164" s="10" t="str">
        <f>IFERROR(__xludf.DUMMYFUNCTION("REGEXEXTRACT(B2164, ""\d{4}"")"),"2008")</f>
        <v>2008</v>
      </c>
    </row>
    <row r="2165">
      <c r="A2165" s="11" t="s">
        <v>2287</v>
      </c>
      <c r="B2165" s="11" t="s">
        <v>2286</v>
      </c>
      <c r="C2165" s="1"/>
      <c r="D2165" s="1" t="s">
        <v>13288</v>
      </c>
      <c r="E2165" s="1" t="s">
        <v>11</v>
      </c>
      <c r="F2165" s="1" t="s">
        <v>13289</v>
      </c>
      <c r="G2165" s="1" t="s">
        <v>13290</v>
      </c>
      <c r="H2165" s="1" t="s">
        <v>13291</v>
      </c>
      <c r="I2165" s="1" t="s">
        <v>13292</v>
      </c>
      <c r="J2165" s="1">
        <v>1.0</v>
      </c>
      <c r="K2165" s="1" t="s">
        <v>7473</v>
      </c>
      <c r="L2165" s="1">
        <v>0.0</v>
      </c>
      <c r="M2165" s="10" t="str">
        <f>IFERROR(__xludf.DUMMYFUNCTION("REGEXEXTRACT(B2165, ""\d{4}"")"),"2016")</f>
        <v>2016</v>
      </c>
    </row>
    <row r="2166">
      <c r="A2166" s="11" t="s">
        <v>2422</v>
      </c>
      <c r="B2166" s="11" t="s">
        <v>2421</v>
      </c>
      <c r="C2166" s="1"/>
      <c r="D2166" s="1" t="s">
        <v>13293</v>
      </c>
      <c r="E2166" s="1" t="s">
        <v>11</v>
      </c>
      <c r="F2166" s="1" t="s">
        <v>13294</v>
      </c>
      <c r="G2166" s="1" t="s">
        <v>9753</v>
      </c>
      <c r="H2166" s="1" t="s">
        <v>7548</v>
      </c>
      <c r="I2166" s="1" t="s">
        <v>13295</v>
      </c>
      <c r="J2166" s="1">
        <v>1.0</v>
      </c>
      <c r="K2166" s="1" t="s">
        <v>7473</v>
      </c>
      <c r="L2166" s="1">
        <v>0.0</v>
      </c>
      <c r="M2166" s="10" t="str">
        <f>IFERROR(__xludf.DUMMYFUNCTION("REGEXEXTRACT(B2166, ""\d{4}"")"),"2004")</f>
        <v>2004</v>
      </c>
    </row>
    <row r="2167">
      <c r="A2167" s="11" t="s">
        <v>2424</v>
      </c>
      <c r="B2167" s="11" t="s">
        <v>2423</v>
      </c>
      <c r="C2167" s="1"/>
      <c r="D2167" s="1" t="s">
        <v>13296</v>
      </c>
      <c r="E2167" s="1" t="s">
        <v>11</v>
      </c>
      <c r="F2167" s="1" t="s">
        <v>13297</v>
      </c>
      <c r="G2167" s="1" t="s">
        <v>13298</v>
      </c>
      <c r="H2167" s="1" t="s">
        <v>13299</v>
      </c>
      <c r="I2167" s="1" t="s">
        <v>13300</v>
      </c>
      <c r="J2167" s="1">
        <v>1.0</v>
      </c>
      <c r="K2167" s="1" t="s">
        <v>7473</v>
      </c>
      <c r="L2167" s="1">
        <v>0.0</v>
      </c>
      <c r="M2167" s="10" t="str">
        <f>IFERROR(__xludf.DUMMYFUNCTION("REGEXEXTRACT(B2167, ""\d{4}"")"),"1992")</f>
        <v>1992</v>
      </c>
    </row>
    <row r="2168">
      <c r="A2168" s="11" t="s">
        <v>2490</v>
      </c>
      <c r="B2168" s="11" t="s">
        <v>2489</v>
      </c>
      <c r="C2168" s="1"/>
      <c r="D2168" s="1" t="s">
        <v>13301</v>
      </c>
      <c r="E2168" s="1" t="s">
        <v>11</v>
      </c>
      <c r="F2168" s="1" t="s">
        <v>13302</v>
      </c>
      <c r="G2168" s="1" t="s">
        <v>13303</v>
      </c>
      <c r="H2168" s="1" t="s">
        <v>11926</v>
      </c>
      <c r="I2168" s="1" t="s">
        <v>13304</v>
      </c>
      <c r="J2168" s="1">
        <v>1.0</v>
      </c>
      <c r="K2168" s="1" t="s">
        <v>7473</v>
      </c>
      <c r="L2168" s="1">
        <v>0.0</v>
      </c>
      <c r="M2168" s="10" t="str">
        <f>IFERROR(__xludf.DUMMYFUNCTION("REGEXEXTRACT(B2168, ""\d{4}"")"),"2012")</f>
        <v>2012</v>
      </c>
    </row>
    <row r="2169">
      <c r="A2169" s="11" t="s">
        <v>3024</v>
      </c>
      <c r="B2169" s="11" t="s">
        <v>3023</v>
      </c>
      <c r="C2169" s="1"/>
      <c r="D2169" s="1" t="s">
        <v>13305</v>
      </c>
      <c r="E2169" s="1" t="s">
        <v>11</v>
      </c>
      <c r="F2169" s="1" t="s">
        <v>13306</v>
      </c>
      <c r="G2169" s="1" t="s">
        <v>13307</v>
      </c>
      <c r="H2169" s="1" t="s">
        <v>13308</v>
      </c>
      <c r="I2169" s="1" t="s">
        <v>13309</v>
      </c>
      <c r="J2169" s="1">
        <v>1.0</v>
      </c>
      <c r="K2169" s="1" t="s">
        <v>7473</v>
      </c>
      <c r="L2169" s="1">
        <v>0.0</v>
      </c>
      <c r="M2169" s="10" t="str">
        <f>IFERROR(__xludf.DUMMYFUNCTION("REGEXEXTRACT(B2169, ""\d{4}"")"),"2014")</f>
        <v>2014</v>
      </c>
    </row>
    <row r="2170">
      <c r="A2170" s="11" t="s">
        <v>3145</v>
      </c>
      <c r="B2170" s="11" t="s">
        <v>3144</v>
      </c>
      <c r="C2170" s="1"/>
      <c r="D2170" s="1" t="s">
        <v>13310</v>
      </c>
      <c r="E2170" s="1" t="s">
        <v>11</v>
      </c>
      <c r="F2170" s="1" t="s">
        <v>13311</v>
      </c>
      <c r="G2170" s="1" t="s">
        <v>13312</v>
      </c>
      <c r="H2170" s="1" t="s">
        <v>13313</v>
      </c>
      <c r="I2170" s="1" t="s">
        <v>13314</v>
      </c>
      <c r="J2170" s="1">
        <v>1.0</v>
      </c>
      <c r="K2170" s="1" t="s">
        <v>7473</v>
      </c>
      <c r="L2170" s="1">
        <v>0.0</v>
      </c>
      <c r="M2170" s="10" t="str">
        <f>IFERROR(__xludf.DUMMYFUNCTION("REGEXEXTRACT(B2170, ""\d{4}"")"),"2003")</f>
        <v>2003</v>
      </c>
    </row>
    <row r="2171">
      <c r="A2171" s="11" t="s">
        <v>3157</v>
      </c>
      <c r="B2171" s="11" t="s">
        <v>3156</v>
      </c>
      <c r="C2171" s="1"/>
      <c r="D2171" s="1" t="s">
        <v>13315</v>
      </c>
      <c r="E2171" s="1" t="s">
        <v>11</v>
      </c>
      <c r="F2171" s="1" t="s">
        <v>13316</v>
      </c>
      <c r="G2171" s="1" t="s">
        <v>11709</v>
      </c>
      <c r="H2171" s="1" t="s">
        <v>13317</v>
      </c>
      <c r="I2171" s="1" t="s">
        <v>13318</v>
      </c>
      <c r="J2171" s="1">
        <v>1.0</v>
      </c>
      <c r="K2171" s="1" t="s">
        <v>7473</v>
      </c>
      <c r="L2171" s="1">
        <v>0.0</v>
      </c>
      <c r="M2171" s="10" t="str">
        <f>IFERROR(__xludf.DUMMYFUNCTION("REGEXEXTRACT(B2171, ""\d{4}"")"),"2002")</f>
        <v>2002</v>
      </c>
    </row>
    <row r="2172">
      <c r="A2172" s="11" t="s">
        <v>3161</v>
      </c>
      <c r="B2172" s="11" t="s">
        <v>3160</v>
      </c>
      <c r="C2172" s="1"/>
      <c r="D2172" s="1" t="s">
        <v>13319</v>
      </c>
      <c r="E2172" s="1" t="s">
        <v>11</v>
      </c>
      <c r="F2172" s="1" t="s">
        <v>13320</v>
      </c>
      <c r="G2172" s="1" t="s">
        <v>13321</v>
      </c>
      <c r="H2172" s="1" t="s">
        <v>6771</v>
      </c>
      <c r="I2172" s="1" t="s">
        <v>13322</v>
      </c>
      <c r="J2172" s="1">
        <v>1.0</v>
      </c>
      <c r="K2172" s="1" t="s">
        <v>7473</v>
      </c>
      <c r="L2172" s="1">
        <v>0.0</v>
      </c>
      <c r="M2172" s="10" t="str">
        <f>IFERROR(__xludf.DUMMYFUNCTION("REGEXEXTRACT(B2172, ""\d{4}"")"),"1997")</f>
        <v>1997</v>
      </c>
    </row>
    <row r="2173">
      <c r="A2173" s="11" t="s">
        <v>3163</v>
      </c>
      <c r="B2173" s="11" t="s">
        <v>3162</v>
      </c>
      <c r="C2173" s="1"/>
      <c r="D2173" s="1" t="s">
        <v>13323</v>
      </c>
      <c r="E2173" s="1" t="s">
        <v>11</v>
      </c>
      <c r="F2173" s="1" t="s">
        <v>13324</v>
      </c>
      <c r="G2173" s="1" t="s">
        <v>10668</v>
      </c>
      <c r="H2173" s="1" t="s">
        <v>6771</v>
      </c>
      <c r="I2173" s="1" t="s">
        <v>13325</v>
      </c>
      <c r="J2173" s="1">
        <v>1.0</v>
      </c>
      <c r="K2173" s="1" t="s">
        <v>7473</v>
      </c>
      <c r="L2173" s="1">
        <v>0.0</v>
      </c>
      <c r="M2173" s="10" t="str">
        <f>IFERROR(__xludf.DUMMYFUNCTION("REGEXEXTRACT(B2173, ""\d{4}"")"),"1996")</f>
        <v>1996</v>
      </c>
    </row>
    <row r="2174">
      <c r="A2174" s="11" t="s">
        <v>3367</v>
      </c>
      <c r="B2174" s="11" t="s">
        <v>3366</v>
      </c>
      <c r="C2174" s="1"/>
      <c r="D2174" s="1" t="s">
        <v>13326</v>
      </c>
      <c r="E2174" s="1" t="s">
        <v>11</v>
      </c>
      <c r="F2174" s="1" t="s">
        <v>13327</v>
      </c>
      <c r="G2174" s="1" t="s">
        <v>13328</v>
      </c>
      <c r="H2174" s="1" t="s">
        <v>13299</v>
      </c>
      <c r="I2174" s="1" t="s">
        <v>13329</v>
      </c>
      <c r="J2174" s="1">
        <v>1.0</v>
      </c>
      <c r="K2174" s="1" t="s">
        <v>7473</v>
      </c>
      <c r="L2174" s="1">
        <v>0.0</v>
      </c>
      <c r="M2174" s="10" t="str">
        <f>IFERROR(__xludf.DUMMYFUNCTION("REGEXEXTRACT(B2174, ""\d{4}"")"),"1980")</f>
        <v>1980</v>
      </c>
    </row>
    <row r="2175">
      <c r="A2175" s="11" t="s">
        <v>3399</v>
      </c>
      <c r="B2175" s="11" t="s">
        <v>3398</v>
      </c>
      <c r="C2175" s="1"/>
      <c r="D2175" s="1" t="s">
        <v>13330</v>
      </c>
      <c r="E2175" s="1" t="s">
        <v>11</v>
      </c>
      <c r="F2175" s="1" t="s">
        <v>13331</v>
      </c>
      <c r="G2175" s="1" t="s">
        <v>13332</v>
      </c>
      <c r="H2175" s="1" t="s">
        <v>13333</v>
      </c>
      <c r="I2175" s="1" t="s">
        <v>13334</v>
      </c>
      <c r="J2175" s="1">
        <v>1.0</v>
      </c>
      <c r="K2175" s="1" t="s">
        <v>7473</v>
      </c>
      <c r="L2175" s="1">
        <v>0.0</v>
      </c>
      <c r="M2175" s="10" t="str">
        <f>IFERROR(__xludf.DUMMYFUNCTION("REGEXEXTRACT(B2175, ""\d{4}"")"),"1947")</f>
        <v>1947</v>
      </c>
    </row>
    <row r="2176">
      <c r="A2176" s="11" t="s">
        <v>4550</v>
      </c>
      <c r="B2176" s="11" t="s">
        <v>4549</v>
      </c>
      <c r="C2176" s="1"/>
      <c r="D2176" s="1" t="s">
        <v>13335</v>
      </c>
      <c r="E2176" s="1" t="s">
        <v>11</v>
      </c>
      <c r="F2176" s="1" t="s">
        <v>13336</v>
      </c>
      <c r="G2176" s="1" t="s">
        <v>13337</v>
      </c>
      <c r="H2176" s="1" t="s">
        <v>2024</v>
      </c>
      <c r="I2176" s="1" t="s">
        <v>13338</v>
      </c>
      <c r="J2176" s="1">
        <v>1.0</v>
      </c>
      <c r="K2176" s="1" t="s">
        <v>7473</v>
      </c>
      <c r="L2176" s="1">
        <v>0.0</v>
      </c>
      <c r="M2176" s="10" t="str">
        <f>IFERROR(__xludf.DUMMYFUNCTION("REGEXEXTRACT(B2176, ""\d{4}"")"),"2004")</f>
        <v>2004</v>
      </c>
    </row>
    <row r="2177">
      <c r="A2177" s="11" t="s">
        <v>4927</v>
      </c>
      <c r="B2177" s="11" t="s">
        <v>4926</v>
      </c>
      <c r="C2177" s="1"/>
      <c r="D2177" s="1" t="s">
        <v>13339</v>
      </c>
      <c r="E2177" s="1" t="s">
        <v>11</v>
      </c>
      <c r="F2177" s="1" t="s">
        <v>13340</v>
      </c>
      <c r="G2177" s="1" t="s">
        <v>13303</v>
      </c>
      <c r="H2177" s="1" t="s">
        <v>11926</v>
      </c>
      <c r="I2177" s="1" t="s">
        <v>13341</v>
      </c>
      <c r="J2177" s="1">
        <v>1.0</v>
      </c>
      <c r="K2177" s="1" t="s">
        <v>7473</v>
      </c>
      <c r="L2177" s="1">
        <v>0.0</v>
      </c>
      <c r="M2177" s="10" t="str">
        <f>IFERROR(__xludf.DUMMYFUNCTION("REGEXEXTRACT(B2177, ""\d{4}"")"),"2015")</f>
        <v>2015</v>
      </c>
    </row>
    <row r="2178">
      <c r="A2178" s="11" t="s">
        <v>5045</v>
      </c>
      <c r="B2178" s="11" t="s">
        <v>5044</v>
      </c>
      <c r="C2178" s="1"/>
      <c r="D2178" s="1" t="s">
        <v>13342</v>
      </c>
      <c r="E2178" s="1" t="s">
        <v>11</v>
      </c>
      <c r="F2178" s="1" t="s">
        <v>13343</v>
      </c>
      <c r="G2178" s="1" t="s">
        <v>13344</v>
      </c>
      <c r="H2178" s="1" t="s">
        <v>6771</v>
      </c>
      <c r="I2178" s="1" t="s">
        <v>13345</v>
      </c>
      <c r="J2178" s="1">
        <v>1.0</v>
      </c>
      <c r="K2178" s="1" t="s">
        <v>7473</v>
      </c>
      <c r="L2178" s="1">
        <v>0.0</v>
      </c>
      <c r="M2178" s="10" t="str">
        <f>IFERROR(__xludf.DUMMYFUNCTION("REGEXEXTRACT(B2178, ""\d{4}"")"),"1988")</f>
        <v>1988</v>
      </c>
    </row>
    <row r="2179">
      <c r="A2179" s="11" t="s">
        <v>5078</v>
      </c>
      <c r="B2179" s="11" t="s">
        <v>5077</v>
      </c>
      <c r="C2179" s="1"/>
      <c r="D2179" s="1" t="s">
        <v>13346</v>
      </c>
      <c r="E2179" s="1" t="s">
        <v>11</v>
      </c>
      <c r="F2179" s="1" t="s">
        <v>13347</v>
      </c>
      <c r="G2179" s="1" t="s">
        <v>9852</v>
      </c>
      <c r="H2179" s="1" t="s">
        <v>3922</v>
      </c>
      <c r="I2179" s="1" t="s">
        <v>13348</v>
      </c>
      <c r="J2179" s="1">
        <v>1.0</v>
      </c>
      <c r="K2179" s="1" t="s">
        <v>7473</v>
      </c>
      <c r="L2179" s="1">
        <v>0.0</v>
      </c>
      <c r="M2179" s="10" t="str">
        <f>IFERROR(__xludf.DUMMYFUNCTION("REGEXEXTRACT(B2179, ""\d{4}"")"),"2011")</f>
        <v>2011</v>
      </c>
    </row>
    <row r="2180">
      <c r="A2180" s="11" t="s">
        <v>5093</v>
      </c>
      <c r="B2180" s="11" t="s">
        <v>5092</v>
      </c>
      <c r="C2180" s="1"/>
      <c r="D2180" s="1" t="s">
        <v>13349</v>
      </c>
      <c r="E2180" s="1" t="s">
        <v>11</v>
      </c>
      <c r="F2180" s="1" t="s">
        <v>13331</v>
      </c>
      <c r="G2180" s="1" t="s">
        <v>13332</v>
      </c>
      <c r="H2180" s="1" t="s">
        <v>13333</v>
      </c>
      <c r="I2180" s="1" t="s">
        <v>13334</v>
      </c>
      <c r="J2180" s="1">
        <v>1.0</v>
      </c>
      <c r="K2180" s="1" t="s">
        <v>7473</v>
      </c>
      <c r="L2180" s="1">
        <v>0.0</v>
      </c>
      <c r="M2180" s="10" t="str">
        <f>IFERROR(__xludf.DUMMYFUNCTION("REGEXEXTRACT(B2180, ""\d{4}"")"),"1947")</f>
        <v>1947</v>
      </c>
    </row>
    <row r="2181">
      <c r="A2181" s="11" t="s">
        <v>5097</v>
      </c>
      <c r="B2181" s="11" t="s">
        <v>5096</v>
      </c>
      <c r="C2181" s="1"/>
      <c r="D2181" s="1" t="s">
        <v>13350</v>
      </c>
      <c r="E2181" s="1" t="s">
        <v>11</v>
      </c>
      <c r="F2181" s="1" t="s">
        <v>13351</v>
      </c>
      <c r="G2181" s="1" t="s">
        <v>13352</v>
      </c>
      <c r="H2181" s="1" t="s">
        <v>13353</v>
      </c>
      <c r="I2181" s="1" t="s">
        <v>13354</v>
      </c>
      <c r="J2181" s="1">
        <v>1.0</v>
      </c>
      <c r="K2181" s="3" t="s">
        <v>8484</v>
      </c>
      <c r="L2181" s="1">
        <v>0.0</v>
      </c>
      <c r="M2181" s="10" t="str">
        <f>IFERROR(__xludf.DUMMYFUNCTION("REGEXEXTRACT(B2181, ""\d{4}"")"),"2008")</f>
        <v>2008</v>
      </c>
    </row>
    <row r="2182">
      <c r="A2182" s="11" t="s">
        <v>5101</v>
      </c>
      <c r="B2182" s="11" t="s">
        <v>5100</v>
      </c>
      <c r="C2182" s="1"/>
      <c r="D2182" s="1" t="s">
        <v>13355</v>
      </c>
      <c r="E2182" s="1" t="s">
        <v>11</v>
      </c>
      <c r="F2182" s="1" t="s">
        <v>9034</v>
      </c>
      <c r="G2182" s="1" t="s">
        <v>9858</v>
      </c>
      <c r="H2182" s="1" t="s">
        <v>13356</v>
      </c>
      <c r="I2182" s="1" t="s">
        <v>13357</v>
      </c>
      <c r="J2182" s="1">
        <v>1.0</v>
      </c>
      <c r="K2182" s="1" t="s">
        <v>7473</v>
      </c>
      <c r="L2182" s="1">
        <v>0.0</v>
      </c>
      <c r="M2182" s="10" t="str">
        <f>IFERROR(__xludf.DUMMYFUNCTION("REGEXEXTRACT(B2182, ""\d{4}"")"),"2014")</f>
        <v>2014</v>
      </c>
    </row>
    <row r="2183">
      <c r="A2183" s="11" t="s">
        <v>5267</v>
      </c>
      <c r="B2183" s="11" t="s">
        <v>5266</v>
      </c>
      <c r="C2183" s="1"/>
      <c r="D2183" s="1" t="s">
        <v>13358</v>
      </c>
      <c r="E2183" s="1" t="s">
        <v>11</v>
      </c>
      <c r="F2183" s="1" t="s">
        <v>13359</v>
      </c>
      <c r="G2183" s="1" t="s">
        <v>13360</v>
      </c>
      <c r="H2183" s="1" t="s">
        <v>6771</v>
      </c>
      <c r="I2183" s="1" t="s">
        <v>13361</v>
      </c>
      <c r="J2183" s="1">
        <v>1.0</v>
      </c>
      <c r="K2183" s="1" t="s">
        <v>7473</v>
      </c>
      <c r="L2183" s="1">
        <v>0.0</v>
      </c>
      <c r="M2183" s="10" t="str">
        <f>IFERROR(__xludf.DUMMYFUNCTION("REGEXEXTRACT(B2183, ""\d{4}"")"),"1988")</f>
        <v>1988</v>
      </c>
    </row>
    <row r="2184">
      <c r="A2184" s="11" t="s">
        <v>5297</v>
      </c>
      <c r="B2184" s="11" t="s">
        <v>5296</v>
      </c>
      <c r="C2184" s="1"/>
      <c r="D2184" s="1" t="s">
        <v>13362</v>
      </c>
      <c r="E2184" s="1" t="s">
        <v>11</v>
      </c>
      <c r="F2184" s="1" t="s">
        <v>13363</v>
      </c>
      <c r="G2184" s="1" t="s">
        <v>13364</v>
      </c>
      <c r="H2184" s="1" t="s">
        <v>11416</v>
      </c>
      <c r="I2184" s="1" t="s">
        <v>13365</v>
      </c>
      <c r="J2184" s="1">
        <v>1.0</v>
      </c>
      <c r="K2184" s="1" t="s">
        <v>7473</v>
      </c>
      <c r="L2184" s="1">
        <v>0.0</v>
      </c>
      <c r="M2184" s="10" t="str">
        <f>IFERROR(__xludf.DUMMYFUNCTION("REGEXEXTRACT(B2184, ""\d{4}"")"),"1993")</f>
        <v>1993</v>
      </c>
    </row>
    <row r="2185">
      <c r="A2185" s="11" t="s">
        <v>5430</v>
      </c>
      <c r="B2185" s="11" t="s">
        <v>5429</v>
      </c>
      <c r="C2185" s="1"/>
      <c r="D2185" s="1" t="s">
        <v>13366</v>
      </c>
      <c r="E2185" s="1" t="s">
        <v>11</v>
      </c>
      <c r="F2185" s="1" t="s">
        <v>13367</v>
      </c>
      <c r="G2185" s="1" t="s">
        <v>13368</v>
      </c>
      <c r="H2185" s="1" t="s">
        <v>291</v>
      </c>
      <c r="I2185" s="1" t="s">
        <v>13369</v>
      </c>
      <c r="J2185" s="1">
        <v>1.0</v>
      </c>
      <c r="K2185" s="1" t="s">
        <v>7473</v>
      </c>
      <c r="L2185" s="1">
        <v>0.0</v>
      </c>
      <c r="M2185" s="10" t="str">
        <f>IFERROR(__xludf.DUMMYFUNCTION("REGEXEXTRACT(B2185, ""\d{4}"")"),"2003")</f>
        <v>2003</v>
      </c>
    </row>
    <row r="2186">
      <c r="A2186" s="11" t="s">
        <v>5472</v>
      </c>
      <c r="B2186" s="11" t="s">
        <v>5471</v>
      </c>
      <c r="C2186" s="1" t="s">
        <v>11</v>
      </c>
      <c r="D2186" s="2" t="s">
        <v>13370</v>
      </c>
      <c r="E2186" s="1" t="s">
        <v>11</v>
      </c>
      <c r="F2186" s="1" t="s">
        <v>13371</v>
      </c>
      <c r="G2186" s="1" t="s">
        <v>13372</v>
      </c>
      <c r="H2186" s="1" t="s">
        <v>11</v>
      </c>
      <c r="I2186" s="1" t="s">
        <v>11</v>
      </c>
      <c r="J2186" s="1">
        <v>1.0</v>
      </c>
      <c r="K2186" s="9" t="s">
        <v>7578</v>
      </c>
      <c r="L2186" s="1">
        <v>0.0</v>
      </c>
      <c r="M2186" s="10" t="str">
        <f>IFERROR(__xludf.DUMMYFUNCTION("REGEXEXTRACT(B2186, ""\d{4}"")"),"2015")</f>
        <v>2015</v>
      </c>
    </row>
    <row r="2187">
      <c r="A2187" s="11" t="s">
        <v>5474</v>
      </c>
      <c r="B2187" s="11" t="s">
        <v>5473</v>
      </c>
      <c r="C2187" s="1" t="s">
        <v>11</v>
      </c>
      <c r="D2187" s="2" t="s">
        <v>13373</v>
      </c>
      <c r="E2187" s="1" t="s">
        <v>11</v>
      </c>
      <c r="F2187" s="1" t="s">
        <v>13374</v>
      </c>
      <c r="G2187" s="1" t="s">
        <v>13375</v>
      </c>
      <c r="H2187" s="1" t="s">
        <v>11</v>
      </c>
      <c r="I2187" s="1" t="s">
        <v>11</v>
      </c>
      <c r="J2187" s="1">
        <v>1.0</v>
      </c>
      <c r="K2187" s="4" t="s">
        <v>7485</v>
      </c>
      <c r="L2187" s="1">
        <v>0.0</v>
      </c>
      <c r="M2187" s="10" t="str">
        <f>IFERROR(__xludf.DUMMYFUNCTION("REGEXEXTRACT(B2187, ""\d{4}"")"),"2014")</f>
        <v>2014</v>
      </c>
    </row>
    <row r="2188">
      <c r="A2188" s="11" t="s">
        <v>5476</v>
      </c>
      <c r="B2188" s="11" t="s">
        <v>5475</v>
      </c>
      <c r="C2188" s="1" t="s">
        <v>11</v>
      </c>
      <c r="D2188" s="1" t="s">
        <v>13376</v>
      </c>
      <c r="E2188" s="1" t="s">
        <v>11</v>
      </c>
      <c r="F2188" s="1" t="s">
        <v>13377</v>
      </c>
      <c r="G2188" s="1" t="s">
        <v>11815</v>
      </c>
      <c r="H2188" s="1" t="s">
        <v>11</v>
      </c>
      <c r="I2188" s="1" t="s">
        <v>11</v>
      </c>
      <c r="J2188" s="1">
        <v>1.0</v>
      </c>
      <c r="K2188" s="4" t="s">
        <v>7485</v>
      </c>
      <c r="L2188" s="1">
        <v>0.0</v>
      </c>
      <c r="M2188" s="10" t="str">
        <f>IFERROR(__xludf.DUMMYFUNCTION("REGEXEXTRACT(B2188, ""\d{4}"")"),"2000")</f>
        <v>2000</v>
      </c>
    </row>
    <row r="2189">
      <c r="A2189" s="11" t="s">
        <v>5483</v>
      </c>
      <c r="B2189" s="11" t="s">
        <v>5482</v>
      </c>
      <c r="C2189" s="1" t="s">
        <v>13378</v>
      </c>
      <c r="D2189" s="1" t="s">
        <v>13379</v>
      </c>
      <c r="E2189" s="1" t="s">
        <v>11</v>
      </c>
      <c r="F2189" s="1" t="s">
        <v>13380</v>
      </c>
      <c r="G2189" s="1" t="s">
        <v>13381</v>
      </c>
      <c r="H2189" s="1" t="s">
        <v>1357</v>
      </c>
      <c r="I2189" s="1" t="s">
        <v>13382</v>
      </c>
      <c r="J2189" s="1">
        <v>1.0</v>
      </c>
      <c r="K2189" s="1" t="s">
        <v>7473</v>
      </c>
      <c r="L2189" s="1">
        <v>0.0</v>
      </c>
      <c r="M2189" s="10" t="str">
        <f>IFERROR(__xludf.DUMMYFUNCTION("REGEXEXTRACT(B2189, ""\d{4}"")"),"2014")</f>
        <v>2014</v>
      </c>
    </row>
    <row r="2190">
      <c r="A2190" s="11" t="s">
        <v>5485</v>
      </c>
      <c r="B2190" s="11" t="s">
        <v>5484</v>
      </c>
      <c r="C2190" s="1" t="s">
        <v>11</v>
      </c>
      <c r="D2190" s="1" t="s">
        <v>13383</v>
      </c>
      <c r="E2190" s="1" t="s">
        <v>11</v>
      </c>
      <c r="F2190" s="1" t="s">
        <v>13384</v>
      </c>
      <c r="G2190" s="1" t="s">
        <v>11831</v>
      </c>
      <c r="H2190" s="1" t="s">
        <v>11</v>
      </c>
      <c r="I2190" s="1" t="s">
        <v>11</v>
      </c>
      <c r="J2190" s="1">
        <v>1.0</v>
      </c>
      <c r="K2190" s="9" t="s">
        <v>7523</v>
      </c>
      <c r="L2190" s="1">
        <v>0.0</v>
      </c>
      <c r="M2190" s="10" t="str">
        <f>IFERROR(__xludf.DUMMYFUNCTION("REGEXEXTRACT(B2190, ""\d{4}"")"),"2014")</f>
        <v>2014</v>
      </c>
    </row>
    <row r="2191">
      <c r="A2191" s="11" t="s">
        <v>5487</v>
      </c>
      <c r="B2191" s="11" t="s">
        <v>5486</v>
      </c>
      <c r="C2191" s="1" t="s">
        <v>11</v>
      </c>
      <c r="D2191" s="1" t="s">
        <v>13385</v>
      </c>
      <c r="E2191" s="1" t="s">
        <v>11</v>
      </c>
      <c r="F2191" s="1" t="s">
        <v>13386</v>
      </c>
      <c r="G2191" s="1" t="s">
        <v>11831</v>
      </c>
      <c r="H2191" s="1" t="s">
        <v>11</v>
      </c>
      <c r="I2191" s="1" t="s">
        <v>11</v>
      </c>
      <c r="J2191" s="1">
        <v>1.0</v>
      </c>
      <c r="K2191" s="9" t="s">
        <v>7523</v>
      </c>
      <c r="L2191" s="1">
        <v>0.0</v>
      </c>
      <c r="M2191" s="10" t="str">
        <f>IFERROR(__xludf.DUMMYFUNCTION("REGEXEXTRACT(B2191, ""\d{4}"")"),"2014")</f>
        <v>2014</v>
      </c>
    </row>
    <row r="2192">
      <c r="A2192" s="11" t="s">
        <v>5489</v>
      </c>
      <c r="B2192" s="11" t="s">
        <v>5488</v>
      </c>
      <c r="C2192" s="1" t="s">
        <v>11</v>
      </c>
      <c r="D2192" s="1" t="s">
        <v>13387</v>
      </c>
      <c r="E2192" s="1" t="s">
        <v>11</v>
      </c>
      <c r="F2192" s="1" t="s">
        <v>13388</v>
      </c>
      <c r="G2192" s="1" t="s">
        <v>11831</v>
      </c>
      <c r="H2192" s="1" t="s">
        <v>11</v>
      </c>
      <c r="I2192" s="1" t="s">
        <v>11</v>
      </c>
      <c r="J2192" s="1">
        <v>1.0</v>
      </c>
      <c r="K2192" s="9" t="s">
        <v>7523</v>
      </c>
      <c r="L2192" s="1">
        <v>0.0</v>
      </c>
      <c r="M2192" s="10" t="str">
        <f>IFERROR(__xludf.DUMMYFUNCTION("REGEXEXTRACT(B2192, ""\d{4}"")"),"2015")</f>
        <v>2015</v>
      </c>
    </row>
    <row r="2193">
      <c r="A2193" s="11" t="s">
        <v>5491</v>
      </c>
      <c r="B2193" s="11" t="s">
        <v>5490</v>
      </c>
      <c r="C2193" s="1" t="s">
        <v>11</v>
      </c>
      <c r="D2193" s="1" t="s">
        <v>13389</v>
      </c>
      <c r="E2193" s="1" t="s">
        <v>11</v>
      </c>
      <c r="F2193" s="1" t="s">
        <v>13390</v>
      </c>
      <c r="G2193" s="1" t="s">
        <v>11831</v>
      </c>
      <c r="H2193" s="1" t="s">
        <v>11</v>
      </c>
      <c r="I2193" s="1" t="s">
        <v>11</v>
      </c>
      <c r="J2193" s="1">
        <v>1.0</v>
      </c>
      <c r="K2193" s="9" t="s">
        <v>7523</v>
      </c>
      <c r="L2193" s="1">
        <v>0.0</v>
      </c>
      <c r="M2193" s="10" t="str">
        <f>IFERROR(__xludf.DUMMYFUNCTION("REGEXEXTRACT(B2193, ""\d{4}"")"),"2015")</f>
        <v>2015</v>
      </c>
    </row>
    <row r="2194">
      <c r="A2194" s="11" t="s">
        <v>5493</v>
      </c>
      <c r="B2194" s="11" t="s">
        <v>5492</v>
      </c>
      <c r="C2194" s="1" t="s">
        <v>11</v>
      </c>
      <c r="D2194" s="1" t="s">
        <v>13391</v>
      </c>
      <c r="E2194" s="1" t="s">
        <v>11</v>
      </c>
      <c r="F2194" s="1" t="s">
        <v>13392</v>
      </c>
      <c r="G2194" s="1" t="s">
        <v>11831</v>
      </c>
      <c r="H2194" s="1" t="s">
        <v>11</v>
      </c>
      <c r="I2194" s="1" t="s">
        <v>11</v>
      </c>
      <c r="J2194" s="1">
        <v>1.0</v>
      </c>
      <c r="K2194" s="9" t="s">
        <v>7523</v>
      </c>
      <c r="L2194" s="1">
        <v>0.0</v>
      </c>
      <c r="M2194" s="10" t="str">
        <f>IFERROR(__xludf.DUMMYFUNCTION("REGEXEXTRACT(B2194, ""\d{4}"")"),"2015")</f>
        <v>2015</v>
      </c>
    </row>
    <row r="2195">
      <c r="A2195" s="11" t="s">
        <v>5495</v>
      </c>
      <c r="B2195" s="11" t="s">
        <v>5494</v>
      </c>
      <c r="C2195" s="1" t="s">
        <v>13393</v>
      </c>
      <c r="D2195" s="1" t="s">
        <v>13394</v>
      </c>
      <c r="E2195" s="1" t="s">
        <v>11</v>
      </c>
      <c r="F2195" s="1" t="s">
        <v>13395</v>
      </c>
      <c r="G2195" s="1" t="s">
        <v>13396</v>
      </c>
      <c r="H2195" s="1" t="s">
        <v>3389</v>
      </c>
      <c r="I2195" s="1" t="s">
        <v>13397</v>
      </c>
      <c r="J2195" s="1">
        <v>1.0</v>
      </c>
      <c r="K2195" s="1" t="s">
        <v>7473</v>
      </c>
      <c r="L2195" s="1">
        <v>0.0</v>
      </c>
      <c r="M2195" s="10" t="str">
        <f>IFERROR(__xludf.DUMMYFUNCTION("REGEXEXTRACT(B2195, ""\d{4}"")"),"2015")</f>
        <v>2015</v>
      </c>
    </row>
    <row r="2196">
      <c r="A2196" s="11" t="s">
        <v>5497</v>
      </c>
      <c r="B2196" s="11" t="s">
        <v>5496</v>
      </c>
      <c r="C2196" s="1" t="s">
        <v>11</v>
      </c>
      <c r="D2196" s="1" t="s">
        <v>13398</v>
      </c>
      <c r="E2196" s="1" t="s">
        <v>11</v>
      </c>
      <c r="F2196" s="1" t="s">
        <v>13399</v>
      </c>
      <c r="G2196" s="1" t="s">
        <v>13400</v>
      </c>
      <c r="H2196" s="1" t="s">
        <v>11</v>
      </c>
      <c r="I2196" s="1" t="s">
        <v>11</v>
      </c>
      <c r="J2196" s="1">
        <v>1.0</v>
      </c>
      <c r="K2196" s="9" t="s">
        <v>7523</v>
      </c>
      <c r="L2196" s="1">
        <v>0.0</v>
      </c>
      <c r="M2196" s="10" t="str">
        <f>IFERROR(__xludf.DUMMYFUNCTION("REGEXEXTRACT(B2196, ""\d{4}"")"),"#N/A")</f>
        <v>#N/A</v>
      </c>
    </row>
    <row r="2197">
      <c r="A2197" s="11" t="s">
        <v>5499</v>
      </c>
      <c r="B2197" s="11" t="s">
        <v>5498</v>
      </c>
      <c r="C2197" s="1" t="s">
        <v>11</v>
      </c>
      <c r="D2197" s="1" t="s">
        <v>13401</v>
      </c>
      <c r="E2197" s="1" t="s">
        <v>11</v>
      </c>
      <c r="F2197" s="1" t="s">
        <v>13402</v>
      </c>
      <c r="G2197" s="1" t="s">
        <v>13403</v>
      </c>
      <c r="H2197" s="1" t="s">
        <v>11</v>
      </c>
      <c r="I2197" s="1" t="s">
        <v>11</v>
      </c>
      <c r="J2197" s="1">
        <v>1.0</v>
      </c>
      <c r="K2197" s="4" t="s">
        <v>7485</v>
      </c>
      <c r="L2197" s="1">
        <v>0.0</v>
      </c>
      <c r="M2197" s="10" t="str">
        <f>IFERROR(__xludf.DUMMYFUNCTION("REGEXEXTRACT(B2197, ""\d{4}"")"),"2015")</f>
        <v>2015</v>
      </c>
    </row>
    <row r="2198">
      <c r="A2198" s="11" t="s">
        <v>5506</v>
      </c>
      <c r="B2198" s="11" t="s">
        <v>5505</v>
      </c>
      <c r="C2198" s="1" t="s">
        <v>11</v>
      </c>
      <c r="D2198" s="1" t="s">
        <v>13404</v>
      </c>
      <c r="E2198" s="1" t="s">
        <v>11</v>
      </c>
      <c r="F2198" s="1" t="s">
        <v>13405</v>
      </c>
      <c r="G2198" s="1" t="s">
        <v>8173</v>
      </c>
      <c r="H2198" s="1" t="s">
        <v>11</v>
      </c>
      <c r="I2198" s="1" t="s">
        <v>11</v>
      </c>
      <c r="J2198" s="1">
        <v>1.0</v>
      </c>
      <c r="K2198" s="3" t="s">
        <v>7473</v>
      </c>
      <c r="L2198" s="1">
        <v>0.0</v>
      </c>
      <c r="M2198" s="10" t="str">
        <f>IFERROR(__xludf.DUMMYFUNCTION("REGEXEXTRACT(B2198, ""\d{4}"")"),"2015")</f>
        <v>2015</v>
      </c>
    </row>
    <row r="2199">
      <c r="A2199" s="11" t="s">
        <v>5512</v>
      </c>
      <c r="B2199" s="11" t="s">
        <v>5511</v>
      </c>
      <c r="C2199" s="1" t="s">
        <v>11</v>
      </c>
      <c r="D2199" s="1" t="s">
        <v>13406</v>
      </c>
      <c r="E2199" s="1" t="s">
        <v>11</v>
      </c>
      <c r="F2199" s="1" t="s">
        <v>13407</v>
      </c>
      <c r="G2199" s="1" t="s">
        <v>13408</v>
      </c>
      <c r="H2199" s="1" t="s">
        <v>11</v>
      </c>
      <c r="I2199" s="1" t="s">
        <v>11</v>
      </c>
      <c r="J2199" s="1">
        <v>1.0</v>
      </c>
      <c r="K2199" s="3" t="s">
        <v>7473</v>
      </c>
      <c r="L2199" s="1">
        <v>0.0</v>
      </c>
      <c r="M2199" s="10" t="str">
        <f>IFERROR(__xludf.DUMMYFUNCTION("REGEXEXTRACT(B2199, ""\d{4}"")"),"2015")</f>
        <v>2015</v>
      </c>
    </row>
    <row r="2200">
      <c r="A2200" s="6" t="s">
        <v>13409</v>
      </c>
      <c r="B2200" s="11" t="s">
        <v>5517</v>
      </c>
      <c r="C2200" s="1" t="s">
        <v>11</v>
      </c>
      <c r="D2200" s="3" t="s">
        <v>13410</v>
      </c>
      <c r="E2200" s="1" t="s">
        <v>11</v>
      </c>
      <c r="F2200" s="1" t="s">
        <v>13411</v>
      </c>
      <c r="G2200" s="1" t="s">
        <v>13412</v>
      </c>
      <c r="H2200" s="1" t="s">
        <v>11</v>
      </c>
      <c r="I2200" s="1" t="s">
        <v>11</v>
      </c>
      <c r="J2200" s="1">
        <v>1.0</v>
      </c>
      <c r="K2200" s="4" t="s">
        <v>7485</v>
      </c>
      <c r="L2200" s="1">
        <v>0.0</v>
      </c>
      <c r="M2200" s="10" t="str">
        <f>IFERROR(__xludf.DUMMYFUNCTION("REGEXEXTRACT(B2200, ""\d{4}"")"),"2015")</f>
        <v>2015</v>
      </c>
    </row>
    <row r="2201">
      <c r="A2201" s="11" t="s">
        <v>5520</v>
      </c>
      <c r="B2201" s="11" t="s">
        <v>5519</v>
      </c>
      <c r="C2201" s="1" t="s">
        <v>11</v>
      </c>
      <c r="D2201" s="2" t="s">
        <v>13413</v>
      </c>
      <c r="E2201" s="1" t="s">
        <v>11</v>
      </c>
      <c r="F2201" s="1" t="s">
        <v>13414</v>
      </c>
      <c r="G2201" s="1" t="s">
        <v>13415</v>
      </c>
      <c r="H2201" s="1" t="s">
        <v>11</v>
      </c>
      <c r="I2201" s="1" t="s">
        <v>11</v>
      </c>
      <c r="J2201" s="1">
        <v>1.0</v>
      </c>
      <c r="K2201" s="3" t="s">
        <v>7485</v>
      </c>
      <c r="L2201" s="1">
        <v>0.0</v>
      </c>
      <c r="M2201" s="10" t="str">
        <f>IFERROR(__xludf.DUMMYFUNCTION("REGEXEXTRACT(B2201, ""\d{4}"")"),"2015")</f>
        <v>2015</v>
      </c>
    </row>
    <row r="2202">
      <c r="A2202" s="11" t="s">
        <v>5522</v>
      </c>
      <c r="B2202" s="11" t="s">
        <v>5521</v>
      </c>
      <c r="C2202" s="1" t="s">
        <v>11</v>
      </c>
      <c r="D2202" s="2" t="s">
        <v>13416</v>
      </c>
      <c r="E2202" s="1" t="s">
        <v>11</v>
      </c>
      <c r="F2202" s="1" t="s">
        <v>13417</v>
      </c>
      <c r="G2202" s="1" t="s">
        <v>11596</v>
      </c>
      <c r="H2202" s="1" t="s">
        <v>11</v>
      </c>
      <c r="I2202" s="1" t="s">
        <v>11</v>
      </c>
      <c r="J2202" s="1">
        <v>1.0</v>
      </c>
      <c r="K2202" s="3" t="s">
        <v>7485</v>
      </c>
      <c r="L2202" s="1">
        <v>0.0</v>
      </c>
      <c r="M2202" s="10" t="str">
        <f>IFERROR(__xludf.DUMMYFUNCTION("REGEXEXTRACT(B2202, ""\d{4}"")"),"2014")</f>
        <v>2014</v>
      </c>
    </row>
    <row r="2203">
      <c r="A2203" s="11" t="s">
        <v>5524</v>
      </c>
      <c r="B2203" s="11" t="s">
        <v>5523</v>
      </c>
      <c r="C2203" s="1" t="s">
        <v>11</v>
      </c>
      <c r="D2203" s="2" t="s">
        <v>13418</v>
      </c>
      <c r="E2203" s="1" t="s">
        <v>11</v>
      </c>
      <c r="F2203" s="1" t="s">
        <v>8234</v>
      </c>
      <c r="G2203" s="1" t="s">
        <v>13419</v>
      </c>
      <c r="H2203" s="1" t="s">
        <v>11</v>
      </c>
      <c r="I2203" s="1" t="s">
        <v>11</v>
      </c>
      <c r="J2203" s="1">
        <v>1.0</v>
      </c>
      <c r="K2203" s="3" t="s">
        <v>7485</v>
      </c>
      <c r="L2203" s="1">
        <v>0.0</v>
      </c>
      <c r="M2203" s="10" t="str">
        <f>IFERROR(__xludf.DUMMYFUNCTION("REGEXEXTRACT(B2203, ""\d{4}"")"),"2014")</f>
        <v>2014</v>
      </c>
    </row>
    <row r="2204">
      <c r="A2204" s="11" t="s">
        <v>5526</v>
      </c>
      <c r="B2204" s="11" t="s">
        <v>5525</v>
      </c>
      <c r="C2204" s="1" t="s">
        <v>11</v>
      </c>
      <c r="D2204" s="2" t="s">
        <v>13420</v>
      </c>
      <c r="E2204" s="1" t="s">
        <v>11</v>
      </c>
      <c r="F2204" s="1" t="s">
        <v>13421</v>
      </c>
      <c r="G2204" s="1" t="s">
        <v>13419</v>
      </c>
      <c r="H2204" s="1" t="s">
        <v>11</v>
      </c>
      <c r="I2204" s="1" t="s">
        <v>11</v>
      </c>
      <c r="J2204" s="1">
        <v>1.0</v>
      </c>
      <c r="K2204" s="3" t="s">
        <v>7485</v>
      </c>
      <c r="L2204" s="1">
        <v>0.0</v>
      </c>
      <c r="M2204" s="10" t="str">
        <f>IFERROR(__xludf.DUMMYFUNCTION("REGEXEXTRACT(B2204, ""\d{4}"")"),"2015")</f>
        <v>2015</v>
      </c>
    </row>
    <row r="2205">
      <c r="A2205" s="11" t="s">
        <v>5528</v>
      </c>
      <c r="B2205" s="11" t="s">
        <v>5527</v>
      </c>
      <c r="C2205" s="1" t="s">
        <v>13422</v>
      </c>
      <c r="D2205" s="1" t="s">
        <v>13423</v>
      </c>
      <c r="E2205" s="1" t="s">
        <v>11</v>
      </c>
      <c r="F2205" s="1" t="s">
        <v>13424</v>
      </c>
      <c r="G2205" s="1" t="s">
        <v>13425</v>
      </c>
      <c r="H2205" s="1" t="s">
        <v>1807</v>
      </c>
      <c r="I2205" s="1" t="s">
        <v>13426</v>
      </c>
      <c r="J2205" s="1">
        <v>1.0</v>
      </c>
      <c r="K2205" s="1" t="s">
        <v>7473</v>
      </c>
      <c r="L2205" s="1">
        <v>0.0</v>
      </c>
      <c r="M2205" s="10" t="str">
        <f>IFERROR(__xludf.DUMMYFUNCTION("REGEXEXTRACT(B2205, ""\d{4}"")"),"2011")</f>
        <v>2011</v>
      </c>
    </row>
    <row r="2206">
      <c r="A2206" s="11" t="s">
        <v>5530</v>
      </c>
      <c r="B2206" s="11" t="s">
        <v>5529</v>
      </c>
      <c r="C2206" s="1" t="s">
        <v>13427</v>
      </c>
      <c r="D2206" s="1" t="s">
        <v>13428</v>
      </c>
      <c r="E2206" s="1" t="s">
        <v>11</v>
      </c>
      <c r="F2206" s="1" t="s">
        <v>13429</v>
      </c>
      <c r="G2206" s="1" t="s">
        <v>13430</v>
      </c>
      <c r="H2206" s="1" t="s">
        <v>13313</v>
      </c>
      <c r="I2206" s="1" t="s">
        <v>13431</v>
      </c>
      <c r="J2206" s="1">
        <v>1.0</v>
      </c>
      <c r="K2206" s="1" t="s">
        <v>7473</v>
      </c>
      <c r="L2206" s="1">
        <v>0.0</v>
      </c>
      <c r="M2206" s="10" t="str">
        <f>IFERROR(__xludf.DUMMYFUNCTION("REGEXEXTRACT(B2206, ""\d{4}"")"),"2014")</f>
        <v>2014</v>
      </c>
    </row>
    <row r="2207">
      <c r="A2207" s="11" t="s">
        <v>5532</v>
      </c>
      <c r="B2207" s="11" t="s">
        <v>5531</v>
      </c>
      <c r="C2207" s="1" t="s">
        <v>13432</v>
      </c>
      <c r="D2207" s="1" t="s">
        <v>13433</v>
      </c>
      <c r="E2207" s="1" t="s">
        <v>11</v>
      </c>
      <c r="F2207" s="1" t="s">
        <v>13434</v>
      </c>
      <c r="G2207" s="1" t="s">
        <v>3134</v>
      </c>
      <c r="H2207" s="1" t="s">
        <v>13435</v>
      </c>
      <c r="I2207" s="1" t="s">
        <v>13436</v>
      </c>
      <c r="J2207" s="1">
        <v>1.0</v>
      </c>
      <c r="K2207" s="1" t="s">
        <v>7473</v>
      </c>
      <c r="L2207" s="1">
        <v>0.0</v>
      </c>
      <c r="M2207" s="10" t="str">
        <f>IFERROR(__xludf.DUMMYFUNCTION("REGEXEXTRACT(B2207, ""\d{4}"")"),"2014")</f>
        <v>2014</v>
      </c>
    </row>
    <row r="2208">
      <c r="A2208" s="11" t="s">
        <v>5534</v>
      </c>
      <c r="B2208" s="11" t="s">
        <v>5533</v>
      </c>
      <c r="C2208" s="1" t="s">
        <v>11</v>
      </c>
      <c r="D2208" s="1" t="s">
        <v>13437</v>
      </c>
      <c r="E2208" s="1" t="s">
        <v>11</v>
      </c>
      <c r="F2208" s="1" t="s">
        <v>13438</v>
      </c>
      <c r="G2208" s="1" t="s">
        <v>13439</v>
      </c>
      <c r="H2208" s="1" t="s">
        <v>11</v>
      </c>
      <c r="I2208" s="1" t="s">
        <v>11</v>
      </c>
      <c r="J2208" s="1">
        <v>1.0</v>
      </c>
      <c r="K2208" s="9" t="s">
        <v>7578</v>
      </c>
      <c r="L2208" s="1">
        <v>0.0</v>
      </c>
      <c r="M2208" s="10" t="str">
        <f>IFERROR(__xludf.DUMMYFUNCTION("REGEXEXTRACT(B2208, ""\d{4}"")"),"2013")</f>
        <v>2013</v>
      </c>
    </row>
    <row r="2209">
      <c r="A2209" s="11" t="s">
        <v>5536</v>
      </c>
      <c r="B2209" s="6" t="s">
        <v>13440</v>
      </c>
      <c r="C2209" s="1" t="s">
        <v>4133</v>
      </c>
      <c r="D2209" s="1" t="s">
        <v>13441</v>
      </c>
      <c r="E2209" s="1" t="s">
        <v>11</v>
      </c>
      <c r="F2209" s="1" t="s">
        <v>4130</v>
      </c>
      <c r="G2209" s="1" t="s">
        <v>4131</v>
      </c>
      <c r="H2209" s="1" t="s">
        <v>4132</v>
      </c>
      <c r="I2209" s="1" t="s">
        <v>4134</v>
      </c>
      <c r="J2209" s="1">
        <v>1.0</v>
      </c>
      <c r="K2209" s="1" t="s">
        <v>7473</v>
      </c>
      <c r="L2209" s="1">
        <v>0.0</v>
      </c>
      <c r="M2209" s="10" t="str">
        <f>IFERROR(__xludf.DUMMYFUNCTION("REGEXEXTRACT(B2209, ""\d{4}"")"),"2015")</f>
        <v>2015</v>
      </c>
    </row>
    <row r="2210">
      <c r="A2210" s="11" t="s">
        <v>5540</v>
      </c>
      <c r="B2210" s="11" t="s">
        <v>5539</v>
      </c>
      <c r="C2210" s="1" t="s">
        <v>11</v>
      </c>
      <c r="D2210" s="1" t="s">
        <v>13442</v>
      </c>
      <c r="E2210" s="1" t="s">
        <v>11</v>
      </c>
      <c r="F2210" s="1" t="s">
        <v>13443</v>
      </c>
      <c r="G2210" s="1" t="s">
        <v>13444</v>
      </c>
      <c r="H2210" s="1" t="s">
        <v>11</v>
      </c>
      <c r="I2210" s="1" t="s">
        <v>11</v>
      </c>
      <c r="J2210" s="1">
        <v>1.0</v>
      </c>
      <c r="K2210" s="9" t="s">
        <v>7485</v>
      </c>
      <c r="L2210" s="1">
        <v>0.0</v>
      </c>
      <c r="M2210" s="10" t="str">
        <f>IFERROR(__xludf.DUMMYFUNCTION("REGEXEXTRACT(B2210, ""\d{4}"")"),"2014")</f>
        <v>2014</v>
      </c>
    </row>
    <row r="2211">
      <c r="A2211" s="11" t="s">
        <v>5542</v>
      </c>
      <c r="B2211" s="22" t="s">
        <v>5541</v>
      </c>
      <c r="C2211" s="1" t="s">
        <v>11</v>
      </c>
      <c r="D2211" s="2" t="s">
        <v>13445</v>
      </c>
      <c r="E2211" s="1" t="s">
        <v>11</v>
      </c>
      <c r="F2211" s="1" t="s">
        <v>13446</v>
      </c>
      <c r="G2211" s="1" t="s">
        <v>13447</v>
      </c>
      <c r="H2211" s="1" t="s">
        <v>11</v>
      </c>
      <c r="I2211" s="1" t="s">
        <v>11</v>
      </c>
      <c r="J2211" s="1">
        <v>1.0</v>
      </c>
      <c r="K2211" s="9" t="s">
        <v>7485</v>
      </c>
      <c r="L2211" s="1">
        <v>0.0</v>
      </c>
      <c r="M2211" s="10" t="str">
        <f>IFERROR(__xludf.DUMMYFUNCTION("REGEXEXTRACT(B2211, ""\d{4}"")"),"#N/A")</f>
        <v>#N/A</v>
      </c>
    </row>
    <row r="2212">
      <c r="A2212" s="11" t="s">
        <v>5544</v>
      </c>
      <c r="B2212" s="11" t="s">
        <v>5543</v>
      </c>
      <c r="C2212" s="1" t="s">
        <v>11</v>
      </c>
      <c r="D2212" s="1" t="s">
        <v>13448</v>
      </c>
      <c r="E2212" s="1" t="s">
        <v>11</v>
      </c>
      <c r="F2212" s="1" t="s">
        <v>13449</v>
      </c>
      <c r="G2212" s="1" t="s">
        <v>7705</v>
      </c>
      <c r="H2212" s="1" t="s">
        <v>11</v>
      </c>
      <c r="I2212" s="1" t="s">
        <v>11</v>
      </c>
      <c r="J2212" s="1">
        <v>1.0</v>
      </c>
      <c r="K2212" s="4" t="s">
        <v>7578</v>
      </c>
      <c r="L2212" s="1">
        <v>0.0</v>
      </c>
      <c r="M2212" s="10" t="str">
        <f>IFERROR(__xludf.DUMMYFUNCTION("REGEXEXTRACT(B2212, ""\d{4}"")"),"2015")</f>
        <v>2015</v>
      </c>
    </row>
    <row r="2213">
      <c r="A2213" s="11" t="s">
        <v>5546</v>
      </c>
      <c r="B2213" s="11" t="s">
        <v>5545</v>
      </c>
      <c r="C2213" s="1" t="s">
        <v>13450</v>
      </c>
      <c r="D2213" s="1" t="s">
        <v>13451</v>
      </c>
      <c r="E2213" s="1" t="s">
        <v>11</v>
      </c>
      <c r="F2213" s="1" t="s">
        <v>13452</v>
      </c>
      <c r="G2213" s="1" t="s">
        <v>6790</v>
      </c>
      <c r="H2213" s="1" t="s">
        <v>291</v>
      </c>
      <c r="I2213" s="1" t="s">
        <v>13453</v>
      </c>
      <c r="J2213" s="1">
        <v>1.0</v>
      </c>
      <c r="K2213" s="1" t="s">
        <v>7473</v>
      </c>
      <c r="L2213" s="1">
        <v>0.0</v>
      </c>
      <c r="M2213" s="10" t="str">
        <f>IFERROR(__xludf.DUMMYFUNCTION("REGEXEXTRACT(B2213, ""\d{4}"")"),"2014")</f>
        <v>2014</v>
      </c>
    </row>
    <row r="2214">
      <c r="A2214" s="11" t="s">
        <v>5548</v>
      </c>
      <c r="B2214" s="11" t="s">
        <v>5547</v>
      </c>
      <c r="C2214" s="1" t="s">
        <v>11</v>
      </c>
      <c r="D2214" s="1" t="s">
        <v>13454</v>
      </c>
      <c r="E2214" s="1" t="s">
        <v>11</v>
      </c>
      <c r="F2214" s="1" t="s">
        <v>13455</v>
      </c>
      <c r="G2214" s="1" t="s">
        <v>8513</v>
      </c>
      <c r="H2214" s="1" t="s">
        <v>11</v>
      </c>
      <c r="I2214" s="1" t="s">
        <v>11</v>
      </c>
      <c r="J2214" s="1">
        <v>1.0</v>
      </c>
      <c r="K2214" s="9" t="s">
        <v>7578</v>
      </c>
      <c r="L2214" s="1">
        <v>0.0</v>
      </c>
      <c r="M2214" s="10" t="str">
        <f>IFERROR(__xludf.DUMMYFUNCTION("REGEXEXTRACT(B2214, ""\d{4}"")"),"2015")</f>
        <v>2015</v>
      </c>
    </row>
    <row r="2215">
      <c r="A2215" s="11" t="s">
        <v>5550</v>
      </c>
      <c r="B2215" s="11" t="s">
        <v>5549</v>
      </c>
      <c r="C2215" s="1" t="s">
        <v>11</v>
      </c>
      <c r="D2215" s="2" t="s">
        <v>13456</v>
      </c>
      <c r="E2215" s="1" t="s">
        <v>11</v>
      </c>
      <c r="F2215" s="1" t="s">
        <v>13457</v>
      </c>
      <c r="G2215" s="1" t="s">
        <v>8859</v>
      </c>
      <c r="H2215" s="1" t="s">
        <v>11</v>
      </c>
      <c r="I2215" s="1" t="s">
        <v>11</v>
      </c>
      <c r="J2215" s="1">
        <v>1.0</v>
      </c>
      <c r="K2215" s="9" t="s">
        <v>7485</v>
      </c>
      <c r="L2215" s="1">
        <v>0.0</v>
      </c>
      <c r="M2215" s="10" t="str">
        <f>IFERROR(__xludf.DUMMYFUNCTION("REGEXEXTRACT(B2215, ""\d{4}"")"),"#N/A")</f>
        <v>#N/A</v>
      </c>
    </row>
    <row r="2216">
      <c r="A2216" s="11" t="s">
        <v>5552</v>
      </c>
      <c r="B2216" s="11" t="s">
        <v>5551</v>
      </c>
      <c r="C2216" s="1" t="s">
        <v>11</v>
      </c>
      <c r="D2216" s="2" t="s">
        <v>13458</v>
      </c>
      <c r="E2216" s="1" t="s">
        <v>11</v>
      </c>
      <c r="F2216" s="1" t="s">
        <v>13459</v>
      </c>
      <c r="G2216" s="1" t="s">
        <v>8859</v>
      </c>
      <c r="H2216" s="1" t="s">
        <v>11</v>
      </c>
      <c r="I2216" s="1" t="s">
        <v>11</v>
      </c>
      <c r="J2216" s="1">
        <v>1.0</v>
      </c>
      <c r="K2216" s="9" t="s">
        <v>7485</v>
      </c>
      <c r="L2216" s="1">
        <v>0.0</v>
      </c>
      <c r="M2216" s="10" t="str">
        <f>IFERROR(__xludf.DUMMYFUNCTION("REGEXEXTRACT(B2216, ""\d{4}"")"),"#N/A")</f>
        <v>#N/A</v>
      </c>
    </row>
    <row r="2217">
      <c r="A2217" s="11" t="s">
        <v>5554</v>
      </c>
      <c r="B2217" s="11" t="s">
        <v>5553</v>
      </c>
      <c r="C2217" s="1" t="s">
        <v>11</v>
      </c>
      <c r="D2217" s="1" t="s">
        <v>13460</v>
      </c>
      <c r="E2217" s="1" t="s">
        <v>11</v>
      </c>
      <c r="F2217" s="1" t="s">
        <v>13461</v>
      </c>
      <c r="G2217" s="1" t="s">
        <v>13462</v>
      </c>
      <c r="H2217" s="1" t="s">
        <v>11</v>
      </c>
      <c r="I2217" s="1" t="s">
        <v>11</v>
      </c>
      <c r="J2217" s="1">
        <v>1.0</v>
      </c>
      <c r="K2217" s="1" t="s">
        <v>7473</v>
      </c>
      <c r="L2217" s="1">
        <v>0.0</v>
      </c>
      <c r="M2217" s="10" t="str">
        <f>IFERROR(__xludf.DUMMYFUNCTION("REGEXEXTRACT(B2217, ""\d{4}"")"),"2014")</f>
        <v>2014</v>
      </c>
    </row>
    <row r="2218">
      <c r="A2218" s="11" t="s">
        <v>5563</v>
      </c>
      <c r="B2218" s="6" t="s">
        <v>5562</v>
      </c>
      <c r="C2218" s="1" t="s">
        <v>13463</v>
      </c>
      <c r="D2218" s="1" t="s">
        <v>13464</v>
      </c>
      <c r="E2218" s="1" t="s">
        <v>11</v>
      </c>
      <c r="F2218" s="1" t="s">
        <v>13465</v>
      </c>
      <c r="G2218" s="1" t="s">
        <v>13466</v>
      </c>
      <c r="H2218" s="1" t="s">
        <v>378</v>
      </c>
      <c r="I2218" s="1" t="s">
        <v>13467</v>
      </c>
      <c r="J2218" s="1">
        <v>1.0</v>
      </c>
      <c r="K2218" s="1" t="s">
        <v>7473</v>
      </c>
      <c r="L2218" s="1">
        <v>0.0</v>
      </c>
      <c r="M2218" s="10" t="str">
        <f>IFERROR(__xludf.DUMMYFUNCTION("REGEXEXTRACT(B2218, ""\d{4}"")"),"2014")</f>
        <v>2014</v>
      </c>
    </row>
    <row r="2219">
      <c r="A2219" s="11" t="s">
        <v>5565</v>
      </c>
      <c r="B2219" s="11" t="s">
        <v>5564</v>
      </c>
      <c r="C2219" s="1" t="s">
        <v>11</v>
      </c>
      <c r="D2219" s="1" t="s">
        <v>13468</v>
      </c>
      <c r="E2219" s="1" t="s">
        <v>11</v>
      </c>
      <c r="F2219" s="1" t="s">
        <v>13469</v>
      </c>
      <c r="G2219" s="1" t="s">
        <v>13470</v>
      </c>
      <c r="H2219" s="1" t="s">
        <v>11</v>
      </c>
      <c r="I2219" s="1" t="s">
        <v>11</v>
      </c>
      <c r="J2219" s="1">
        <v>1.0</v>
      </c>
      <c r="K2219" s="3" t="s">
        <v>7485</v>
      </c>
      <c r="L2219" s="1">
        <v>0.0</v>
      </c>
      <c r="M2219" s="10" t="str">
        <f>IFERROR(__xludf.DUMMYFUNCTION("REGEXEXTRACT(B2219, ""\d{4}"")"),"2006")</f>
        <v>2006</v>
      </c>
    </row>
    <row r="2220">
      <c r="A2220" s="11" t="s">
        <v>5567</v>
      </c>
      <c r="B2220" s="11" t="s">
        <v>5566</v>
      </c>
      <c r="C2220" s="1" t="s">
        <v>11</v>
      </c>
      <c r="D2220" s="1" t="s">
        <v>13471</v>
      </c>
      <c r="E2220" s="1" t="s">
        <v>11</v>
      </c>
      <c r="F2220" s="1" t="s">
        <v>13472</v>
      </c>
      <c r="G2220" s="1" t="s">
        <v>13473</v>
      </c>
      <c r="H2220" s="1" t="s">
        <v>11</v>
      </c>
      <c r="I2220" s="1" t="s">
        <v>11</v>
      </c>
      <c r="J2220" s="1">
        <v>1.0</v>
      </c>
      <c r="K2220" s="3" t="s">
        <v>7485</v>
      </c>
      <c r="L2220" s="1">
        <v>0.0</v>
      </c>
      <c r="M2220" s="10" t="str">
        <f>IFERROR(__xludf.DUMMYFUNCTION("REGEXEXTRACT(B2220, ""\d{4}"")"),"2001")</f>
        <v>2001</v>
      </c>
    </row>
    <row r="2221">
      <c r="A2221" s="11" t="s">
        <v>5569</v>
      </c>
      <c r="B2221" s="11" t="s">
        <v>5568</v>
      </c>
      <c r="C2221" s="1" t="s">
        <v>11</v>
      </c>
      <c r="D2221" s="1" t="s">
        <v>13474</v>
      </c>
      <c r="E2221" s="1" t="s">
        <v>11</v>
      </c>
      <c r="F2221" s="1" t="s">
        <v>13475</v>
      </c>
      <c r="G2221" s="1" t="s">
        <v>8589</v>
      </c>
      <c r="H2221" s="1" t="s">
        <v>11</v>
      </c>
      <c r="I2221" s="1" t="s">
        <v>11</v>
      </c>
      <c r="J2221" s="1">
        <v>1.0</v>
      </c>
      <c r="K2221" s="4" t="s">
        <v>7485</v>
      </c>
      <c r="L2221" s="1">
        <v>0.0</v>
      </c>
      <c r="M2221" s="10" t="str">
        <f>IFERROR(__xludf.DUMMYFUNCTION("REGEXEXTRACT(B2221, ""\d{4}"")"),"1984")</f>
        <v>1984</v>
      </c>
    </row>
    <row r="2222">
      <c r="A2222" s="11" t="s">
        <v>5571</v>
      </c>
      <c r="B2222" s="11" t="s">
        <v>5570</v>
      </c>
      <c r="C2222" s="1" t="s">
        <v>11</v>
      </c>
      <c r="D2222" s="2" t="s">
        <v>13476</v>
      </c>
      <c r="E2222" s="1" t="s">
        <v>11</v>
      </c>
      <c r="F2222" s="1" t="s">
        <v>13477</v>
      </c>
      <c r="G2222" s="1" t="s">
        <v>8589</v>
      </c>
      <c r="H2222" s="1" t="s">
        <v>11</v>
      </c>
      <c r="I2222" s="1" t="s">
        <v>11</v>
      </c>
      <c r="J2222" s="1">
        <v>1.0</v>
      </c>
      <c r="K2222" s="3" t="s">
        <v>7485</v>
      </c>
      <c r="L2222" s="1">
        <v>0.0</v>
      </c>
      <c r="M2222" s="10" t="str">
        <f>IFERROR(__xludf.DUMMYFUNCTION("REGEXEXTRACT(B2222, ""\d{4}"")"),"1983")</f>
        <v>1983</v>
      </c>
    </row>
    <row r="2223">
      <c r="A2223" s="11" t="s">
        <v>5573</v>
      </c>
      <c r="B2223" s="11" t="s">
        <v>5572</v>
      </c>
      <c r="C2223" s="1" t="s">
        <v>13478</v>
      </c>
      <c r="D2223" s="1" t="s">
        <v>13479</v>
      </c>
      <c r="E2223" s="1" t="s">
        <v>11</v>
      </c>
      <c r="F2223" s="1" t="s">
        <v>13480</v>
      </c>
      <c r="G2223" s="1" t="s">
        <v>13092</v>
      </c>
      <c r="H2223" s="1" t="s">
        <v>291</v>
      </c>
      <c r="I2223" s="1" t="s">
        <v>13481</v>
      </c>
      <c r="J2223" s="1">
        <v>1.0</v>
      </c>
      <c r="K2223" s="1" t="s">
        <v>7473</v>
      </c>
      <c r="L2223" s="1">
        <v>0.0</v>
      </c>
      <c r="M2223" s="10" t="str">
        <f>IFERROR(__xludf.DUMMYFUNCTION("REGEXEXTRACT(B2223, ""\d{4}"")"),"2001")</f>
        <v>2001</v>
      </c>
    </row>
    <row r="2224">
      <c r="A2224" s="11" t="s">
        <v>5577</v>
      </c>
      <c r="B2224" s="11" t="s">
        <v>5576</v>
      </c>
      <c r="C2224" s="1" t="s">
        <v>11</v>
      </c>
      <c r="D2224" s="1" t="s">
        <v>13482</v>
      </c>
      <c r="E2224" s="1" t="s">
        <v>11</v>
      </c>
      <c r="F2224" s="1" t="s">
        <v>13483</v>
      </c>
      <c r="G2224" s="1" t="s">
        <v>13484</v>
      </c>
      <c r="H2224" s="1" t="s">
        <v>11</v>
      </c>
      <c r="I2224" s="1" t="s">
        <v>11</v>
      </c>
      <c r="J2224" s="1">
        <v>1.0</v>
      </c>
      <c r="K2224" s="1" t="s">
        <v>7473</v>
      </c>
      <c r="L2224" s="1">
        <v>0.0</v>
      </c>
      <c r="M2224" s="10" t="str">
        <f>IFERROR(__xludf.DUMMYFUNCTION("REGEXEXTRACT(B2224, ""\d{4}"")"),"2014")</f>
        <v>2014</v>
      </c>
    </row>
    <row r="2225">
      <c r="A2225" s="11" t="s">
        <v>5579</v>
      </c>
      <c r="B2225" s="11" t="s">
        <v>5578</v>
      </c>
      <c r="C2225" s="1" t="s">
        <v>13485</v>
      </c>
      <c r="D2225" s="1" t="s">
        <v>13486</v>
      </c>
      <c r="E2225" s="1" t="s">
        <v>11</v>
      </c>
      <c r="F2225" s="1" t="s">
        <v>13487</v>
      </c>
      <c r="G2225" s="1" t="s">
        <v>13488</v>
      </c>
      <c r="H2225" s="1" t="s">
        <v>13489</v>
      </c>
      <c r="I2225" s="1" t="s">
        <v>13490</v>
      </c>
      <c r="J2225" s="1">
        <v>1.0</v>
      </c>
      <c r="K2225" s="1" t="s">
        <v>7473</v>
      </c>
      <c r="L2225" s="1">
        <v>0.0</v>
      </c>
      <c r="M2225" s="10" t="str">
        <f>IFERROR(__xludf.DUMMYFUNCTION("REGEXEXTRACT(B2225, ""\d{4}"")"),"1965")</f>
        <v>1965</v>
      </c>
    </row>
    <row r="2226">
      <c r="A2226" s="11" t="s">
        <v>5581</v>
      </c>
      <c r="B2226" s="11" t="s">
        <v>5580</v>
      </c>
      <c r="C2226" s="1" t="s">
        <v>13491</v>
      </c>
      <c r="D2226" s="1" t="s">
        <v>13492</v>
      </c>
      <c r="E2226" s="1" t="s">
        <v>11</v>
      </c>
      <c r="F2226" s="1" t="s">
        <v>13493</v>
      </c>
      <c r="G2226" s="1" t="s">
        <v>5643</v>
      </c>
      <c r="H2226" s="1" t="s">
        <v>1477</v>
      </c>
      <c r="I2226" s="1" t="s">
        <v>13494</v>
      </c>
      <c r="J2226" s="1">
        <v>1.0</v>
      </c>
      <c r="K2226" s="1" t="s">
        <v>7473</v>
      </c>
      <c r="L2226" s="1">
        <v>0.0</v>
      </c>
      <c r="M2226" s="10" t="str">
        <f>IFERROR(__xludf.DUMMYFUNCTION("REGEXEXTRACT(B2226, ""\d{4}"")"),"2010")</f>
        <v>2010</v>
      </c>
    </row>
    <row r="2227">
      <c r="A2227" s="11" t="s">
        <v>5583</v>
      </c>
      <c r="B2227" s="11" t="s">
        <v>5582</v>
      </c>
      <c r="C2227" s="1" t="s">
        <v>11</v>
      </c>
      <c r="D2227" s="2" t="s">
        <v>13495</v>
      </c>
      <c r="E2227" s="1" t="s">
        <v>11</v>
      </c>
      <c r="F2227" s="1" t="s">
        <v>13496</v>
      </c>
      <c r="G2227" s="1" t="s">
        <v>7729</v>
      </c>
      <c r="H2227" s="1" t="s">
        <v>11</v>
      </c>
      <c r="I2227" s="1" t="s">
        <v>11</v>
      </c>
      <c r="J2227" s="1">
        <v>1.0</v>
      </c>
      <c r="K2227" s="9" t="s">
        <v>7485</v>
      </c>
      <c r="L2227" s="1">
        <v>0.0</v>
      </c>
      <c r="M2227" s="10" t="str">
        <f>IFERROR(__xludf.DUMMYFUNCTION("REGEXEXTRACT(B2227, ""\d{4}"")"),"#N/A")</f>
        <v>#N/A</v>
      </c>
    </row>
    <row r="2228">
      <c r="A2228" s="11" t="s">
        <v>5585</v>
      </c>
      <c r="B2228" s="11" t="s">
        <v>5584</v>
      </c>
      <c r="C2228" s="1" t="s">
        <v>13497</v>
      </c>
      <c r="D2228" s="1" t="s">
        <v>13498</v>
      </c>
      <c r="E2228" s="1" t="s">
        <v>11</v>
      </c>
      <c r="F2228" s="1" t="s">
        <v>13499</v>
      </c>
      <c r="G2228" s="1" t="s">
        <v>13500</v>
      </c>
      <c r="H2228" s="1" t="s">
        <v>3389</v>
      </c>
      <c r="I2228" s="1" t="s">
        <v>13501</v>
      </c>
      <c r="J2228" s="1">
        <v>1.0</v>
      </c>
      <c r="K2228" s="1" t="s">
        <v>7473</v>
      </c>
      <c r="L2228" s="1">
        <v>0.0</v>
      </c>
      <c r="M2228" s="10" t="str">
        <f>IFERROR(__xludf.DUMMYFUNCTION("REGEXEXTRACT(B2228, ""\d{4}"")"),"2015")</f>
        <v>2015</v>
      </c>
    </row>
    <row r="2229">
      <c r="A2229" s="11" t="s">
        <v>5593</v>
      </c>
      <c r="B2229" s="11" t="s">
        <v>5592</v>
      </c>
      <c r="C2229" s="1" t="s">
        <v>11</v>
      </c>
      <c r="D2229" s="1" t="s">
        <v>13502</v>
      </c>
      <c r="E2229" s="1" t="s">
        <v>11</v>
      </c>
      <c r="F2229" s="1" t="s">
        <v>13503</v>
      </c>
      <c r="G2229" s="1" t="s">
        <v>13504</v>
      </c>
      <c r="H2229" s="1" t="s">
        <v>11</v>
      </c>
      <c r="I2229" s="1" t="s">
        <v>11</v>
      </c>
      <c r="J2229" s="1">
        <v>1.0</v>
      </c>
      <c r="K2229" s="9" t="s">
        <v>8277</v>
      </c>
      <c r="L2229" s="1">
        <v>0.0</v>
      </c>
      <c r="M2229" s="10" t="str">
        <f>IFERROR(__xludf.DUMMYFUNCTION("REGEXEXTRACT(B2229, ""\d{4}"")"),"2010")</f>
        <v>2010</v>
      </c>
    </row>
    <row r="2230">
      <c r="A2230" s="11" t="s">
        <v>5595</v>
      </c>
      <c r="B2230" s="11" t="s">
        <v>5594</v>
      </c>
      <c r="C2230" s="1" t="s">
        <v>13505</v>
      </c>
      <c r="D2230" s="1" t="s">
        <v>13506</v>
      </c>
      <c r="E2230" s="1" t="s">
        <v>11</v>
      </c>
      <c r="F2230" s="1" t="s">
        <v>13507</v>
      </c>
      <c r="G2230" s="1" t="s">
        <v>13508</v>
      </c>
      <c r="H2230" s="1" t="s">
        <v>291</v>
      </c>
      <c r="I2230" s="1" t="s">
        <v>13509</v>
      </c>
      <c r="J2230" s="1">
        <v>1.0</v>
      </c>
      <c r="K2230" s="1" t="s">
        <v>7473</v>
      </c>
      <c r="L2230" s="1">
        <v>0.0</v>
      </c>
      <c r="M2230" s="10" t="str">
        <f>IFERROR(__xludf.DUMMYFUNCTION("REGEXEXTRACT(B2230, ""\d{4}"")"),"2010")</f>
        <v>2010</v>
      </c>
    </row>
    <row r="2231">
      <c r="A2231" s="11" t="s">
        <v>5597</v>
      </c>
      <c r="B2231" s="11" t="s">
        <v>5596</v>
      </c>
      <c r="C2231" s="1" t="s">
        <v>11</v>
      </c>
      <c r="D2231" s="1" t="s">
        <v>13510</v>
      </c>
      <c r="E2231" s="1" t="s">
        <v>11</v>
      </c>
      <c r="F2231" s="1" t="s">
        <v>13511</v>
      </c>
      <c r="G2231" s="1" t="s">
        <v>13512</v>
      </c>
      <c r="H2231" s="1" t="s">
        <v>11</v>
      </c>
      <c r="I2231" s="1" t="s">
        <v>11</v>
      </c>
      <c r="J2231" s="1">
        <v>1.0</v>
      </c>
      <c r="K2231" s="9" t="s">
        <v>7485</v>
      </c>
      <c r="L2231" s="1">
        <v>0.0</v>
      </c>
      <c r="M2231" s="10" t="str">
        <f>IFERROR(__xludf.DUMMYFUNCTION("REGEXEXTRACT(B2231, ""\d{4}"")"),"2014")</f>
        <v>2014</v>
      </c>
    </row>
    <row r="2232">
      <c r="A2232" s="11" t="s">
        <v>5599</v>
      </c>
      <c r="B2232" s="11" t="s">
        <v>5598</v>
      </c>
      <c r="C2232" s="1" t="s">
        <v>11</v>
      </c>
      <c r="D2232" s="2" t="s">
        <v>13513</v>
      </c>
      <c r="E2232" s="1" t="s">
        <v>11</v>
      </c>
      <c r="F2232" s="1" t="s">
        <v>13514</v>
      </c>
      <c r="G2232" s="1" t="s">
        <v>13515</v>
      </c>
      <c r="H2232" s="1" t="s">
        <v>11</v>
      </c>
      <c r="I2232" s="1" t="s">
        <v>11</v>
      </c>
      <c r="J2232" s="1">
        <v>1.0</v>
      </c>
      <c r="K2232" s="9" t="s">
        <v>7578</v>
      </c>
      <c r="L2232" s="1">
        <v>0.0</v>
      </c>
      <c r="M2232" s="10" t="str">
        <f>IFERROR(__xludf.DUMMYFUNCTION("REGEXEXTRACT(B2232, ""\d{4}"")"),"2016")</f>
        <v>2016</v>
      </c>
    </row>
    <row r="2233">
      <c r="A2233" s="11" t="s">
        <v>5603</v>
      </c>
      <c r="B2233" s="11" t="s">
        <v>5602</v>
      </c>
      <c r="C2233" s="1" t="s">
        <v>13516</v>
      </c>
      <c r="D2233" s="1" t="s">
        <v>13517</v>
      </c>
      <c r="E2233" s="1" t="s">
        <v>11</v>
      </c>
      <c r="F2233" s="1" t="s">
        <v>13518</v>
      </c>
      <c r="G2233" s="1" t="s">
        <v>13519</v>
      </c>
      <c r="H2233" s="1" t="s">
        <v>1477</v>
      </c>
      <c r="I2233" s="1" t="s">
        <v>13520</v>
      </c>
      <c r="J2233" s="1">
        <v>1.0</v>
      </c>
      <c r="K2233" s="1" t="s">
        <v>7473</v>
      </c>
      <c r="L2233" s="1">
        <v>0.0</v>
      </c>
      <c r="M2233" s="10" t="str">
        <f>IFERROR(__xludf.DUMMYFUNCTION("REGEXEXTRACT(B2233, ""\d{4}"")"),"1998")</f>
        <v>1998</v>
      </c>
    </row>
    <row r="2234">
      <c r="A2234" s="11" t="s">
        <v>5605</v>
      </c>
      <c r="B2234" s="11" t="s">
        <v>5604</v>
      </c>
      <c r="C2234" s="1" t="s">
        <v>11</v>
      </c>
      <c r="D2234" s="1" t="s">
        <v>13521</v>
      </c>
      <c r="E2234" s="1" t="s">
        <v>11</v>
      </c>
      <c r="F2234" s="1" t="s">
        <v>13522</v>
      </c>
      <c r="G2234" s="1" t="s">
        <v>13523</v>
      </c>
      <c r="H2234" s="1" t="s">
        <v>11</v>
      </c>
      <c r="I2234" s="1" t="s">
        <v>11</v>
      </c>
      <c r="J2234" s="1">
        <v>1.0</v>
      </c>
      <c r="K2234" s="1" t="s">
        <v>7473</v>
      </c>
      <c r="L2234" s="1">
        <v>0.0</v>
      </c>
      <c r="M2234" s="10" t="str">
        <f>IFERROR(__xludf.DUMMYFUNCTION("REGEXEXTRACT(B2234, ""\d{4}"")"),"2005")</f>
        <v>2005</v>
      </c>
    </row>
    <row r="2235">
      <c r="A2235" s="11" t="s">
        <v>5607</v>
      </c>
      <c r="B2235" s="11" t="s">
        <v>5606</v>
      </c>
      <c r="C2235" s="1" t="s">
        <v>13524</v>
      </c>
      <c r="D2235" s="1" t="s">
        <v>13525</v>
      </c>
      <c r="E2235" s="1" t="s">
        <v>11</v>
      </c>
      <c r="F2235" s="1" t="s">
        <v>13526</v>
      </c>
      <c r="G2235" s="1" t="s">
        <v>13527</v>
      </c>
      <c r="H2235" s="1" t="s">
        <v>291</v>
      </c>
      <c r="I2235" s="1" t="s">
        <v>13528</v>
      </c>
      <c r="J2235" s="1">
        <v>1.0</v>
      </c>
      <c r="K2235" s="1" t="s">
        <v>7473</v>
      </c>
      <c r="L2235" s="1">
        <v>0.0</v>
      </c>
      <c r="M2235" s="10" t="str">
        <f>IFERROR(__xludf.DUMMYFUNCTION("REGEXEXTRACT(B2235, ""\d{4}"")"),"2010")</f>
        <v>2010</v>
      </c>
    </row>
    <row r="2236">
      <c r="A2236" s="11" t="s">
        <v>5609</v>
      </c>
      <c r="B2236" s="11" t="s">
        <v>5608</v>
      </c>
      <c r="C2236" s="1" t="s">
        <v>13529</v>
      </c>
      <c r="D2236" s="1" t="s">
        <v>13530</v>
      </c>
      <c r="E2236" s="1" t="s">
        <v>11</v>
      </c>
      <c r="F2236" s="1" t="s">
        <v>13531</v>
      </c>
      <c r="G2236" s="1" t="s">
        <v>13532</v>
      </c>
      <c r="H2236" s="1" t="s">
        <v>291</v>
      </c>
      <c r="I2236" s="1" t="s">
        <v>13533</v>
      </c>
      <c r="J2236" s="1">
        <v>1.0</v>
      </c>
      <c r="K2236" s="1" t="s">
        <v>7473</v>
      </c>
      <c r="L2236" s="1">
        <v>0.0</v>
      </c>
      <c r="M2236" s="10" t="str">
        <f>IFERROR(__xludf.DUMMYFUNCTION("REGEXEXTRACT(B2236, ""\d{4}"")"),"2015")</f>
        <v>2015</v>
      </c>
    </row>
    <row r="2237">
      <c r="A2237" s="11" t="s">
        <v>5611</v>
      </c>
      <c r="B2237" s="11" t="s">
        <v>5610</v>
      </c>
      <c r="C2237" s="1" t="s">
        <v>11</v>
      </c>
      <c r="D2237" s="1" t="s">
        <v>13534</v>
      </c>
      <c r="E2237" s="1" t="s">
        <v>11</v>
      </c>
      <c r="F2237" s="1" t="s">
        <v>13535</v>
      </c>
      <c r="G2237" s="1" t="s">
        <v>8695</v>
      </c>
      <c r="H2237" s="1" t="s">
        <v>11</v>
      </c>
      <c r="I2237" s="1" t="s">
        <v>11</v>
      </c>
      <c r="J2237" s="1">
        <v>1.0</v>
      </c>
      <c r="K2237" s="9" t="s">
        <v>7578</v>
      </c>
      <c r="L2237" s="1">
        <v>0.0</v>
      </c>
      <c r="M2237" s="10" t="str">
        <f>IFERROR(__xludf.DUMMYFUNCTION("REGEXEXTRACT(B2237, ""\d{4}"")"),"2015")</f>
        <v>2015</v>
      </c>
    </row>
    <row r="2238">
      <c r="A2238" s="6" t="s">
        <v>5613</v>
      </c>
      <c r="B2238" s="26" t="s">
        <v>5612</v>
      </c>
      <c r="C2238" s="1" t="s">
        <v>11</v>
      </c>
      <c r="D2238" s="2" t="s">
        <v>13536</v>
      </c>
      <c r="E2238" s="1" t="s">
        <v>11</v>
      </c>
      <c r="F2238" s="1" t="s">
        <v>13537</v>
      </c>
      <c r="G2238" s="3" t="s">
        <v>13538</v>
      </c>
      <c r="H2238" s="1" t="s">
        <v>11</v>
      </c>
      <c r="I2238" s="1" t="s">
        <v>11</v>
      </c>
      <c r="J2238" s="1">
        <v>1.0</v>
      </c>
      <c r="K2238" s="9" t="s">
        <v>7523</v>
      </c>
      <c r="L2238" s="1">
        <v>0.0</v>
      </c>
      <c r="M2238" s="10" t="str">
        <f>IFERROR(__xludf.DUMMYFUNCTION("REGEXEXTRACT(B2238, ""\d{4}"")"),"2015")</f>
        <v>2015</v>
      </c>
    </row>
    <row r="2239">
      <c r="A2239" s="11" t="s">
        <v>5615</v>
      </c>
      <c r="B2239" s="11" t="s">
        <v>5614</v>
      </c>
      <c r="C2239" s="1" t="s">
        <v>11</v>
      </c>
      <c r="D2239" s="1" t="s">
        <v>13539</v>
      </c>
      <c r="E2239" s="1" t="s">
        <v>11</v>
      </c>
      <c r="F2239" s="1" t="s">
        <v>13540</v>
      </c>
      <c r="G2239" s="1" t="s">
        <v>13541</v>
      </c>
      <c r="H2239" s="1" t="s">
        <v>11</v>
      </c>
      <c r="I2239" s="1" t="s">
        <v>11</v>
      </c>
      <c r="J2239" s="1">
        <v>1.0</v>
      </c>
      <c r="K2239" s="3" t="s">
        <v>7485</v>
      </c>
      <c r="L2239" s="1">
        <v>0.0</v>
      </c>
      <c r="M2239" s="10" t="str">
        <f>IFERROR(__xludf.DUMMYFUNCTION("REGEXEXTRACT(B2239, ""\d{4}"")"),"2005")</f>
        <v>2005</v>
      </c>
    </row>
    <row r="2240">
      <c r="A2240" s="11" t="s">
        <v>5622</v>
      </c>
      <c r="B2240" s="11" t="s">
        <v>5621</v>
      </c>
      <c r="C2240" s="1" t="s">
        <v>11</v>
      </c>
      <c r="D2240" s="1" t="s">
        <v>13542</v>
      </c>
      <c r="E2240" s="1" t="s">
        <v>11</v>
      </c>
      <c r="F2240" s="1" t="s">
        <v>13543</v>
      </c>
      <c r="G2240" s="1" t="s">
        <v>12944</v>
      </c>
      <c r="H2240" s="1" t="s">
        <v>11</v>
      </c>
      <c r="I2240" s="1" t="s">
        <v>11</v>
      </c>
      <c r="J2240" s="1">
        <v>1.0</v>
      </c>
      <c r="K2240" s="3" t="s">
        <v>7485</v>
      </c>
      <c r="L2240" s="1">
        <v>0.0</v>
      </c>
      <c r="M2240" s="10" t="str">
        <f>IFERROR(__xludf.DUMMYFUNCTION("REGEXEXTRACT(B2240, ""\d{4}"")"),"2015")</f>
        <v>2015</v>
      </c>
    </row>
    <row r="2241">
      <c r="A2241" s="11" t="s">
        <v>5624</v>
      </c>
      <c r="B2241" s="11" t="s">
        <v>5623</v>
      </c>
      <c r="C2241" s="1" t="s">
        <v>11</v>
      </c>
      <c r="D2241" s="2" t="s">
        <v>13544</v>
      </c>
      <c r="E2241" s="1" t="s">
        <v>11</v>
      </c>
      <c r="F2241" s="1" t="s">
        <v>13545</v>
      </c>
      <c r="G2241" s="1" t="s">
        <v>8738</v>
      </c>
      <c r="H2241" s="1" t="s">
        <v>11</v>
      </c>
      <c r="I2241" s="1" t="s">
        <v>11</v>
      </c>
      <c r="J2241" s="1">
        <v>1.0</v>
      </c>
      <c r="K2241" s="3" t="s">
        <v>7485</v>
      </c>
      <c r="L2241" s="1">
        <v>0.0</v>
      </c>
      <c r="M2241" s="10" t="str">
        <f>IFERROR(__xludf.DUMMYFUNCTION("REGEXEXTRACT(B2241, ""\d{4}"")"),"#N/A")</f>
        <v>#N/A</v>
      </c>
    </row>
    <row r="2242">
      <c r="A2242" s="11" t="s">
        <v>5626</v>
      </c>
      <c r="B2242" s="11" t="s">
        <v>5625</v>
      </c>
      <c r="C2242" s="1" t="s">
        <v>11</v>
      </c>
      <c r="D2242" s="2" t="s">
        <v>13546</v>
      </c>
      <c r="E2242" s="1" t="s">
        <v>11</v>
      </c>
      <c r="F2242" s="1" t="s">
        <v>13547</v>
      </c>
      <c r="G2242" s="1" t="s">
        <v>13548</v>
      </c>
      <c r="H2242" s="1" t="s">
        <v>11</v>
      </c>
      <c r="I2242" s="1" t="s">
        <v>11</v>
      </c>
      <c r="J2242" s="1">
        <v>1.0</v>
      </c>
      <c r="K2242" s="3" t="s">
        <v>7485</v>
      </c>
      <c r="L2242" s="1">
        <v>0.0</v>
      </c>
      <c r="M2242" s="10" t="str">
        <f>IFERROR(__xludf.DUMMYFUNCTION("REGEXEXTRACT(B2242, ""\d{4}"")"),"2009")</f>
        <v>2009</v>
      </c>
    </row>
    <row r="2243">
      <c r="A2243" s="11" t="s">
        <v>5628</v>
      </c>
      <c r="B2243" s="11" t="s">
        <v>5627</v>
      </c>
      <c r="C2243" s="1" t="s">
        <v>13549</v>
      </c>
      <c r="D2243" s="1" t="s">
        <v>13550</v>
      </c>
      <c r="E2243" s="1" t="s">
        <v>11</v>
      </c>
      <c r="F2243" s="1" t="s">
        <v>13551</v>
      </c>
      <c r="G2243" s="1" t="s">
        <v>3153</v>
      </c>
      <c r="H2243" s="1" t="s">
        <v>3484</v>
      </c>
      <c r="I2243" s="1" t="s">
        <v>13552</v>
      </c>
      <c r="J2243" s="1">
        <v>1.0</v>
      </c>
      <c r="K2243" s="1" t="s">
        <v>7473</v>
      </c>
      <c r="L2243" s="1">
        <v>0.0</v>
      </c>
      <c r="M2243" s="10" t="str">
        <f>IFERROR(__xludf.DUMMYFUNCTION("REGEXEXTRACT(B2243, ""\d{4}"")"),"2014")</f>
        <v>2014</v>
      </c>
    </row>
    <row r="2244">
      <c r="A2244" s="11" t="s">
        <v>5630</v>
      </c>
      <c r="B2244" s="11" t="s">
        <v>5629</v>
      </c>
      <c r="C2244" s="1" t="s">
        <v>13553</v>
      </c>
      <c r="D2244" s="1" t="s">
        <v>13554</v>
      </c>
      <c r="E2244" s="1" t="s">
        <v>11</v>
      </c>
      <c r="F2244" s="1" t="s">
        <v>13555</v>
      </c>
      <c r="G2244" s="1" t="s">
        <v>13556</v>
      </c>
      <c r="H2244" s="1" t="s">
        <v>2518</v>
      </c>
      <c r="I2244" s="1" t="s">
        <v>13557</v>
      </c>
      <c r="J2244" s="1">
        <v>1.0</v>
      </c>
      <c r="K2244" s="1" t="s">
        <v>7473</v>
      </c>
      <c r="L2244" s="1">
        <v>0.0</v>
      </c>
      <c r="M2244" s="10" t="str">
        <f>IFERROR(__xludf.DUMMYFUNCTION("REGEXEXTRACT(B2244, ""\d{4}"")"),"2015")</f>
        <v>2015</v>
      </c>
    </row>
    <row r="2245">
      <c r="A2245" s="11" t="s">
        <v>5632</v>
      </c>
      <c r="B2245" s="11" t="s">
        <v>5631</v>
      </c>
      <c r="C2245" s="1" t="s">
        <v>11</v>
      </c>
      <c r="D2245" s="2" t="s">
        <v>13558</v>
      </c>
      <c r="E2245" s="1" t="s">
        <v>11</v>
      </c>
      <c r="F2245" s="1" t="s">
        <v>13559</v>
      </c>
      <c r="G2245" s="1" t="s">
        <v>13560</v>
      </c>
      <c r="H2245" s="1" t="s">
        <v>11</v>
      </c>
      <c r="I2245" s="1" t="s">
        <v>11</v>
      </c>
      <c r="J2245" s="1">
        <v>1.0</v>
      </c>
      <c r="K2245" s="9" t="s">
        <v>7485</v>
      </c>
      <c r="L2245" s="1">
        <v>0.0</v>
      </c>
      <c r="M2245" s="10" t="str">
        <f>IFERROR(__xludf.DUMMYFUNCTION("REGEXEXTRACT(B2245, ""\d{4}"")"),"2014")</f>
        <v>2014</v>
      </c>
    </row>
    <row r="2246">
      <c r="A2246" s="11" t="s">
        <v>5634</v>
      </c>
      <c r="B2246" s="11" t="s">
        <v>5633</v>
      </c>
      <c r="C2246" s="1" t="s">
        <v>4054</v>
      </c>
      <c r="D2246" s="1" t="s">
        <v>13561</v>
      </c>
      <c r="E2246" s="1" t="s">
        <v>11</v>
      </c>
      <c r="F2246" s="1" t="s">
        <v>4051</v>
      </c>
      <c r="G2246" s="1" t="s">
        <v>4052</v>
      </c>
      <c r="H2246" s="1" t="s">
        <v>4053</v>
      </c>
      <c r="I2246" s="1" t="s">
        <v>4055</v>
      </c>
      <c r="J2246" s="1">
        <v>1.0</v>
      </c>
      <c r="K2246" s="1" t="s">
        <v>7473</v>
      </c>
      <c r="L2246" s="1">
        <v>0.0</v>
      </c>
      <c r="M2246" s="10" t="str">
        <f>IFERROR(__xludf.DUMMYFUNCTION("REGEXEXTRACT(B2246, ""\d{4}"")"),"2015")</f>
        <v>2015</v>
      </c>
    </row>
    <row r="2247">
      <c r="A2247" s="11" t="s">
        <v>5641</v>
      </c>
      <c r="B2247" s="11" t="s">
        <v>5640</v>
      </c>
      <c r="C2247" s="1" t="s">
        <v>11</v>
      </c>
      <c r="D2247" s="1" t="s">
        <v>13562</v>
      </c>
      <c r="E2247" s="1" t="s">
        <v>11</v>
      </c>
      <c r="F2247" s="1" t="s">
        <v>13563</v>
      </c>
      <c r="G2247" s="1" t="s">
        <v>13564</v>
      </c>
      <c r="H2247" s="1" t="s">
        <v>11</v>
      </c>
      <c r="I2247" s="1" t="s">
        <v>11</v>
      </c>
      <c r="J2247" s="1">
        <v>1.0</v>
      </c>
      <c r="K2247" s="1" t="s">
        <v>7473</v>
      </c>
      <c r="L2247" s="1">
        <v>0.0</v>
      </c>
      <c r="M2247" s="10" t="str">
        <f>IFERROR(__xludf.DUMMYFUNCTION("REGEXEXTRACT(B2247, ""\d{4}"")"),"2001")</f>
        <v>2001</v>
      </c>
    </row>
    <row r="2248">
      <c r="A2248" s="11" t="s">
        <v>5647</v>
      </c>
      <c r="B2248" s="11" t="s">
        <v>5646</v>
      </c>
      <c r="C2248" s="1" t="s">
        <v>11</v>
      </c>
      <c r="D2248" s="2" t="s">
        <v>13565</v>
      </c>
      <c r="E2248" s="1" t="s">
        <v>11</v>
      </c>
      <c r="F2248" s="1" t="s">
        <v>13566</v>
      </c>
      <c r="G2248" s="1" t="s">
        <v>8738</v>
      </c>
      <c r="H2248" s="1" t="s">
        <v>11</v>
      </c>
      <c r="I2248" s="1" t="s">
        <v>11</v>
      </c>
      <c r="J2248" s="1">
        <v>1.0</v>
      </c>
      <c r="K2248" s="3" t="s">
        <v>7738</v>
      </c>
      <c r="L2248" s="1">
        <v>0.0</v>
      </c>
      <c r="M2248" s="10" t="str">
        <f>IFERROR(__xludf.DUMMYFUNCTION("REGEXEXTRACT(B2248, ""\d{4}"")"),"2016")</f>
        <v>2016</v>
      </c>
    </row>
    <row r="2249">
      <c r="A2249" s="11" t="s">
        <v>5649</v>
      </c>
      <c r="B2249" s="11" t="s">
        <v>5648</v>
      </c>
      <c r="C2249" s="1" t="s">
        <v>13567</v>
      </c>
      <c r="D2249" s="1" t="s">
        <v>13568</v>
      </c>
      <c r="E2249" s="1" t="s">
        <v>11</v>
      </c>
      <c r="F2249" s="1" t="s">
        <v>13569</v>
      </c>
      <c r="G2249" s="1" t="s">
        <v>13570</v>
      </c>
      <c r="H2249" s="1" t="s">
        <v>13569</v>
      </c>
      <c r="I2249" s="1" t="s">
        <v>13571</v>
      </c>
      <c r="J2249" s="1">
        <v>1.0</v>
      </c>
      <c r="K2249" s="9" t="s">
        <v>12050</v>
      </c>
      <c r="L2249" s="1">
        <v>0.0</v>
      </c>
      <c r="M2249" s="10" t="str">
        <f>IFERROR(__xludf.DUMMYFUNCTION("REGEXEXTRACT(B2249, ""\d{4}"")"),"2005")</f>
        <v>2005</v>
      </c>
    </row>
    <row r="2250">
      <c r="A2250" s="11" t="s">
        <v>5651</v>
      </c>
      <c r="B2250" s="11" t="s">
        <v>5650</v>
      </c>
      <c r="C2250" s="1" t="s">
        <v>13572</v>
      </c>
      <c r="D2250" s="1" t="s">
        <v>13573</v>
      </c>
      <c r="E2250" s="1" t="s">
        <v>11</v>
      </c>
      <c r="F2250" s="1" t="s">
        <v>13574</v>
      </c>
      <c r="G2250" s="1" t="s">
        <v>13575</v>
      </c>
      <c r="H2250" s="1" t="s">
        <v>6455</v>
      </c>
      <c r="I2250" s="1" t="s">
        <v>13576</v>
      </c>
      <c r="J2250" s="1">
        <v>1.0</v>
      </c>
      <c r="K2250" s="1" t="s">
        <v>7473</v>
      </c>
      <c r="L2250" s="1">
        <v>0.0</v>
      </c>
      <c r="M2250" s="10" t="str">
        <f>IFERROR(__xludf.DUMMYFUNCTION("REGEXEXTRACT(B2250, ""\d{4}"")"),"2004")</f>
        <v>2004</v>
      </c>
    </row>
    <row r="2251">
      <c r="A2251" s="11" t="s">
        <v>5653</v>
      </c>
      <c r="B2251" s="11" t="s">
        <v>5652</v>
      </c>
      <c r="C2251" s="1" t="s">
        <v>13577</v>
      </c>
      <c r="D2251" s="1" t="s">
        <v>13578</v>
      </c>
      <c r="E2251" s="1" t="s">
        <v>11</v>
      </c>
      <c r="F2251" s="1" t="s">
        <v>13579</v>
      </c>
      <c r="G2251" s="1" t="s">
        <v>11479</v>
      </c>
      <c r="H2251" s="1" t="s">
        <v>291</v>
      </c>
      <c r="I2251" s="1" t="s">
        <v>13580</v>
      </c>
      <c r="J2251" s="1">
        <v>1.0</v>
      </c>
      <c r="K2251" s="1" t="s">
        <v>7473</v>
      </c>
      <c r="L2251" s="1">
        <v>0.0</v>
      </c>
      <c r="M2251" s="10" t="str">
        <f>IFERROR(__xludf.DUMMYFUNCTION("REGEXEXTRACT(B2251, ""\d{4}"")"),"2011")</f>
        <v>2011</v>
      </c>
    </row>
    <row r="2252">
      <c r="A2252" s="11" t="s">
        <v>5655</v>
      </c>
      <c r="B2252" s="6" t="s">
        <v>5654</v>
      </c>
      <c r="C2252" s="1" t="s">
        <v>13581</v>
      </c>
      <c r="D2252" s="1" t="s">
        <v>13582</v>
      </c>
      <c r="E2252" s="1" t="s">
        <v>11</v>
      </c>
      <c r="F2252" s="1" t="s">
        <v>13583</v>
      </c>
      <c r="G2252" s="1" t="s">
        <v>13584</v>
      </c>
      <c r="H2252" s="1" t="s">
        <v>13585</v>
      </c>
      <c r="I2252" s="1" t="s">
        <v>13586</v>
      </c>
      <c r="J2252" s="1">
        <v>1.0</v>
      </c>
      <c r="K2252" s="1" t="s">
        <v>7473</v>
      </c>
      <c r="L2252" s="1">
        <v>0.0</v>
      </c>
      <c r="M2252" s="10" t="str">
        <f>IFERROR(__xludf.DUMMYFUNCTION("REGEXEXTRACT(B2252, ""\d{4}"")"),"2001")</f>
        <v>2001</v>
      </c>
    </row>
    <row r="2253">
      <c r="A2253" s="11" t="s">
        <v>5657</v>
      </c>
      <c r="B2253" s="11" t="s">
        <v>5656</v>
      </c>
      <c r="C2253" s="1" t="s">
        <v>13587</v>
      </c>
      <c r="D2253" s="1" t="s">
        <v>13588</v>
      </c>
      <c r="E2253" s="1" t="s">
        <v>11</v>
      </c>
      <c r="F2253" s="1" t="s">
        <v>13589</v>
      </c>
      <c r="G2253" s="1" t="s">
        <v>13590</v>
      </c>
      <c r="H2253" s="1" t="s">
        <v>13591</v>
      </c>
      <c r="I2253" s="1" t="s">
        <v>13592</v>
      </c>
      <c r="J2253" s="1">
        <v>1.0</v>
      </c>
      <c r="K2253" s="1" t="s">
        <v>7473</v>
      </c>
      <c r="L2253" s="1">
        <v>0.0</v>
      </c>
      <c r="M2253" s="10" t="str">
        <f>IFERROR(__xludf.DUMMYFUNCTION("REGEXEXTRACT(B2253, ""\d{4}"")"),"2004")</f>
        <v>2004</v>
      </c>
    </row>
    <row r="2254">
      <c r="A2254" s="11" t="s">
        <v>5659</v>
      </c>
      <c r="B2254" s="11" t="s">
        <v>5658</v>
      </c>
      <c r="C2254" s="1" t="s">
        <v>13593</v>
      </c>
      <c r="D2254" s="1" t="s">
        <v>13594</v>
      </c>
      <c r="E2254" s="1" t="s">
        <v>11</v>
      </c>
      <c r="F2254" s="1" t="s">
        <v>13595</v>
      </c>
      <c r="G2254" s="1" t="s">
        <v>13596</v>
      </c>
      <c r="H2254" s="1" t="s">
        <v>13597</v>
      </c>
      <c r="I2254" s="1" t="s">
        <v>13598</v>
      </c>
      <c r="J2254" s="1">
        <v>1.0</v>
      </c>
      <c r="K2254" s="1" t="s">
        <v>7473</v>
      </c>
      <c r="L2254" s="1">
        <v>0.0</v>
      </c>
      <c r="M2254" s="10" t="str">
        <f>IFERROR(__xludf.DUMMYFUNCTION("REGEXEXTRACT(B2254, ""\d{4}"")"),"2007")</f>
        <v>2007</v>
      </c>
    </row>
    <row r="2255">
      <c r="A2255" s="11" t="s">
        <v>5661</v>
      </c>
      <c r="B2255" s="11" t="s">
        <v>5660</v>
      </c>
      <c r="C2255" s="1" t="s">
        <v>13599</v>
      </c>
      <c r="D2255" s="1" t="s">
        <v>13600</v>
      </c>
      <c r="E2255" s="1" t="s">
        <v>11</v>
      </c>
      <c r="F2255" s="1" t="s">
        <v>13601</v>
      </c>
      <c r="G2255" s="1" t="s">
        <v>13602</v>
      </c>
      <c r="H2255" s="1" t="s">
        <v>1357</v>
      </c>
      <c r="I2255" s="1" t="s">
        <v>13603</v>
      </c>
      <c r="J2255" s="1">
        <v>1.0</v>
      </c>
      <c r="K2255" s="1" t="s">
        <v>7473</v>
      </c>
      <c r="L2255" s="1">
        <v>0.0</v>
      </c>
      <c r="M2255" s="10" t="str">
        <f>IFERROR(__xludf.DUMMYFUNCTION("REGEXEXTRACT(B2255, ""\d{4}"")"),"2009")</f>
        <v>2009</v>
      </c>
    </row>
    <row r="2256">
      <c r="A2256" s="11" t="s">
        <v>5663</v>
      </c>
      <c r="B2256" s="11" t="s">
        <v>5662</v>
      </c>
      <c r="C2256" s="1" t="s">
        <v>13604</v>
      </c>
      <c r="D2256" s="1" t="s">
        <v>13605</v>
      </c>
      <c r="E2256" s="1" t="s">
        <v>11</v>
      </c>
      <c r="F2256" s="1" t="s">
        <v>13606</v>
      </c>
      <c r="G2256" s="1" t="s">
        <v>6860</v>
      </c>
      <c r="H2256" s="1" t="s">
        <v>3269</v>
      </c>
      <c r="I2256" s="1" t="s">
        <v>13607</v>
      </c>
      <c r="J2256" s="1">
        <v>1.0</v>
      </c>
      <c r="K2256" s="1" t="s">
        <v>7473</v>
      </c>
      <c r="L2256" s="1">
        <v>0.0</v>
      </c>
      <c r="M2256" s="10" t="str">
        <f>IFERROR(__xludf.DUMMYFUNCTION("REGEXEXTRACT(B2256, ""\d{4}"")"),"2007")</f>
        <v>2007</v>
      </c>
    </row>
    <row r="2257">
      <c r="A2257" s="11" t="s">
        <v>5665</v>
      </c>
      <c r="B2257" s="11" t="s">
        <v>5664</v>
      </c>
      <c r="C2257" s="1" t="s">
        <v>13608</v>
      </c>
      <c r="D2257" s="1" t="s">
        <v>13609</v>
      </c>
      <c r="E2257" s="1" t="s">
        <v>11</v>
      </c>
      <c r="F2257" s="1" t="s">
        <v>13610</v>
      </c>
      <c r="G2257" s="1" t="s">
        <v>6860</v>
      </c>
      <c r="H2257" s="1" t="s">
        <v>11416</v>
      </c>
      <c r="I2257" s="1" t="s">
        <v>13611</v>
      </c>
      <c r="J2257" s="1">
        <v>1.0</v>
      </c>
      <c r="K2257" s="1" t="s">
        <v>7473</v>
      </c>
      <c r="L2257" s="1">
        <v>0.0</v>
      </c>
      <c r="M2257" s="10" t="str">
        <f>IFERROR(__xludf.DUMMYFUNCTION("REGEXEXTRACT(B2257, ""\d{4}"")"),"2006")</f>
        <v>2006</v>
      </c>
    </row>
    <row r="2258">
      <c r="A2258" s="8" t="s">
        <v>5667</v>
      </c>
      <c r="B2258" s="6" t="s">
        <v>5666</v>
      </c>
      <c r="C2258" s="1" t="s">
        <v>11</v>
      </c>
      <c r="D2258" s="2" t="s">
        <v>13612</v>
      </c>
      <c r="E2258" s="1" t="s">
        <v>11</v>
      </c>
      <c r="F2258" s="25" t="s">
        <v>13613</v>
      </c>
      <c r="G2258" s="3" t="s">
        <v>7485</v>
      </c>
      <c r="H2258" s="1" t="s">
        <v>11</v>
      </c>
      <c r="I2258" s="1" t="s">
        <v>11</v>
      </c>
      <c r="J2258" s="1">
        <v>1.0</v>
      </c>
      <c r="K2258" s="3" t="s">
        <v>7485</v>
      </c>
      <c r="L2258" s="1">
        <v>0.0</v>
      </c>
      <c r="M2258" s="10" t="str">
        <f>IFERROR(__xludf.DUMMYFUNCTION("REGEXEXTRACT(B2258, ""\d{4}"")"),"2012")</f>
        <v>2012</v>
      </c>
    </row>
    <row r="2259">
      <c r="A2259" s="11" t="s">
        <v>5669</v>
      </c>
      <c r="B2259" s="11" t="s">
        <v>5668</v>
      </c>
      <c r="C2259" s="1" t="s">
        <v>11</v>
      </c>
      <c r="D2259" s="1" t="s">
        <v>13614</v>
      </c>
      <c r="E2259" s="1" t="s">
        <v>11</v>
      </c>
      <c r="F2259" s="1" t="s">
        <v>13615</v>
      </c>
      <c r="G2259" s="1" t="s">
        <v>13616</v>
      </c>
      <c r="H2259" s="1" t="s">
        <v>11</v>
      </c>
      <c r="I2259" s="1" t="s">
        <v>11</v>
      </c>
      <c r="J2259" s="1">
        <v>1.0</v>
      </c>
      <c r="K2259" s="9" t="s">
        <v>7523</v>
      </c>
      <c r="L2259" s="1">
        <v>0.0</v>
      </c>
      <c r="M2259" s="10" t="str">
        <f>IFERROR(__xludf.DUMMYFUNCTION("REGEXEXTRACT(B2259, ""\d{4}"")"),"2012")</f>
        <v>2012</v>
      </c>
    </row>
    <row r="2260">
      <c r="A2260" s="11" t="s">
        <v>5676</v>
      </c>
      <c r="B2260" s="11" t="s">
        <v>5675</v>
      </c>
      <c r="C2260" s="1" t="s">
        <v>11</v>
      </c>
      <c r="D2260" s="1" t="s">
        <v>13617</v>
      </c>
      <c r="E2260" s="1" t="s">
        <v>11</v>
      </c>
      <c r="F2260" s="1" t="s">
        <v>13618</v>
      </c>
      <c r="G2260" s="1" t="s">
        <v>13619</v>
      </c>
      <c r="H2260" s="1" t="s">
        <v>11</v>
      </c>
      <c r="I2260" s="1" t="s">
        <v>11</v>
      </c>
      <c r="J2260" s="1">
        <v>1.0</v>
      </c>
      <c r="K2260" s="9" t="s">
        <v>7523</v>
      </c>
      <c r="L2260" s="1">
        <v>0.0</v>
      </c>
      <c r="M2260" s="10" t="str">
        <f>IFERROR(__xludf.DUMMYFUNCTION("REGEXEXTRACT(B2260, ""\d{4}"")"),"2011")</f>
        <v>2011</v>
      </c>
    </row>
    <row r="2261">
      <c r="A2261" s="11" t="s">
        <v>5678</v>
      </c>
      <c r="B2261" s="11" t="s">
        <v>5677</v>
      </c>
      <c r="C2261" s="1" t="s">
        <v>13620</v>
      </c>
      <c r="D2261" s="1" t="s">
        <v>13621</v>
      </c>
      <c r="E2261" s="1" t="s">
        <v>11</v>
      </c>
      <c r="F2261" s="1" t="s">
        <v>13622</v>
      </c>
      <c r="G2261" s="1" t="s">
        <v>13623</v>
      </c>
      <c r="H2261" s="1" t="s">
        <v>2276</v>
      </c>
      <c r="I2261" s="1" t="s">
        <v>13624</v>
      </c>
      <c r="J2261" s="1">
        <v>1.0</v>
      </c>
      <c r="K2261" s="1" t="s">
        <v>7473</v>
      </c>
      <c r="L2261" s="1">
        <v>0.0</v>
      </c>
      <c r="M2261" s="10" t="str">
        <f>IFERROR(__xludf.DUMMYFUNCTION("REGEXEXTRACT(B2261, ""\d{4}"")"),"2002")</f>
        <v>2002</v>
      </c>
    </row>
    <row r="2262">
      <c r="A2262" s="11" t="s">
        <v>5688</v>
      </c>
      <c r="B2262" s="11" t="s">
        <v>5687</v>
      </c>
      <c r="C2262" s="1" t="s">
        <v>13625</v>
      </c>
      <c r="D2262" s="1" t="s">
        <v>13626</v>
      </c>
      <c r="E2262" s="1" t="s">
        <v>11</v>
      </c>
      <c r="F2262" s="1" t="s">
        <v>13627</v>
      </c>
      <c r="G2262" s="1" t="s">
        <v>13628</v>
      </c>
      <c r="H2262" s="1" t="s">
        <v>3001</v>
      </c>
      <c r="I2262" s="1" t="s">
        <v>13629</v>
      </c>
      <c r="J2262" s="1">
        <v>1.0</v>
      </c>
      <c r="K2262" s="1" t="s">
        <v>7473</v>
      </c>
      <c r="L2262" s="1">
        <v>0.0</v>
      </c>
      <c r="M2262" s="10" t="str">
        <f>IFERROR(__xludf.DUMMYFUNCTION("REGEXEXTRACT(B2262, ""\d{4}"")"),"1999")</f>
        <v>1999</v>
      </c>
    </row>
    <row r="2263">
      <c r="A2263" s="11" t="s">
        <v>5696</v>
      </c>
      <c r="B2263" s="11" t="s">
        <v>5695</v>
      </c>
      <c r="C2263" s="1" t="s">
        <v>13630</v>
      </c>
      <c r="D2263" s="1" t="s">
        <v>13631</v>
      </c>
      <c r="E2263" s="1" t="s">
        <v>11</v>
      </c>
      <c r="F2263" s="1" t="s">
        <v>13632</v>
      </c>
      <c r="G2263" s="1" t="s">
        <v>13633</v>
      </c>
      <c r="H2263" s="1" t="s">
        <v>3269</v>
      </c>
      <c r="I2263" s="1" t="s">
        <v>13634</v>
      </c>
      <c r="J2263" s="1">
        <v>1.0</v>
      </c>
      <c r="K2263" s="1" t="s">
        <v>7473</v>
      </c>
      <c r="L2263" s="1">
        <v>0.0</v>
      </c>
      <c r="M2263" s="10" t="str">
        <f>IFERROR(__xludf.DUMMYFUNCTION("REGEXEXTRACT(B2263, ""\d{4}"")"),"2003")</f>
        <v>2003</v>
      </c>
    </row>
    <row r="2264">
      <c r="A2264" s="11" t="s">
        <v>5698</v>
      </c>
      <c r="B2264" s="11" t="s">
        <v>5697</v>
      </c>
      <c r="C2264" s="1" t="s">
        <v>11</v>
      </c>
      <c r="D2264" s="1" t="s">
        <v>13635</v>
      </c>
      <c r="E2264" s="1" t="s">
        <v>11</v>
      </c>
      <c r="F2264" s="1" t="s">
        <v>13636</v>
      </c>
      <c r="G2264" s="1" t="s">
        <v>13637</v>
      </c>
      <c r="H2264" s="1" t="s">
        <v>11</v>
      </c>
      <c r="I2264" s="1" t="s">
        <v>11</v>
      </c>
      <c r="J2264" s="1">
        <v>1.0</v>
      </c>
      <c r="K2264" s="1" t="s">
        <v>7473</v>
      </c>
      <c r="L2264" s="1">
        <v>0.0</v>
      </c>
      <c r="M2264" s="10" t="str">
        <f>IFERROR(__xludf.DUMMYFUNCTION("REGEXEXTRACT(B2264, ""\d{4}"")"),"2011")</f>
        <v>2011</v>
      </c>
    </row>
    <row r="2265">
      <c r="A2265" s="11" t="s">
        <v>5700</v>
      </c>
      <c r="B2265" s="11" t="s">
        <v>5699</v>
      </c>
      <c r="C2265" s="1" t="s">
        <v>13638</v>
      </c>
      <c r="D2265" s="1" t="s">
        <v>13639</v>
      </c>
      <c r="E2265" s="1" t="s">
        <v>11</v>
      </c>
      <c r="F2265" s="1" t="s">
        <v>13640</v>
      </c>
      <c r="G2265" s="1" t="s">
        <v>12020</v>
      </c>
      <c r="H2265" s="1" t="s">
        <v>3830</v>
      </c>
      <c r="I2265" s="1" t="s">
        <v>13641</v>
      </c>
      <c r="J2265" s="1">
        <v>1.0</v>
      </c>
      <c r="K2265" s="1" t="s">
        <v>7473</v>
      </c>
      <c r="L2265" s="1">
        <v>0.0</v>
      </c>
      <c r="M2265" s="10" t="str">
        <f>IFERROR(__xludf.DUMMYFUNCTION("REGEXEXTRACT(B2265, ""\d{4}"")"),"2010")</f>
        <v>2010</v>
      </c>
    </row>
    <row r="2266">
      <c r="A2266" s="11" t="s">
        <v>5702</v>
      </c>
      <c r="B2266" s="11" t="s">
        <v>5701</v>
      </c>
      <c r="C2266" s="1" t="s">
        <v>11</v>
      </c>
      <c r="D2266" s="1" t="s">
        <v>13642</v>
      </c>
      <c r="E2266" s="1" t="s">
        <v>11</v>
      </c>
      <c r="F2266" s="1" t="s">
        <v>13643</v>
      </c>
      <c r="G2266" s="1" t="s">
        <v>13644</v>
      </c>
      <c r="H2266" s="1" t="s">
        <v>11</v>
      </c>
      <c r="I2266" s="1" t="s">
        <v>11</v>
      </c>
      <c r="J2266" s="1">
        <v>1.0</v>
      </c>
      <c r="K2266" s="9" t="s">
        <v>7523</v>
      </c>
      <c r="L2266" s="1">
        <v>0.0</v>
      </c>
      <c r="M2266" s="10" t="str">
        <f>IFERROR(__xludf.DUMMYFUNCTION("REGEXEXTRACT(B2266, ""\d{4}"")"),"2012")</f>
        <v>2012</v>
      </c>
    </row>
    <row r="2267">
      <c r="A2267" s="11" t="s">
        <v>5704</v>
      </c>
      <c r="B2267" s="11" t="s">
        <v>5703</v>
      </c>
      <c r="C2267" s="1" t="s">
        <v>11</v>
      </c>
      <c r="D2267" s="1" t="s">
        <v>13645</v>
      </c>
      <c r="E2267" s="1" t="s">
        <v>11</v>
      </c>
      <c r="F2267" s="1" t="s">
        <v>13646</v>
      </c>
      <c r="G2267" s="1" t="s">
        <v>13647</v>
      </c>
      <c r="H2267" s="1" t="s">
        <v>11</v>
      </c>
      <c r="I2267" s="1" t="s">
        <v>11</v>
      </c>
      <c r="J2267" s="1">
        <v>1.0</v>
      </c>
      <c r="K2267" s="9" t="s">
        <v>7523</v>
      </c>
      <c r="L2267" s="1">
        <v>0.0</v>
      </c>
      <c r="M2267" s="10" t="str">
        <f>IFERROR(__xludf.DUMMYFUNCTION("REGEXEXTRACT(B2267, ""\d{4}"")"),"2010")</f>
        <v>2010</v>
      </c>
    </row>
    <row r="2268">
      <c r="A2268" s="11" t="s">
        <v>5706</v>
      </c>
      <c r="B2268" s="11" t="s">
        <v>5705</v>
      </c>
      <c r="C2268" s="1" t="s">
        <v>11</v>
      </c>
      <c r="D2268" s="1" t="s">
        <v>13648</v>
      </c>
      <c r="E2268" s="1" t="s">
        <v>11</v>
      </c>
      <c r="F2268" s="1" t="s">
        <v>13649</v>
      </c>
      <c r="G2268" s="1" t="s">
        <v>13650</v>
      </c>
      <c r="H2268" s="1" t="s">
        <v>11</v>
      </c>
      <c r="I2268" s="1" t="s">
        <v>11</v>
      </c>
      <c r="J2268" s="1">
        <v>1.0</v>
      </c>
      <c r="K2268" s="1" t="s">
        <v>7473</v>
      </c>
      <c r="L2268" s="1">
        <v>0.0</v>
      </c>
      <c r="M2268" s="10" t="str">
        <f>IFERROR(__xludf.DUMMYFUNCTION("REGEXEXTRACT(B2268, ""\d{4}"")"),"2004")</f>
        <v>2004</v>
      </c>
    </row>
    <row r="2269">
      <c r="A2269" s="11" t="s">
        <v>5708</v>
      </c>
      <c r="B2269" s="11" t="s">
        <v>5707</v>
      </c>
      <c r="C2269" s="1" t="s">
        <v>11</v>
      </c>
      <c r="D2269" s="1" t="s">
        <v>13651</v>
      </c>
      <c r="E2269" s="1" t="s">
        <v>11</v>
      </c>
      <c r="F2269" s="1" t="s">
        <v>13652</v>
      </c>
      <c r="G2269" s="1" t="s">
        <v>13653</v>
      </c>
      <c r="H2269" s="1" t="s">
        <v>11</v>
      </c>
      <c r="I2269" s="1" t="s">
        <v>11</v>
      </c>
      <c r="J2269" s="1">
        <v>1.0</v>
      </c>
      <c r="K2269" s="1" t="s">
        <v>7473</v>
      </c>
      <c r="L2269" s="1">
        <v>0.0</v>
      </c>
      <c r="M2269" s="10" t="str">
        <f>IFERROR(__xludf.DUMMYFUNCTION("REGEXEXTRACT(B2269, ""\d{4}"")"),"2002")</f>
        <v>2002</v>
      </c>
    </row>
    <row r="2270">
      <c r="A2270" s="11" t="s">
        <v>5710</v>
      </c>
      <c r="B2270" s="11" t="s">
        <v>5709</v>
      </c>
      <c r="C2270" s="1" t="s">
        <v>11</v>
      </c>
      <c r="D2270" s="1" t="s">
        <v>13654</v>
      </c>
      <c r="E2270" s="1" t="s">
        <v>11</v>
      </c>
      <c r="F2270" s="1" t="s">
        <v>13655</v>
      </c>
      <c r="G2270" s="1" t="s">
        <v>13656</v>
      </c>
      <c r="H2270" s="1" t="s">
        <v>11</v>
      </c>
      <c r="I2270" s="1" t="s">
        <v>11</v>
      </c>
      <c r="J2270" s="1">
        <v>1.0</v>
      </c>
      <c r="K2270" s="9" t="s">
        <v>12050</v>
      </c>
      <c r="L2270" s="1">
        <v>0.0</v>
      </c>
      <c r="M2270" s="10" t="str">
        <f>IFERROR(__xludf.DUMMYFUNCTION("REGEXEXTRACT(B2270, ""\d{4}"")"),"2004")</f>
        <v>2004</v>
      </c>
    </row>
    <row r="2271">
      <c r="A2271" s="11" t="s">
        <v>5712</v>
      </c>
      <c r="B2271" s="11" t="s">
        <v>5711</v>
      </c>
      <c r="C2271" s="1" t="s">
        <v>13657</v>
      </c>
      <c r="D2271" s="1" t="s">
        <v>13658</v>
      </c>
      <c r="E2271" s="1" t="s">
        <v>11</v>
      </c>
      <c r="F2271" s="1" t="s">
        <v>13659</v>
      </c>
      <c r="G2271" s="1" t="s">
        <v>13660</v>
      </c>
      <c r="H2271" s="1" t="s">
        <v>1357</v>
      </c>
      <c r="I2271" s="1" t="s">
        <v>13661</v>
      </c>
      <c r="J2271" s="1">
        <v>1.0</v>
      </c>
      <c r="K2271" s="1" t="s">
        <v>7473</v>
      </c>
      <c r="L2271" s="1">
        <v>0.0</v>
      </c>
      <c r="M2271" s="10" t="str">
        <f>IFERROR(__xludf.DUMMYFUNCTION("REGEXEXTRACT(B2271, ""\d{4}"")"),"2012")</f>
        <v>2012</v>
      </c>
    </row>
    <row r="2272">
      <c r="A2272" s="11" t="s">
        <v>5714</v>
      </c>
      <c r="B2272" s="11" t="s">
        <v>5713</v>
      </c>
      <c r="C2272" s="1" t="s">
        <v>13662</v>
      </c>
      <c r="D2272" s="1" t="s">
        <v>13663</v>
      </c>
      <c r="E2272" s="1" t="s">
        <v>11</v>
      </c>
      <c r="F2272" s="1" t="s">
        <v>13664</v>
      </c>
      <c r="G2272" s="1" t="s">
        <v>13665</v>
      </c>
      <c r="H2272" s="1" t="s">
        <v>13666</v>
      </c>
      <c r="I2272" s="1" t="s">
        <v>13667</v>
      </c>
      <c r="J2272" s="1">
        <v>1.0</v>
      </c>
      <c r="K2272" s="1" t="s">
        <v>7473</v>
      </c>
      <c r="L2272" s="1">
        <v>0.0</v>
      </c>
      <c r="M2272" s="10" t="str">
        <f>IFERROR(__xludf.DUMMYFUNCTION("REGEXEXTRACT(B2272, ""\d{4}"")"),"2008")</f>
        <v>2008</v>
      </c>
    </row>
    <row r="2273">
      <c r="A2273" s="11" t="s">
        <v>5716</v>
      </c>
      <c r="B2273" s="11" t="s">
        <v>5715</v>
      </c>
      <c r="C2273" s="1" t="s">
        <v>13668</v>
      </c>
      <c r="D2273" s="1" t="s">
        <v>13669</v>
      </c>
      <c r="E2273" s="1" t="s">
        <v>11</v>
      </c>
      <c r="F2273" s="1" t="s">
        <v>13670</v>
      </c>
      <c r="G2273" s="1" t="s">
        <v>13671</v>
      </c>
      <c r="H2273" s="1" t="s">
        <v>13672</v>
      </c>
      <c r="I2273" s="1" t="s">
        <v>13673</v>
      </c>
      <c r="J2273" s="1">
        <v>1.0</v>
      </c>
      <c r="K2273" s="1" t="s">
        <v>7473</v>
      </c>
      <c r="L2273" s="1">
        <v>0.0</v>
      </c>
      <c r="M2273" s="10" t="str">
        <f>IFERROR(__xludf.DUMMYFUNCTION("REGEXEXTRACT(B2273, ""\d{4}"")"),"2006")</f>
        <v>2006</v>
      </c>
    </row>
    <row r="2274">
      <c r="A2274" s="11" t="s">
        <v>5718</v>
      </c>
      <c r="B2274" s="11" t="s">
        <v>5717</v>
      </c>
      <c r="C2274" s="1" t="s">
        <v>11</v>
      </c>
      <c r="D2274" s="1" t="s">
        <v>13674</v>
      </c>
      <c r="E2274" s="1" t="s">
        <v>11</v>
      </c>
      <c r="F2274" s="1" t="s">
        <v>13675</v>
      </c>
      <c r="G2274" s="1" t="s">
        <v>13676</v>
      </c>
      <c r="H2274" s="1" t="s">
        <v>11</v>
      </c>
      <c r="I2274" s="1" t="s">
        <v>11</v>
      </c>
      <c r="J2274" s="1">
        <v>1.0</v>
      </c>
      <c r="K2274" s="1" t="s">
        <v>7473</v>
      </c>
      <c r="L2274" s="1">
        <v>0.0</v>
      </c>
      <c r="M2274" s="10" t="str">
        <f>IFERROR(__xludf.DUMMYFUNCTION("REGEXEXTRACT(B2274, ""\d{4}"")"),"2007")</f>
        <v>2007</v>
      </c>
    </row>
    <row r="2275">
      <c r="A2275" s="11" t="s">
        <v>5720</v>
      </c>
      <c r="B2275" s="6" t="s">
        <v>5719</v>
      </c>
      <c r="C2275" s="1" t="s">
        <v>13677</v>
      </c>
      <c r="D2275" s="1" t="s">
        <v>13678</v>
      </c>
      <c r="E2275" s="1" t="s">
        <v>11</v>
      </c>
      <c r="F2275" s="1" t="s">
        <v>13679</v>
      </c>
      <c r="G2275" s="1" t="s">
        <v>13584</v>
      </c>
      <c r="H2275" s="1" t="s">
        <v>13680</v>
      </c>
      <c r="I2275" s="1" t="s">
        <v>13681</v>
      </c>
      <c r="J2275" s="1">
        <v>1.0</v>
      </c>
      <c r="K2275" s="1" t="s">
        <v>7473</v>
      </c>
      <c r="L2275" s="1">
        <v>0.0</v>
      </c>
      <c r="M2275" s="10" t="str">
        <f>IFERROR(__xludf.DUMMYFUNCTION("REGEXEXTRACT(B2275, ""\d{4}"")"),"2005")</f>
        <v>2005</v>
      </c>
    </row>
    <row r="2276">
      <c r="A2276" s="11" t="s">
        <v>5722</v>
      </c>
      <c r="B2276" s="11" t="s">
        <v>5721</v>
      </c>
      <c r="C2276" s="1" t="s">
        <v>11</v>
      </c>
      <c r="D2276" s="1" t="s">
        <v>13682</v>
      </c>
      <c r="E2276" s="1" t="s">
        <v>11</v>
      </c>
      <c r="F2276" s="1" t="s">
        <v>13683</v>
      </c>
      <c r="G2276" s="1" t="s">
        <v>8390</v>
      </c>
      <c r="H2276" s="1" t="s">
        <v>11</v>
      </c>
      <c r="I2276" s="1" t="s">
        <v>11</v>
      </c>
      <c r="J2276" s="1">
        <v>1.0</v>
      </c>
      <c r="K2276" s="3" t="s">
        <v>7523</v>
      </c>
      <c r="L2276" s="1">
        <v>0.0</v>
      </c>
      <c r="M2276" s="10" t="str">
        <f>IFERROR(__xludf.DUMMYFUNCTION("REGEXEXTRACT(B2276, ""\d{4}"")"),"2007")</f>
        <v>2007</v>
      </c>
    </row>
    <row r="2277">
      <c r="A2277" s="11" t="s">
        <v>5724</v>
      </c>
      <c r="B2277" s="11" t="s">
        <v>5723</v>
      </c>
      <c r="C2277" s="1" t="s">
        <v>11</v>
      </c>
      <c r="D2277" s="1" t="s">
        <v>13684</v>
      </c>
      <c r="E2277" s="1" t="s">
        <v>11</v>
      </c>
      <c r="F2277" s="1" t="s">
        <v>13685</v>
      </c>
      <c r="G2277" s="1" t="s">
        <v>8390</v>
      </c>
      <c r="H2277" s="1" t="s">
        <v>11</v>
      </c>
      <c r="I2277" s="1" t="s">
        <v>11</v>
      </c>
      <c r="J2277" s="1">
        <v>1.0</v>
      </c>
      <c r="K2277" s="3" t="s">
        <v>7523</v>
      </c>
      <c r="L2277" s="1">
        <v>0.0</v>
      </c>
      <c r="M2277" s="10" t="str">
        <f>IFERROR(__xludf.DUMMYFUNCTION("REGEXEXTRACT(B2277, ""\d{4}"")"),"2007")</f>
        <v>2007</v>
      </c>
    </row>
    <row r="2278">
      <c r="A2278" s="11" t="s">
        <v>5726</v>
      </c>
      <c r="B2278" s="11" t="s">
        <v>5725</v>
      </c>
      <c r="C2278" s="1" t="s">
        <v>11</v>
      </c>
      <c r="D2278" s="1" t="s">
        <v>13686</v>
      </c>
      <c r="E2278" s="1" t="s">
        <v>11</v>
      </c>
      <c r="F2278" s="1" t="s">
        <v>13687</v>
      </c>
      <c r="G2278" s="1" t="s">
        <v>13688</v>
      </c>
      <c r="H2278" s="1" t="s">
        <v>11</v>
      </c>
      <c r="I2278" s="1" t="s">
        <v>11</v>
      </c>
      <c r="J2278" s="1">
        <v>1.0</v>
      </c>
      <c r="K2278" s="9" t="s">
        <v>7473</v>
      </c>
      <c r="L2278" s="1">
        <v>0.0</v>
      </c>
      <c r="M2278" s="10" t="str">
        <f>IFERROR(__xludf.DUMMYFUNCTION("REGEXEXTRACT(B2278, ""\d{4}"")"),"2011")</f>
        <v>2011</v>
      </c>
    </row>
    <row r="2279">
      <c r="A2279" s="11" t="s">
        <v>5728</v>
      </c>
      <c r="B2279" s="11" t="s">
        <v>5727</v>
      </c>
      <c r="C2279" s="1" t="s">
        <v>13689</v>
      </c>
      <c r="D2279" s="1" t="s">
        <v>13690</v>
      </c>
      <c r="E2279" s="1" t="s">
        <v>11</v>
      </c>
      <c r="F2279" s="1" t="s">
        <v>13691</v>
      </c>
      <c r="G2279" s="1" t="s">
        <v>7783</v>
      </c>
      <c r="H2279" s="1" t="s">
        <v>13692</v>
      </c>
      <c r="I2279" s="1" t="s">
        <v>13693</v>
      </c>
      <c r="J2279" s="1">
        <v>1.0</v>
      </c>
      <c r="K2279" s="1" t="s">
        <v>7473</v>
      </c>
      <c r="L2279" s="1">
        <v>0.0</v>
      </c>
      <c r="M2279" s="10" t="str">
        <f>IFERROR(__xludf.DUMMYFUNCTION("REGEXEXTRACT(B2279, ""\d{4}"")"),"2000")</f>
        <v>2000</v>
      </c>
    </row>
    <row r="2280">
      <c r="A2280" s="11" t="s">
        <v>5730</v>
      </c>
      <c r="B2280" s="11" t="s">
        <v>5729</v>
      </c>
      <c r="C2280" s="1" t="s">
        <v>13694</v>
      </c>
      <c r="D2280" s="1" t="s">
        <v>13695</v>
      </c>
      <c r="E2280" s="1" t="s">
        <v>11</v>
      </c>
      <c r="F2280" s="1" t="s">
        <v>13696</v>
      </c>
      <c r="G2280" s="1" t="s">
        <v>13697</v>
      </c>
      <c r="H2280" s="1" t="s">
        <v>13698</v>
      </c>
      <c r="I2280" s="1" t="s">
        <v>13699</v>
      </c>
      <c r="J2280" s="1">
        <v>1.0</v>
      </c>
      <c r="K2280" s="1" t="s">
        <v>7473</v>
      </c>
      <c r="L2280" s="1">
        <v>0.0</v>
      </c>
      <c r="M2280" s="10" t="str">
        <f>IFERROR(__xludf.DUMMYFUNCTION("REGEXEXTRACT(B2280, ""\d{4}"")"),"2011")</f>
        <v>2011</v>
      </c>
    </row>
    <row r="2281">
      <c r="A2281" s="11" t="s">
        <v>5734</v>
      </c>
      <c r="B2281" s="11" t="s">
        <v>5733</v>
      </c>
      <c r="C2281" s="1" t="s">
        <v>13700</v>
      </c>
      <c r="D2281" s="1" t="s">
        <v>13701</v>
      </c>
      <c r="E2281" s="1" t="s">
        <v>11</v>
      </c>
      <c r="F2281" s="1" t="s">
        <v>13702</v>
      </c>
      <c r="G2281" s="1" t="s">
        <v>13703</v>
      </c>
      <c r="H2281" s="1" t="s">
        <v>291</v>
      </c>
      <c r="I2281" s="1" t="s">
        <v>13704</v>
      </c>
      <c r="J2281" s="1">
        <v>1.0</v>
      </c>
      <c r="K2281" s="1" t="s">
        <v>7473</v>
      </c>
      <c r="L2281" s="1">
        <v>0.0</v>
      </c>
      <c r="M2281" s="10" t="str">
        <f>IFERROR(__xludf.DUMMYFUNCTION("REGEXEXTRACT(B2281, ""\d{4}"")"),"2006")</f>
        <v>2006</v>
      </c>
    </row>
    <row r="2282">
      <c r="A2282" s="11" t="s">
        <v>5736</v>
      </c>
      <c r="B2282" s="11" t="s">
        <v>5735</v>
      </c>
      <c r="C2282" s="1" t="s">
        <v>11</v>
      </c>
      <c r="D2282" s="1" t="s">
        <v>13705</v>
      </c>
      <c r="E2282" s="1" t="s">
        <v>11</v>
      </c>
      <c r="F2282" s="1" t="s">
        <v>13706</v>
      </c>
      <c r="G2282" s="1" t="s">
        <v>13707</v>
      </c>
      <c r="H2282" s="1" t="s">
        <v>11</v>
      </c>
      <c r="I2282" s="1" t="s">
        <v>11</v>
      </c>
      <c r="J2282" s="1">
        <v>1.0</v>
      </c>
      <c r="K2282" s="1" t="s">
        <v>7473</v>
      </c>
      <c r="L2282" s="1">
        <v>0.0</v>
      </c>
      <c r="M2282" s="10" t="str">
        <f>IFERROR(__xludf.DUMMYFUNCTION("REGEXEXTRACT(B2282, ""\d{4}"")"),"2014")</f>
        <v>2014</v>
      </c>
    </row>
    <row r="2283">
      <c r="A2283" s="11" t="s">
        <v>5738</v>
      </c>
      <c r="B2283" s="11" t="s">
        <v>5737</v>
      </c>
      <c r="C2283" s="1" t="s">
        <v>11</v>
      </c>
      <c r="D2283" s="1" t="s">
        <v>13708</v>
      </c>
      <c r="E2283" s="1" t="s">
        <v>11</v>
      </c>
      <c r="F2283" s="1" t="s">
        <v>13709</v>
      </c>
      <c r="G2283" s="1" t="s">
        <v>13710</v>
      </c>
      <c r="H2283" s="1" t="s">
        <v>11</v>
      </c>
      <c r="I2283" s="1" t="s">
        <v>11</v>
      </c>
      <c r="J2283" s="1">
        <v>1.0</v>
      </c>
      <c r="K2283" s="3" t="s">
        <v>12050</v>
      </c>
      <c r="L2283" s="1">
        <v>0.0</v>
      </c>
      <c r="M2283" s="10" t="str">
        <f>IFERROR(__xludf.DUMMYFUNCTION("REGEXEXTRACT(B2283, ""\d{4}"")"),"2007")</f>
        <v>2007</v>
      </c>
    </row>
    <row r="2284">
      <c r="A2284" s="11" t="s">
        <v>5744</v>
      </c>
      <c r="B2284" s="11" t="s">
        <v>5743</v>
      </c>
      <c r="C2284" s="1" t="s">
        <v>13711</v>
      </c>
      <c r="D2284" s="1" t="s">
        <v>13712</v>
      </c>
      <c r="E2284" s="1" t="s">
        <v>11</v>
      </c>
      <c r="F2284" s="1" t="s">
        <v>13713</v>
      </c>
      <c r="G2284" s="1" t="s">
        <v>11977</v>
      </c>
      <c r="H2284" s="1" t="s">
        <v>3269</v>
      </c>
      <c r="I2284" s="1" t="s">
        <v>13714</v>
      </c>
      <c r="J2284" s="1">
        <v>1.0</v>
      </c>
      <c r="K2284" s="1" t="s">
        <v>7473</v>
      </c>
      <c r="L2284" s="1">
        <v>0.0</v>
      </c>
      <c r="M2284" s="10" t="str">
        <f>IFERROR(__xludf.DUMMYFUNCTION("REGEXEXTRACT(B2284, ""\d{4}"")"),"2013")</f>
        <v>2013</v>
      </c>
    </row>
    <row r="2285">
      <c r="A2285" s="11" t="s">
        <v>5746</v>
      </c>
      <c r="B2285" s="11" t="s">
        <v>5745</v>
      </c>
      <c r="C2285" s="1" t="s">
        <v>13715</v>
      </c>
      <c r="D2285" s="1" t="s">
        <v>13716</v>
      </c>
      <c r="E2285" s="1" t="s">
        <v>11</v>
      </c>
      <c r="F2285" s="1" t="s">
        <v>13717</v>
      </c>
      <c r="G2285" s="1" t="s">
        <v>13718</v>
      </c>
      <c r="H2285" s="1" t="s">
        <v>13719</v>
      </c>
      <c r="I2285" s="1" t="s">
        <v>13720</v>
      </c>
      <c r="J2285" s="1">
        <v>1.0</v>
      </c>
      <c r="K2285" s="1" t="s">
        <v>7473</v>
      </c>
      <c r="L2285" s="1">
        <v>0.0</v>
      </c>
      <c r="M2285" s="10" t="str">
        <f>IFERROR(__xludf.DUMMYFUNCTION("REGEXEXTRACT(B2285, ""\d{4}"")"),"2014")</f>
        <v>2014</v>
      </c>
    </row>
    <row r="2286">
      <c r="A2286" s="11" t="s">
        <v>5748</v>
      </c>
      <c r="B2286" s="11" t="s">
        <v>5747</v>
      </c>
      <c r="C2286" s="1" t="s">
        <v>11</v>
      </c>
      <c r="D2286" s="1" t="s">
        <v>13721</v>
      </c>
      <c r="E2286" s="1" t="s">
        <v>11</v>
      </c>
      <c r="F2286" s="1" t="s">
        <v>13722</v>
      </c>
      <c r="G2286" s="1" t="s">
        <v>13723</v>
      </c>
      <c r="H2286" s="1" t="s">
        <v>11</v>
      </c>
      <c r="I2286" s="1" t="s">
        <v>11</v>
      </c>
      <c r="J2286" s="1">
        <v>1.0</v>
      </c>
      <c r="K2286" s="1" t="s">
        <v>7473</v>
      </c>
      <c r="L2286" s="1">
        <v>0.0</v>
      </c>
      <c r="M2286" s="10" t="str">
        <f>IFERROR(__xludf.DUMMYFUNCTION("REGEXEXTRACT(B2286, ""\d{4}"")"),"2004")</f>
        <v>2004</v>
      </c>
    </row>
    <row r="2287">
      <c r="A2287" s="11" t="s">
        <v>2784</v>
      </c>
      <c r="B2287" s="11" t="s">
        <v>2783</v>
      </c>
      <c r="C2287" s="1" t="s">
        <v>11</v>
      </c>
      <c r="D2287" s="1" t="s">
        <v>13724</v>
      </c>
      <c r="E2287" s="1" t="s">
        <v>11</v>
      </c>
      <c r="F2287" s="1" t="s">
        <v>13725</v>
      </c>
      <c r="G2287" s="1" t="s">
        <v>13726</v>
      </c>
      <c r="H2287" s="1" t="s">
        <v>2787</v>
      </c>
      <c r="I2287" s="1" t="s">
        <v>2788</v>
      </c>
      <c r="J2287" s="1">
        <v>1.0</v>
      </c>
      <c r="K2287" s="9" t="s">
        <v>13727</v>
      </c>
      <c r="L2287" s="1">
        <v>0.0</v>
      </c>
      <c r="M2287" s="10" t="str">
        <f>IFERROR(__xludf.DUMMYFUNCTION("REGEXEXTRACT(B2287, ""\d{4}"")"),"2010")</f>
        <v>2010</v>
      </c>
    </row>
    <row r="2288">
      <c r="A2288" s="11" t="s">
        <v>7375</v>
      </c>
      <c r="B2288" s="11" t="s">
        <v>7374</v>
      </c>
      <c r="C2288" s="1" t="s">
        <v>11</v>
      </c>
      <c r="D2288" s="2" t="s">
        <v>13728</v>
      </c>
      <c r="E2288" s="1" t="s">
        <v>11</v>
      </c>
      <c r="F2288" s="1" t="s">
        <v>13729</v>
      </c>
      <c r="G2288" s="1" t="s">
        <v>13730</v>
      </c>
      <c r="H2288" s="1" t="s">
        <v>11</v>
      </c>
      <c r="I2288" s="1" t="s">
        <v>11</v>
      </c>
      <c r="J2288" s="1">
        <v>1.0</v>
      </c>
      <c r="K2288" s="9" t="s">
        <v>8614</v>
      </c>
      <c r="L2288" s="1">
        <v>0.0</v>
      </c>
      <c r="M2288" s="10" t="str">
        <f>IFERROR(__xludf.DUMMYFUNCTION("REGEXEXTRACT(B2288, ""\d{4}"")"),"#N/A")</f>
        <v>#N/A</v>
      </c>
    </row>
    <row r="2289">
      <c r="A2289" s="11" t="s">
        <v>7379</v>
      </c>
      <c r="B2289" s="11" t="s">
        <v>7378</v>
      </c>
      <c r="C2289" s="1" t="s">
        <v>11</v>
      </c>
      <c r="D2289" s="1" t="s">
        <v>13731</v>
      </c>
      <c r="E2289" s="1" t="s">
        <v>11</v>
      </c>
      <c r="F2289" s="1" t="s">
        <v>13732</v>
      </c>
      <c r="G2289" s="1" t="s">
        <v>8249</v>
      </c>
      <c r="H2289" s="1" t="s">
        <v>11</v>
      </c>
      <c r="I2289" s="1" t="s">
        <v>11</v>
      </c>
      <c r="J2289" s="1">
        <v>1.0</v>
      </c>
      <c r="K2289" s="3" t="s">
        <v>7485</v>
      </c>
      <c r="L2289" s="1">
        <v>0.0</v>
      </c>
      <c r="M2289" s="10" t="str">
        <f>IFERROR(__xludf.DUMMYFUNCTION("REGEXEXTRACT(B2289, ""\d{4}"")"),"2016")</f>
        <v>2016</v>
      </c>
    </row>
    <row r="2290">
      <c r="A2290" s="6" t="s">
        <v>13733</v>
      </c>
      <c r="B2290" s="6" t="s">
        <v>7378</v>
      </c>
      <c r="C2290" s="1" t="s">
        <v>11</v>
      </c>
      <c r="D2290" s="1" t="s">
        <v>13734</v>
      </c>
      <c r="E2290" s="1" t="s">
        <v>11</v>
      </c>
      <c r="F2290" s="1" t="s">
        <v>13735</v>
      </c>
      <c r="G2290" s="1" t="s">
        <v>13736</v>
      </c>
      <c r="H2290" s="1" t="s">
        <v>11</v>
      </c>
      <c r="I2290" s="1" t="s">
        <v>11</v>
      </c>
      <c r="J2290" s="1">
        <v>1.0</v>
      </c>
      <c r="K2290" s="3" t="s">
        <v>7485</v>
      </c>
      <c r="L2290" s="1">
        <v>0.0</v>
      </c>
      <c r="M2290" s="10" t="str">
        <f>IFERROR(__xludf.DUMMYFUNCTION("REGEXEXTRACT(B2290, ""\d{4}"")"),"2016")</f>
        <v>2016</v>
      </c>
    </row>
    <row r="2291">
      <c r="A2291" s="11" t="s">
        <v>7383</v>
      </c>
      <c r="B2291" s="11" t="s">
        <v>7382</v>
      </c>
      <c r="C2291" s="1" t="s">
        <v>11</v>
      </c>
      <c r="D2291" s="1" t="s">
        <v>13737</v>
      </c>
      <c r="E2291" s="1" t="s">
        <v>11</v>
      </c>
      <c r="F2291" s="1" t="s">
        <v>13738</v>
      </c>
      <c r="G2291" s="1" t="s">
        <v>8243</v>
      </c>
      <c r="H2291" s="1" t="s">
        <v>11</v>
      </c>
      <c r="I2291" s="1" t="s">
        <v>11</v>
      </c>
      <c r="J2291" s="1">
        <v>1.0</v>
      </c>
      <c r="K2291" s="9" t="s">
        <v>7744</v>
      </c>
      <c r="L2291" s="1">
        <v>0.0</v>
      </c>
      <c r="M2291" s="10" t="str">
        <f>IFERROR(__xludf.DUMMYFUNCTION("REGEXEXTRACT(B2291, ""\d{4}"")"),"2016")</f>
        <v>2016</v>
      </c>
    </row>
    <row r="2292">
      <c r="A2292" s="11" t="s">
        <v>7387</v>
      </c>
      <c r="B2292" s="11" t="s">
        <v>7386</v>
      </c>
      <c r="C2292" s="1" t="s">
        <v>11</v>
      </c>
      <c r="D2292" s="2" t="s">
        <v>7388</v>
      </c>
      <c r="E2292" s="1" t="s">
        <v>11</v>
      </c>
      <c r="F2292" s="1" t="s">
        <v>13739</v>
      </c>
      <c r="G2292" s="1" t="s">
        <v>11167</v>
      </c>
      <c r="H2292" s="1" t="s">
        <v>11</v>
      </c>
      <c r="I2292" s="1" t="s">
        <v>11</v>
      </c>
      <c r="J2292" s="1">
        <v>1.0</v>
      </c>
      <c r="K2292" s="9" t="s">
        <v>7744</v>
      </c>
      <c r="L2292" s="1">
        <v>0.0</v>
      </c>
      <c r="M2292" s="10" t="str">
        <f>IFERROR(__xludf.DUMMYFUNCTION("REGEXEXTRACT(B2292, ""\d{4}"")"),"2014")</f>
        <v>2014</v>
      </c>
    </row>
    <row r="2293">
      <c r="A2293" s="11" t="s">
        <v>7391</v>
      </c>
      <c r="B2293" s="11" t="s">
        <v>7390</v>
      </c>
      <c r="C2293" s="1" t="s">
        <v>11</v>
      </c>
      <c r="D2293" s="1" t="s">
        <v>13740</v>
      </c>
      <c r="E2293" s="1" t="s">
        <v>11</v>
      </c>
      <c r="F2293" s="1" t="s">
        <v>13741</v>
      </c>
      <c r="G2293" s="1" t="s">
        <v>13742</v>
      </c>
      <c r="H2293" s="1" t="s">
        <v>11</v>
      </c>
      <c r="I2293" s="1" t="s">
        <v>11</v>
      </c>
      <c r="J2293" s="1">
        <v>1.0</v>
      </c>
      <c r="K2293" s="3" t="s">
        <v>7485</v>
      </c>
      <c r="L2293" s="1">
        <v>0.0</v>
      </c>
      <c r="M2293" s="10" t="str">
        <f>IFERROR(__xludf.DUMMYFUNCTION("REGEXEXTRACT(B2293, ""\d{4}"")"),"2014")</f>
        <v>2014</v>
      </c>
    </row>
    <row r="2294">
      <c r="A2294" s="11" t="s">
        <v>7395</v>
      </c>
      <c r="B2294" s="11" t="s">
        <v>7394</v>
      </c>
      <c r="C2294" s="1" t="s">
        <v>11</v>
      </c>
      <c r="D2294" s="1" t="s">
        <v>13743</v>
      </c>
      <c r="E2294" s="1" t="s">
        <v>11</v>
      </c>
      <c r="F2294" s="1" t="s">
        <v>13744</v>
      </c>
      <c r="G2294" s="1" t="s">
        <v>10405</v>
      </c>
      <c r="H2294" s="1" t="s">
        <v>11</v>
      </c>
      <c r="I2294" s="1" t="s">
        <v>11</v>
      </c>
      <c r="J2294" s="1">
        <v>1.0</v>
      </c>
      <c r="K2294" s="9" t="s">
        <v>7578</v>
      </c>
      <c r="L2294" s="1">
        <v>0.0</v>
      </c>
      <c r="M2294" s="10" t="str">
        <f>IFERROR(__xludf.DUMMYFUNCTION("REGEXEXTRACT(B2294, ""\d{4}"")"),"#N/A")</f>
        <v>#N/A</v>
      </c>
    </row>
    <row r="2295">
      <c r="A2295" s="11" t="s">
        <v>7399</v>
      </c>
      <c r="B2295" s="11" t="s">
        <v>7398</v>
      </c>
      <c r="C2295" s="1" t="s">
        <v>11</v>
      </c>
      <c r="D2295" s="1" t="s">
        <v>13745</v>
      </c>
      <c r="E2295" s="1" t="s">
        <v>11</v>
      </c>
      <c r="F2295" s="1" t="s">
        <v>13746</v>
      </c>
      <c r="G2295" s="1" t="s">
        <v>7488</v>
      </c>
      <c r="H2295" s="1" t="s">
        <v>11</v>
      </c>
      <c r="I2295" s="1" t="s">
        <v>11</v>
      </c>
      <c r="J2295" s="1">
        <v>1.0</v>
      </c>
      <c r="K2295" s="3" t="s">
        <v>7485</v>
      </c>
      <c r="L2295" s="1">
        <v>0.0</v>
      </c>
      <c r="M2295" s="10" t="str">
        <f>IFERROR(__xludf.DUMMYFUNCTION("REGEXEXTRACT(B2295, ""\d{4}"")"),"2009")</f>
        <v>2009</v>
      </c>
    </row>
    <row r="2296">
      <c r="A2296" s="11" t="s">
        <v>7403</v>
      </c>
      <c r="B2296" s="11" t="s">
        <v>7402</v>
      </c>
      <c r="C2296" s="1" t="s">
        <v>11</v>
      </c>
      <c r="D2296" s="1" t="s">
        <v>13747</v>
      </c>
      <c r="E2296" s="1" t="s">
        <v>11</v>
      </c>
      <c r="F2296" s="1" t="s">
        <v>13748</v>
      </c>
      <c r="G2296" s="1" t="s">
        <v>13749</v>
      </c>
      <c r="H2296" s="1" t="s">
        <v>11</v>
      </c>
      <c r="I2296" s="1" t="s">
        <v>11</v>
      </c>
      <c r="J2296" s="1">
        <v>1.0</v>
      </c>
      <c r="K2296" s="9" t="s">
        <v>8614</v>
      </c>
      <c r="L2296" s="1">
        <v>0.0</v>
      </c>
      <c r="M2296" s="10" t="str">
        <f>IFERROR(__xludf.DUMMYFUNCTION("REGEXEXTRACT(B2296, ""\d{4}"")"),"2014")</f>
        <v>2014</v>
      </c>
    </row>
    <row r="2297">
      <c r="A2297" s="11" t="s">
        <v>7407</v>
      </c>
      <c r="B2297" s="11" t="s">
        <v>7406</v>
      </c>
      <c r="C2297" s="1" t="s">
        <v>11</v>
      </c>
      <c r="D2297" s="2" t="s">
        <v>13750</v>
      </c>
      <c r="E2297" s="1" t="s">
        <v>11</v>
      </c>
      <c r="F2297" s="1" t="s">
        <v>13751</v>
      </c>
      <c r="G2297" s="1" t="s">
        <v>13752</v>
      </c>
      <c r="H2297" s="1" t="s">
        <v>11</v>
      </c>
      <c r="I2297" s="1" t="s">
        <v>11</v>
      </c>
      <c r="J2297" s="1">
        <v>1.0</v>
      </c>
      <c r="K2297" s="9" t="s">
        <v>7578</v>
      </c>
      <c r="L2297" s="1">
        <v>0.0</v>
      </c>
      <c r="M2297" s="10" t="str">
        <f>IFERROR(__xludf.DUMMYFUNCTION("REGEXEXTRACT(B2297, ""\d{4}"")"),"2016")</f>
        <v>2016</v>
      </c>
    </row>
    <row r="2298">
      <c r="A2298" s="11" t="s">
        <v>7411</v>
      </c>
      <c r="B2298" s="11" t="s">
        <v>7410</v>
      </c>
      <c r="C2298" s="1" t="s">
        <v>11</v>
      </c>
      <c r="D2298" s="2" t="s">
        <v>7412</v>
      </c>
      <c r="E2298" s="1" t="s">
        <v>11</v>
      </c>
      <c r="F2298" s="1" t="s">
        <v>13753</v>
      </c>
      <c r="G2298" s="1" t="s">
        <v>13754</v>
      </c>
      <c r="H2298" s="1" t="s">
        <v>11</v>
      </c>
      <c r="I2298" s="1" t="s">
        <v>11</v>
      </c>
      <c r="J2298" s="1">
        <v>1.0</v>
      </c>
      <c r="K2298" s="9" t="s">
        <v>8277</v>
      </c>
      <c r="L2298" s="1">
        <v>0.0</v>
      </c>
      <c r="M2298" s="10" t="str">
        <f>IFERROR(__xludf.DUMMYFUNCTION("REGEXEXTRACT(B2298, ""\d{4}"")"),"2010")</f>
        <v>2010</v>
      </c>
    </row>
    <row r="2299">
      <c r="A2299" s="11" t="s">
        <v>7415</v>
      </c>
      <c r="B2299" s="11" t="s">
        <v>7414</v>
      </c>
      <c r="C2299" s="1" t="s">
        <v>11</v>
      </c>
      <c r="D2299" s="2" t="s">
        <v>13755</v>
      </c>
      <c r="E2299" s="1" t="s">
        <v>11</v>
      </c>
      <c r="F2299" s="1" t="s">
        <v>13756</v>
      </c>
      <c r="G2299" s="1" t="s">
        <v>8400</v>
      </c>
      <c r="H2299" s="1" t="s">
        <v>11</v>
      </c>
      <c r="I2299" s="1" t="s">
        <v>11</v>
      </c>
      <c r="J2299" s="1">
        <v>1.0</v>
      </c>
      <c r="K2299" s="9" t="s">
        <v>7523</v>
      </c>
      <c r="L2299" s="1">
        <v>0.0</v>
      </c>
      <c r="M2299" s="10" t="str">
        <f>IFERROR(__xludf.DUMMYFUNCTION("REGEXEXTRACT(B2299, ""\d{4}"")"),"2007")</f>
        <v>2007</v>
      </c>
    </row>
    <row r="2300">
      <c r="A2300" s="18" t="s">
        <v>13757</v>
      </c>
      <c r="B2300" s="24" t="s">
        <v>7418</v>
      </c>
      <c r="C2300" s="1" t="s">
        <v>11</v>
      </c>
      <c r="D2300" s="1" t="s">
        <v>13758</v>
      </c>
      <c r="E2300" s="1" t="s">
        <v>11</v>
      </c>
      <c r="F2300" s="1" t="s">
        <v>13759</v>
      </c>
      <c r="G2300" s="3" t="s">
        <v>13760</v>
      </c>
      <c r="H2300" s="1" t="s">
        <v>11</v>
      </c>
      <c r="I2300" s="1" t="s">
        <v>11</v>
      </c>
      <c r="J2300" s="1">
        <v>1.0</v>
      </c>
      <c r="K2300" s="1" t="s">
        <v>7738</v>
      </c>
      <c r="L2300" s="1">
        <v>0.0</v>
      </c>
      <c r="M2300" s="10" t="str">
        <f>IFERROR(__xludf.DUMMYFUNCTION("REGEXEXTRACT(B2300, ""\d{4}"")"),"2017")</f>
        <v>2017</v>
      </c>
    </row>
    <row r="2301">
      <c r="A2301" s="11" t="s">
        <v>7423</v>
      </c>
      <c r="B2301" s="11" t="s">
        <v>7422</v>
      </c>
      <c r="C2301" s="1" t="s">
        <v>11</v>
      </c>
      <c r="D2301" s="1" t="s">
        <v>13761</v>
      </c>
      <c r="E2301" s="1" t="s">
        <v>11</v>
      </c>
      <c r="F2301" s="1" t="s">
        <v>13762</v>
      </c>
      <c r="G2301" s="1" t="s">
        <v>13763</v>
      </c>
      <c r="H2301" s="1" t="s">
        <v>11</v>
      </c>
      <c r="I2301" s="1" t="s">
        <v>11</v>
      </c>
      <c r="J2301" s="1">
        <v>1.0</v>
      </c>
      <c r="K2301" s="9" t="s">
        <v>7485</v>
      </c>
      <c r="L2301" s="1">
        <v>0.0</v>
      </c>
      <c r="M2301" s="10" t="str">
        <f>IFERROR(__xludf.DUMMYFUNCTION("REGEXEXTRACT(B2301, ""\d{4}"")"),"2017")</f>
        <v>2017</v>
      </c>
    </row>
    <row r="2302">
      <c r="A2302" s="11" t="s">
        <v>7427</v>
      </c>
      <c r="B2302" s="11" t="s">
        <v>7426</v>
      </c>
      <c r="C2302" s="1" t="s">
        <v>11</v>
      </c>
      <c r="D2302" s="1" t="s">
        <v>13764</v>
      </c>
      <c r="E2302" s="1" t="s">
        <v>11</v>
      </c>
      <c r="F2302" s="1" t="s">
        <v>13765</v>
      </c>
      <c r="G2302" s="1" t="s">
        <v>13766</v>
      </c>
      <c r="H2302" s="1" t="s">
        <v>11</v>
      </c>
      <c r="I2302" s="1" t="s">
        <v>11</v>
      </c>
      <c r="J2302" s="1">
        <v>1.0</v>
      </c>
      <c r="K2302" s="3" t="s">
        <v>7738</v>
      </c>
      <c r="L2302" s="1">
        <v>0.0</v>
      </c>
      <c r="M2302" s="10" t="str">
        <f>IFERROR(__xludf.DUMMYFUNCTION("REGEXEXTRACT(B2302, ""\d{4}"")"),"2011")</f>
        <v>2011</v>
      </c>
    </row>
    <row r="2303">
      <c r="A2303" s="11" t="s">
        <v>7431</v>
      </c>
      <c r="B2303" s="11" t="s">
        <v>7430</v>
      </c>
      <c r="C2303" s="1" t="s">
        <v>11</v>
      </c>
      <c r="D2303" s="1" t="s">
        <v>13767</v>
      </c>
      <c r="E2303" s="1" t="s">
        <v>11</v>
      </c>
      <c r="F2303" s="1" t="s">
        <v>13768</v>
      </c>
      <c r="G2303" s="1" t="s">
        <v>13769</v>
      </c>
      <c r="H2303" s="1" t="s">
        <v>11</v>
      </c>
      <c r="I2303" s="1" t="s">
        <v>11</v>
      </c>
      <c r="J2303" s="1">
        <v>1.0</v>
      </c>
      <c r="K2303" s="9" t="s">
        <v>8903</v>
      </c>
      <c r="L2303" s="1">
        <v>0.0</v>
      </c>
      <c r="M2303" s="10" t="str">
        <f>IFERROR(__xludf.DUMMYFUNCTION("REGEXEXTRACT(B2303, ""\d{4}"")"),"2014")</f>
        <v>2014</v>
      </c>
    </row>
    <row r="2304">
      <c r="A2304" s="11" t="s">
        <v>7434</v>
      </c>
      <c r="B2304" s="11" t="s">
        <v>7433</v>
      </c>
      <c r="C2304" s="1" t="s">
        <v>11</v>
      </c>
      <c r="D2304" s="1" t="s">
        <v>7488</v>
      </c>
      <c r="E2304" s="1" t="s">
        <v>11</v>
      </c>
      <c r="F2304" s="1" t="s">
        <v>7488</v>
      </c>
      <c r="G2304" s="1" t="s">
        <v>7516</v>
      </c>
      <c r="H2304" s="1" t="s">
        <v>11</v>
      </c>
      <c r="I2304" s="1" t="s">
        <v>11</v>
      </c>
      <c r="J2304" s="1">
        <v>1.0</v>
      </c>
      <c r="K2304" s="3" t="s">
        <v>7485</v>
      </c>
      <c r="L2304" s="1">
        <v>0.0</v>
      </c>
      <c r="M2304" s="10" t="str">
        <f>IFERROR(__xludf.DUMMYFUNCTION("REGEXEXTRACT(B2304, ""\d{4}"")"),"2007")</f>
        <v>2007</v>
      </c>
    </row>
    <row r="2305">
      <c r="A2305" s="11" t="s">
        <v>7438</v>
      </c>
      <c r="B2305" s="11" t="s">
        <v>7437</v>
      </c>
      <c r="C2305" s="1" t="s">
        <v>11</v>
      </c>
      <c r="D2305" s="2" t="s">
        <v>13770</v>
      </c>
      <c r="E2305" s="1" t="s">
        <v>11</v>
      </c>
      <c r="F2305" s="1" t="s">
        <v>13771</v>
      </c>
      <c r="G2305" s="1" t="s">
        <v>7504</v>
      </c>
      <c r="H2305" s="1" t="s">
        <v>11</v>
      </c>
      <c r="I2305" s="1" t="s">
        <v>11</v>
      </c>
      <c r="J2305" s="1">
        <v>1.0</v>
      </c>
      <c r="K2305" s="3" t="s">
        <v>7485</v>
      </c>
      <c r="L2305" s="1">
        <v>0.0</v>
      </c>
      <c r="M2305" s="10" t="str">
        <f>IFERROR(__xludf.DUMMYFUNCTION("REGEXEXTRACT(B2305, ""\d{4}"")"),"#N/A")</f>
        <v>#N/A</v>
      </c>
    </row>
    <row r="2306">
      <c r="A2306" s="11" t="s">
        <v>7442</v>
      </c>
      <c r="B2306" s="11" t="s">
        <v>7441</v>
      </c>
      <c r="C2306" s="1" t="s">
        <v>11</v>
      </c>
      <c r="D2306" s="1" t="s">
        <v>13772</v>
      </c>
      <c r="E2306" s="1" t="s">
        <v>11</v>
      </c>
      <c r="F2306" s="1" t="s">
        <v>13773</v>
      </c>
      <c r="G2306" s="1" t="s">
        <v>8390</v>
      </c>
      <c r="H2306" s="1" t="s">
        <v>11</v>
      </c>
      <c r="I2306" s="1" t="s">
        <v>11</v>
      </c>
      <c r="J2306" s="1">
        <v>1.0</v>
      </c>
      <c r="K2306" s="9" t="s">
        <v>7523</v>
      </c>
      <c r="L2306" s="1">
        <v>0.0</v>
      </c>
      <c r="M2306" s="10" t="str">
        <f>IFERROR(__xludf.DUMMYFUNCTION("REGEXEXTRACT(B2306, ""\d{4}"")"),"1995")</f>
        <v>1995</v>
      </c>
    </row>
    <row r="2307">
      <c r="A2307" s="11" t="s">
        <v>7446</v>
      </c>
      <c r="B2307" s="11" t="s">
        <v>7445</v>
      </c>
      <c r="C2307" s="1" t="s">
        <v>11</v>
      </c>
      <c r="D2307" s="1" t="s">
        <v>13774</v>
      </c>
      <c r="E2307" s="1" t="s">
        <v>11</v>
      </c>
      <c r="F2307" s="1" t="s">
        <v>13775</v>
      </c>
      <c r="G2307" s="1" t="s">
        <v>7712</v>
      </c>
      <c r="H2307" s="1" t="s">
        <v>11</v>
      </c>
      <c r="I2307" s="1" t="s">
        <v>11</v>
      </c>
      <c r="J2307" s="1">
        <v>1.0</v>
      </c>
      <c r="K2307" s="9" t="s">
        <v>7485</v>
      </c>
      <c r="L2307" s="1">
        <v>0.0</v>
      </c>
      <c r="M2307" s="10" t="str">
        <f>IFERROR(__xludf.DUMMYFUNCTION("REGEXEXTRACT(B2307, ""\d{4}"")"),"2002")</f>
        <v>2002</v>
      </c>
    </row>
    <row r="2308">
      <c r="A2308" s="11" t="s">
        <v>7450</v>
      </c>
      <c r="B2308" s="11" t="s">
        <v>7449</v>
      </c>
      <c r="C2308" s="1" t="s">
        <v>11</v>
      </c>
      <c r="D2308" s="1" t="s">
        <v>13776</v>
      </c>
      <c r="E2308" s="1" t="s">
        <v>11</v>
      </c>
      <c r="F2308" s="1" t="s">
        <v>13777</v>
      </c>
      <c r="G2308" s="1" t="s">
        <v>13778</v>
      </c>
      <c r="H2308" s="1" t="s">
        <v>11</v>
      </c>
      <c r="I2308" s="1" t="s">
        <v>11</v>
      </c>
      <c r="J2308" s="1">
        <v>1.0</v>
      </c>
      <c r="K2308" s="9" t="s">
        <v>7473</v>
      </c>
      <c r="L2308" s="1">
        <v>0.0</v>
      </c>
      <c r="M2308" s="10" t="str">
        <f>IFERROR(__xludf.DUMMYFUNCTION("REGEXEXTRACT(B2308, ""\d{4}"")"),"2012")</f>
        <v>2012</v>
      </c>
    </row>
    <row r="2309">
      <c r="A2309" s="11" t="s">
        <v>7454</v>
      </c>
      <c r="B2309" s="11" t="s">
        <v>7453</v>
      </c>
      <c r="C2309" s="1" t="s">
        <v>11</v>
      </c>
      <c r="D2309" s="2" t="s">
        <v>7455</v>
      </c>
      <c r="E2309" s="1" t="s">
        <v>11</v>
      </c>
      <c r="F2309" s="1" t="s">
        <v>13779</v>
      </c>
      <c r="G2309" s="1" t="s">
        <v>13447</v>
      </c>
      <c r="H2309" s="1" t="s">
        <v>11</v>
      </c>
      <c r="I2309" s="1" t="s">
        <v>11</v>
      </c>
      <c r="J2309" s="1">
        <v>1.0</v>
      </c>
      <c r="K2309" s="9" t="s">
        <v>7485</v>
      </c>
      <c r="L2309" s="1">
        <v>0.0</v>
      </c>
      <c r="M2309" s="10" t="str">
        <f>IFERROR(__xludf.DUMMYFUNCTION("REGEXEXTRACT(B2309, ""\d{4}"")"),"#N/A")</f>
        <v>#N/A</v>
      </c>
    </row>
    <row r="2310">
      <c r="A2310" s="11" t="s">
        <v>94</v>
      </c>
      <c r="B2310" s="11" t="s">
        <v>93</v>
      </c>
      <c r="C2310" s="1" t="s">
        <v>11</v>
      </c>
      <c r="D2310" s="2" t="s">
        <v>95</v>
      </c>
      <c r="E2310" s="1" t="s">
        <v>11</v>
      </c>
      <c r="F2310" s="1" t="s">
        <v>8605</v>
      </c>
      <c r="G2310" s="1" t="s">
        <v>8210</v>
      </c>
      <c r="H2310" s="1" t="s">
        <v>11</v>
      </c>
      <c r="I2310" s="1" t="s">
        <v>11</v>
      </c>
      <c r="J2310" s="1">
        <v>1.0</v>
      </c>
      <c r="K2310" s="9" t="s">
        <v>7485</v>
      </c>
      <c r="L2310" s="1">
        <v>1.0</v>
      </c>
      <c r="M2310" s="10" t="str">
        <f>IFERROR(__xludf.DUMMYFUNCTION("REGEXEXTRACT(B2310, ""\d{4}"")"),"#N/A")</f>
        <v>#N/A</v>
      </c>
    </row>
    <row r="2311">
      <c r="A2311" s="11" t="s">
        <v>3654</v>
      </c>
      <c r="B2311" s="11" t="s">
        <v>3653</v>
      </c>
      <c r="C2311" s="1" t="s">
        <v>11</v>
      </c>
      <c r="D2311" s="1" t="s">
        <v>13780</v>
      </c>
      <c r="E2311" s="1" t="s">
        <v>11</v>
      </c>
      <c r="F2311" s="1" t="s">
        <v>13781</v>
      </c>
      <c r="G2311" s="1" t="s">
        <v>8330</v>
      </c>
      <c r="H2311" s="1" t="s">
        <v>11</v>
      </c>
      <c r="I2311" s="1" t="s">
        <v>11</v>
      </c>
      <c r="J2311" s="1">
        <v>1.0</v>
      </c>
      <c r="K2311" s="3" t="s">
        <v>7485</v>
      </c>
      <c r="L2311" s="1">
        <v>1.0</v>
      </c>
      <c r="M2311" s="10" t="str">
        <f>IFERROR(__xludf.DUMMYFUNCTION("REGEXEXTRACT(B2311, ""\d{4}"")"),"2014")</f>
        <v>2014</v>
      </c>
    </row>
    <row r="2312">
      <c r="A2312" s="11" t="s">
        <v>4970</v>
      </c>
      <c r="B2312" s="11" t="s">
        <v>4969</v>
      </c>
      <c r="C2312" s="1" t="s">
        <v>11</v>
      </c>
      <c r="D2312" s="1" t="s">
        <v>13782</v>
      </c>
      <c r="E2312" s="1" t="s">
        <v>11</v>
      </c>
      <c r="F2312" s="1" t="s">
        <v>13783</v>
      </c>
      <c r="G2312" s="1" t="s">
        <v>13784</v>
      </c>
      <c r="H2312" s="1" t="s">
        <v>11</v>
      </c>
      <c r="I2312" s="1" t="s">
        <v>11</v>
      </c>
      <c r="J2312" s="1">
        <v>1.0</v>
      </c>
      <c r="K2312" s="1" t="s">
        <v>7473</v>
      </c>
      <c r="L2312" s="1">
        <v>1.0</v>
      </c>
      <c r="M2312" s="10" t="str">
        <f>IFERROR(__xludf.DUMMYFUNCTION("REGEXEXTRACT(B2312, ""\d{4}"")"),"2014")</f>
        <v>2014</v>
      </c>
    </row>
    <row r="2313">
      <c r="A2313" s="11" t="s">
        <v>5575</v>
      </c>
      <c r="B2313" s="11" t="s">
        <v>5574</v>
      </c>
      <c r="C2313" s="1"/>
      <c r="D2313" s="1" t="s">
        <v>13785</v>
      </c>
      <c r="E2313" s="1" t="s">
        <v>11</v>
      </c>
      <c r="F2313" s="1" t="s">
        <v>13786</v>
      </c>
      <c r="G2313" s="1" t="s">
        <v>4237</v>
      </c>
      <c r="H2313" s="1" t="s">
        <v>13787</v>
      </c>
      <c r="I2313" s="1" t="s">
        <v>13788</v>
      </c>
      <c r="J2313" s="1">
        <v>1.0</v>
      </c>
      <c r="K2313" s="1" t="s">
        <v>7473</v>
      </c>
      <c r="L2313" s="1">
        <v>0.0</v>
      </c>
      <c r="M2313" s="10" t="str">
        <f>IFERROR(__xludf.DUMMYFUNCTION("REGEXEXTRACT(B2313, ""\d{4}"")"),"2012")</f>
        <v>2012</v>
      </c>
    </row>
    <row r="2314">
      <c r="A2314" s="11" t="s">
        <v>5591</v>
      </c>
      <c r="B2314" s="11" t="s">
        <v>5590</v>
      </c>
      <c r="C2314" s="1"/>
      <c r="D2314" s="1" t="s">
        <v>13789</v>
      </c>
      <c r="E2314" s="1" t="s">
        <v>11</v>
      </c>
      <c r="F2314" s="1" t="s">
        <v>13790</v>
      </c>
      <c r="G2314" s="1" t="s">
        <v>13791</v>
      </c>
      <c r="H2314" s="1" t="s">
        <v>13792</v>
      </c>
      <c r="I2314" s="1" t="s">
        <v>13793</v>
      </c>
      <c r="J2314" s="1">
        <v>1.0</v>
      </c>
      <c r="K2314" s="1" t="s">
        <v>7473</v>
      </c>
      <c r="L2314" s="1">
        <v>0.0</v>
      </c>
      <c r="M2314" s="10" t="str">
        <f>IFERROR(__xludf.DUMMYFUNCTION("REGEXEXTRACT(B2314, ""\d{4}"")"),"2015")</f>
        <v>2015</v>
      </c>
    </row>
    <row r="2315">
      <c r="A2315" s="11" t="s">
        <v>5601</v>
      </c>
      <c r="B2315" s="11" t="s">
        <v>5600</v>
      </c>
      <c r="C2315" s="1"/>
      <c r="D2315" s="1" t="s">
        <v>13794</v>
      </c>
      <c r="E2315" s="1" t="s">
        <v>11</v>
      </c>
      <c r="F2315" s="1" t="s">
        <v>13795</v>
      </c>
      <c r="G2315" s="1" t="s">
        <v>8164</v>
      </c>
      <c r="H2315" s="1" t="s">
        <v>13796</v>
      </c>
      <c r="I2315" s="1" t="s">
        <v>13797</v>
      </c>
      <c r="J2315" s="1">
        <v>1.0</v>
      </c>
      <c r="K2315" s="3" t="s">
        <v>7473</v>
      </c>
      <c r="L2315" s="1">
        <v>0.0</v>
      </c>
      <c r="M2315" s="10" t="str">
        <f>IFERROR(__xludf.DUMMYFUNCTION("REGEXEXTRACT(B2315, ""\d{4}"")"),"2014")</f>
        <v>2014</v>
      </c>
    </row>
    <row r="2316">
      <c r="A2316" s="11" t="s">
        <v>5686</v>
      </c>
      <c r="B2316" s="11" t="s">
        <v>5685</v>
      </c>
      <c r="C2316" s="1"/>
      <c r="D2316" s="1" t="s">
        <v>13798</v>
      </c>
      <c r="E2316" s="1" t="s">
        <v>11</v>
      </c>
      <c r="F2316" s="1" t="s">
        <v>13799</v>
      </c>
      <c r="G2316" s="1" t="s">
        <v>11982</v>
      </c>
      <c r="H2316" s="1" t="s">
        <v>13800</v>
      </c>
      <c r="I2316" s="1" t="s">
        <v>13801</v>
      </c>
      <c r="J2316" s="1">
        <v>1.0</v>
      </c>
      <c r="K2316" s="1" t="s">
        <v>7473</v>
      </c>
      <c r="L2316" s="1">
        <v>0.0</v>
      </c>
      <c r="M2316" s="10" t="str">
        <f>IFERROR(__xludf.DUMMYFUNCTION("REGEXEXTRACT(B2316, ""\d{4}"")"),"1997")</f>
        <v>1997</v>
      </c>
    </row>
    <row r="2317">
      <c r="A2317" s="11" t="s">
        <v>5732</v>
      </c>
      <c r="B2317" s="11" t="s">
        <v>5731</v>
      </c>
      <c r="C2317" s="1"/>
      <c r="D2317" s="1" t="s">
        <v>13802</v>
      </c>
      <c r="E2317" s="1" t="s">
        <v>11</v>
      </c>
      <c r="F2317" s="1" t="s">
        <v>13803</v>
      </c>
      <c r="G2317" s="1" t="s">
        <v>8005</v>
      </c>
      <c r="H2317" s="1" t="s">
        <v>390</v>
      </c>
      <c r="I2317" s="1" t="s">
        <v>13804</v>
      </c>
      <c r="J2317" s="1">
        <v>1.0</v>
      </c>
      <c r="K2317" s="9" t="s">
        <v>7523</v>
      </c>
      <c r="L2317" s="1">
        <v>0.0</v>
      </c>
      <c r="M2317" s="10" t="str">
        <f>IFERROR(__xludf.DUMMYFUNCTION("REGEXEXTRACT(B2317, ""\d{4}"")"),"2014")</f>
        <v>2014</v>
      </c>
    </row>
    <row r="2318">
      <c r="A2318" s="11" t="s">
        <v>2353</v>
      </c>
      <c r="B2318" s="11" t="s">
        <v>2352</v>
      </c>
      <c r="C2318" s="1"/>
      <c r="D2318" s="1" t="s">
        <v>13805</v>
      </c>
      <c r="E2318" s="1" t="s">
        <v>11</v>
      </c>
      <c r="F2318" s="1" t="s">
        <v>2354</v>
      </c>
      <c r="G2318" s="1" t="s">
        <v>2325</v>
      </c>
      <c r="H2318" s="1" t="s">
        <v>2355</v>
      </c>
      <c r="I2318" s="1" t="s">
        <v>2356</v>
      </c>
      <c r="J2318" s="1">
        <v>1.0</v>
      </c>
      <c r="K2318" s="1" t="s">
        <v>7473</v>
      </c>
      <c r="L2318" s="1">
        <v>0.0</v>
      </c>
      <c r="M2318" s="10" t="str">
        <f>IFERROR(__xludf.DUMMYFUNCTION("REGEXEXTRACT(B2318, ""\d{4}"")"),"2016")</f>
        <v>2016</v>
      </c>
    </row>
    <row r="2319">
      <c r="A2319" s="11" t="s">
        <v>4171</v>
      </c>
      <c r="B2319" s="11" t="s">
        <v>4170</v>
      </c>
      <c r="C2319" s="1"/>
      <c r="D2319" s="1" t="s">
        <v>13806</v>
      </c>
      <c r="E2319" s="1" t="s">
        <v>11</v>
      </c>
      <c r="F2319" s="1" t="s">
        <v>4172</v>
      </c>
      <c r="G2319" s="1" t="s">
        <v>4173</v>
      </c>
      <c r="H2319" s="1" t="s">
        <v>291</v>
      </c>
      <c r="I2319" s="1" t="s">
        <v>4174</v>
      </c>
      <c r="J2319" s="1">
        <v>1.0</v>
      </c>
      <c r="K2319" s="1" t="s">
        <v>7473</v>
      </c>
      <c r="L2319" s="1">
        <v>0.0</v>
      </c>
      <c r="M2319" s="10" t="str">
        <f>IFERROR(__xludf.DUMMYFUNCTION("REGEXEXTRACT(B2319, ""\d{4}"")"),"2003")</f>
        <v>2003</v>
      </c>
    </row>
    <row r="2320">
      <c r="A2320" s="11" t="s">
        <v>4291</v>
      </c>
      <c r="B2320" s="11" t="s">
        <v>4290</v>
      </c>
      <c r="C2320" s="1"/>
      <c r="D2320" s="1" t="s">
        <v>13807</v>
      </c>
      <c r="E2320" s="1" t="s">
        <v>11</v>
      </c>
      <c r="F2320" s="1" t="s">
        <v>13808</v>
      </c>
      <c r="G2320" s="1" t="s">
        <v>4293</v>
      </c>
      <c r="H2320" s="1" t="s">
        <v>8895</v>
      </c>
      <c r="I2320" s="1" t="s">
        <v>13809</v>
      </c>
      <c r="J2320" s="1">
        <v>1.0</v>
      </c>
      <c r="K2320" s="1" t="s">
        <v>7473</v>
      </c>
      <c r="L2320" s="1">
        <v>0.0</v>
      </c>
      <c r="M2320" s="10" t="str">
        <f>IFERROR(__xludf.DUMMYFUNCTION("REGEXEXTRACT(B2320, ""\d{4}"")"),"2005")</f>
        <v>2005</v>
      </c>
    </row>
    <row r="2321">
      <c r="A2321" s="11" t="s">
        <v>4317</v>
      </c>
      <c r="B2321" s="11" t="s">
        <v>4316</v>
      </c>
      <c r="C2321" s="1"/>
      <c r="D2321" s="1" t="s">
        <v>13810</v>
      </c>
      <c r="E2321" s="1" t="s">
        <v>11</v>
      </c>
      <c r="F2321" s="1" t="s">
        <v>4318</v>
      </c>
      <c r="G2321" s="1" t="s">
        <v>4319</v>
      </c>
      <c r="H2321" s="1" t="s">
        <v>291</v>
      </c>
      <c r="I2321" s="1" t="s">
        <v>4320</v>
      </c>
      <c r="J2321" s="1">
        <v>1.0</v>
      </c>
      <c r="K2321" s="1" t="s">
        <v>7473</v>
      </c>
      <c r="L2321" s="1">
        <v>0.0</v>
      </c>
      <c r="M2321" s="10" t="str">
        <f>IFERROR(__xludf.DUMMYFUNCTION("REGEXEXTRACT(B2321, ""\d{4}"")"),"2002")</f>
        <v>2002</v>
      </c>
    </row>
    <row r="2322">
      <c r="A2322" s="11" t="s">
        <v>4322</v>
      </c>
      <c r="B2322" s="11" t="s">
        <v>4321</v>
      </c>
      <c r="C2322" s="1"/>
      <c r="D2322" s="1" t="s">
        <v>13811</v>
      </c>
      <c r="E2322" s="1" t="s">
        <v>11</v>
      </c>
      <c r="F2322" s="1" t="s">
        <v>4323</v>
      </c>
      <c r="G2322" s="1" t="s">
        <v>4324</v>
      </c>
      <c r="H2322" s="1" t="s">
        <v>4325</v>
      </c>
      <c r="I2322" s="1" t="s">
        <v>4326</v>
      </c>
      <c r="J2322" s="1">
        <v>1.0</v>
      </c>
      <c r="K2322" s="1" t="s">
        <v>7738</v>
      </c>
      <c r="L2322" s="1">
        <v>0.0</v>
      </c>
      <c r="M2322" s="10" t="str">
        <f>IFERROR(__xludf.DUMMYFUNCTION("REGEXEXTRACT(B2322, ""\d{4}"")"),"2011")</f>
        <v>2011</v>
      </c>
    </row>
    <row r="2323">
      <c r="A2323" s="11" t="s">
        <v>4912</v>
      </c>
      <c r="B2323" s="11" t="s">
        <v>4911</v>
      </c>
      <c r="C2323" s="1"/>
      <c r="D2323" s="1" t="s">
        <v>13812</v>
      </c>
      <c r="E2323" s="1" t="s">
        <v>11</v>
      </c>
      <c r="F2323" s="1" t="s">
        <v>4913</v>
      </c>
      <c r="G2323" s="1" t="s">
        <v>4914</v>
      </c>
      <c r="H2323" s="1" t="s">
        <v>4915</v>
      </c>
      <c r="I2323" s="1" t="s">
        <v>4916</v>
      </c>
      <c r="J2323" s="1">
        <v>1.0</v>
      </c>
      <c r="K2323" s="1" t="s">
        <v>7473</v>
      </c>
      <c r="L2323" s="1">
        <v>0.0</v>
      </c>
      <c r="M2323" s="10" t="str">
        <f>IFERROR(__xludf.DUMMYFUNCTION("REGEXEXTRACT(B2323, ""\d{4}"")"),"2005")</f>
        <v>2005</v>
      </c>
    </row>
    <row r="2324">
      <c r="A2324" s="11" t="s">
        <v>4949</v>
      </c>
      <c r="B2324" s="11" t="s">
        <v>4948</v>
      </c>
      <c r="C2324" s="1"/>
      <c r="D2324" s="1" t="s">
        <v>13813</v>
      </c>
      <c r="E2324" s="1" t="s">
        <v>11</v>
      </c>
      <c r="F2324" s="1" t="s">
        <v>4950</v>
      </c>
      <c r="G2324" s="1" t="s">
        <v>4951</v>
      </c>
      <c r="H2324" s="1" t="s">
        <v>1541</v>
      </c>
      <c r="I2324" s="1" t="s">
        <v>4952</v>
      </c>
      <c r="J2324" s="1">
        <v>1.0</v>
      </c>
      <c r="K2324" s="1" t="s">
        <v>7473</v>
      </c>
      <c r="L2324" s="1">
        <v>0.0</v>
      </c>
      <c r="M2324" s="10" t="str">
        <f>IFERROR(__xludf.DUMMYFUNCTION("REGEXEXTRACT(B2324, ""\d{4}"")"),"1999")</f>
        <v>1999</v>
      </c>
    </row>
    <row r="2325">
      <c r="A2325" s="6" t="s">
        <v>13814</v>
      </c>
      <c r="B2325" s="11" t="s">
        <v>7465</v>
      </c>
      <c r="C2325" s="1" t="s">
        <v>5063</v>
      </c>
      <c r="D2325" s="1" t="s">
        <v>7488</v>
      </c>
      <c r="E2325" s="1" t="s">
        <v>11</v>
      </c>
      <c r="F2325" s="1" t="s">
        <v>5060</v>
      </c>
      <c r="G2325" s="1" t="s">
        <v>5061</v>
      </c>
      <c r="H2325" s="1" t="s">
        <v>5062</v>
      </c>
      <c r="I2325" s="1" t="s">
        <v>5064</v>
      </c>
      <c r="J2325" s="1">
        <v>1.0</v>
      </c>
      <c r="K2325" s="1" t="s">
        <v>7473</v>
      </c>
      <c r="L2325" s="1">
        <v>0.0</v>
      </c>
      <c r="M2325" s="10" t="str">
        <f>IFERROR(__xludf.DUMMYFUNCTION("REGEXEXTRACT(B2325, ""\d{4}"")"),"2013")</f>
        <v>2013</v>
      </c>
    </row>
    <row r="2326">
      <c r="A2326" s="11" t="s">
        <v>7462</v>
      </c>
      <c r="B2326" s="6" t="s">
        <v>7461</v>
      </c>
      <c r="C2326" s="1" t="s">
        <v>11</v>
      </c>
      <c r="D2326" s="2" t="s">
        <v>13815</v>
      </c>
      <c r="E2326" s="1" t="s">
        <v>11</v>
      </c>
      <c r="F2326" s="1" t="s">
        <v>13816</v>
      </c>
      <c r="G2326" s="1" t="s">
        <v>13736</v>
      </c>
      <c r="H2326" s="1" t="s">
        <v>11</v>
      </c>
      <c r="I2326" s="1" t="s">
        <v>11</v>
      </c>
      <c r="J2326" s="1">
        <v>1.0</v>
      </c>
      <c r="K2326" s="9" t="s">
        <v>7523</v>
      </c>
      <c r="L2326" s="1">
        <v>0.0</v>
      </c>
      <c r="M2326" s="10" t="str">
        <f>IFERROR(__xludf.DUMMYFUNCTION("REGEXEXTRACT(B2326, ""\d{4}"")"),"2015")</f>
        <v>2015</v>
      </c>
    </row>
    <row r="2327">
      <c r="A2327" s="11" t="s">
        <v>13817</v>
      </c>
      <c r="B2327" s="11" t="s">
        <v>7457</v>
      </c>
      <c r="C2327" s="1" t="s">
        <v>13818</v>
      </c>
      <c r="D2327" s="1" t="s">
        <v>7488</v>
      </c>
      <c r="E2327" s="1" t="s">
        <v>11</v>
      </c>
      <c r="F2327" s="1" t="s">
        <v>13819</v>
      </c>
      <c r="G2327" s="1" t="s">
        <v>13820</v>
      </c>
      <c r="H2327" s="1" t="s">
        <v>291</v>
      </c>
      <c r="I2327" s="1" t="s">
        <v>13821</v>
      </c>
      <c r="J2327" s="1">
        <v>1.0</v>
      </c>
      <c r="K2327" s="1" t="s">
        <v>7473</v>
      </c>
      <c r="L2327" s="1">
        <v>0.0</v>
      </c>
      <c r="M2327" s="10" t="str">
        <f>IFERROR(__xludf.DUMMYFUNCTION("REGEXEXTRACT(B2327, ""\d{4}"")"),"2016")</f>
        <v>2016</v>
      </c>
    </row>
    <row r="2328">
      <c r="A2328" s="11" t="s">
        <v>7460</v>
      </c>
      <c r="B2328" s="6" t="s">
        <v>7459</v>
      </c>
      <c r="C2328" s="1" t="s">
        <v>11</v>
      </c>
      <c r="D2328" s="2" t="s">
        <v>13822</v>
      </c>
      <c r="E2328" s="1" t="s">
        <v>11</v>
      </c>
      <c r="F2328" s="1" t="s">
        <v>13823</v>
      </c>
      <c r="G2328" s="1" t="s">
        <v>13824</v>
      </c>
      <c r="H2328" s="1" t="s">
        <v>11</v>
      </c>
      <c r="I2328" s="1" t="s">
        <v>11</v>
      </c>
      <c r="J2328" s="1">
        <v>1.0</v>
      </c>
      <c r="K2328" s="3" t="s">
        <v>7485</v>
      </c>
      <c r="L2328" s="1">
        <v>0.0</v>
      </c>
      <c r="M2328" s="10" t="str">
        <f>IFERROR(__xludf.DUMMYFUNCTION("REGEXEXTRACT(B2328, ""\d{4}"")"),"2016")</f>
        <v>2016</v>
      </c>
    </row>
    <row r="2329">
      <c r="A2329" s="11" t="s">
        <v>13825</v>
      </c>
      <c r="B2329" s="11" t="s">
        <v>13826</v>
      </c>
      <c r="C2329" s="1" t="s">
        <v>13827</v>
      </c>
      <c r="D2329" s="1" t="s">
        <v>7488</v>
      </c>
      <c r="E2329" s="1" t="s">
        <v>11</v>
      </c>
      <c r="F2329" s="1" t="s">
        <v>13828</v>
      </c>
      <c r="G2329" s="1" t="s">
        <v>13829</v>
      </c>
      <c r="H2329" s="1" t="s">
        <v>7633</v>
      </c>
      <c r="I2329" s="1" t="s">
        <v>13830</v>
      </c>
      <c r="J2329" s="1">
        <v>1.0</v>
      </c>
      <c r="K2329" s="1" t="s">
        <v>7473</v>
      </c>
      <c r="L2329" s="1">
        <v>0.0</v>
      </c>
      <c r="M2329" s="10" t="str">
        <f>IFERROR(__xludf.DUMMYFUNCTION("REGEXEXTRACT(B2329, ""\d{4}"")"),"2017")</f>
        <v>2017</v>
      </c>
    </row>
    <row r="2330">
      <c r="A2330" s="11" t="s">
        <v>3014</v>
      </c>
      <c r="B2330" s="11" t="s">
        <v>3013</v>
      </c>
      <c r="C2330" s="1" t="s">
        <v>13831</v>
      </c>
      <c r="D2330" s="1" t="s">
        <v>7488</v>
      </c>
      <c r="E2330" s="1" t="s">
        <v>11</v>
      </c>
      <c r="F2330" s="1" t="s">
        <v>13832</v>
      </c>
      <c r="G2330" s="1" t="s">
        <v>13833</v>
      </c>
      <c r="H2330" s="1" t="s">
        <v>1357</v>
      </c>
      <c r="I2330" s="1" t="s">
        <v>13834</v>
      </c>
      <c r="J2330" s="1">
        <v>1.0</v>
      </c>
      <c r="K2330" s="1" t="s">
        <v>7473</v>
      </c>
      <c r="L2330" s="1">
        <v>0.0</v>
      </c>
      <c r="M2330" s="10" t="str">
        <f>IFERROR(__xludf.DUMMYFUNCTION("REGEXEXTRACT(B2330, ""\d{4}"")"),"2009")</f>
        <v>2009</v>
      </c>
    </row>
    <row r="2331">
      <c r="A2331" s="7" t="s">
        <v>2470</v>
      </c>
      <c r="B2331" s="7" t="s">
        <v>7469</v>
      </c>
      <c r="C2331" s="3" t="s">
        <v>13835</v>
      </c>
      <c r="E2331" s="3" t="s">
        <v>11</v>
      </c>
      <c r="F2331" s="4" t="s">
        <v>13836</v>
      </c>
      <c r="G2331" s="3" t="s">
        <v>13837</v>
      </c>
      <c r="H2331" s="3" t="s">
        <v>13838</v>
      </c>
      <c r="I2331" s="3" t="s">
        <v>11</v>
      </c>
      <c r="J2331" s="3">
        <v>1.0</v>
      </c>
      <c r="K2331" s="3" t="s">
        <v>7473</v>
      </c>
      <c r="L2331" s="3">
        <v>0.0</v>
      </c>
      <c r="M2331" s="10" t="str">
        <f>IFERROR(__xludf.DUMMYFUNCTION("REGEXEXTRACT(B2331, ""\d{4}"")"),"2015")</f>
        <v>2015</v>
      </c>
    </row>
    <row r="2332">
      <c r="A2332" s="1" t="s">
        <v>6665</v>
      </c>
      <c r="B2332" s="1" t="s">
        <v>6664</v>
      </c>
      <c r="C2332" s="1" t="s">
        <v>6667</v>
      </c>
      <c r="E2332" s="3" t="s">
        <v>11</v>
      </c>
      <c r="F2332" s="1" t="s">
        <v>6666</v>
      </c>
      <c r="G2332" s="1" t="s">
        <v>1586</v>
      </c>
      <c r="H2332" s="1" t="s">
        <v>1541</v>
      </c>
      <c r="I2332" s="1" t="s">
        <v>6668</v>
      </c>
      <c r="J2332" s="3">
        <v>1.0</v>
      </c>
      <c r="K2332" s="3" t="s">
        <v>7473</v>
      </c>
      <c r="L2332" s="3">
        <v>0.0</v>
      </c>
      <c r="M2332" s="10" t="str">
        <f>IFERROR(__xludf.DUMMYFUNCTION("REGEXEXTRACT(B2332, ""\d{4}"")"),"2014")</f>
        <v>2014</v>
      </c>
    </row>
    <row r="2333">
      <c r="A2333" s="10" t="s">
        <v>1545</v>
      </c>
      <c r="B2333" s="10" t="s">
        <v>13839</v>
      </c>
      <c r="C2333" s="27" t="s">
        <v>13840</v>
      </c>
      <c r="D2333" s="15" t="s">
        <v>13841</v>
      </c>
      <c r="F2333" s="10" t="s">
        <v>13842</v>
      </c>
      <c r="G2333" s="10" t="s">
        <v>13843</v>
      </c>
      <c r="J2333" s="28" t="s">
        <v>13844</v>
      </c>
      <c r="K2333" s="10" t="s">
        <v>7473</v>
      </c>
      <c r="L2333" s="10">
        <v>0.0</v>
      </c>
      <c r="M2333" s="10" t="str">
        <f>IFERROR(__xludf.DUMMYFUNCTION("REGEXEXTRACT(B2333, ""\d{4}"")"),"2011")</f>
        <v>2011</v>
      </c>
    </row>
    <row r="2334">
      <c r="A2334" s="10" t="s">
        <v>6953</v>
      </c>
      <c r="B2334" s="10" t="s">
        <v>13845</v>
      </c>
      <c r="C2334" s="10" t="s">
        <v>8183</v>
      </c>
      <c r="D2334" s="10" t="s">
        <v>6954</v>
      </c>
      <c r="F2334" s="10" t="s">
        <v>13846</v>
      </c>
      <c r="G2334" s="10" t="s">
        <v>13847</v>
      </c>
      <c r="H2334" s="10" t="s">
        <v>13848</v>
      </c>
      <c r="I2334" s="10" t="s">
        <v>13849</v>
      </c>
      <c r="J2334" s="28" t="s">
        <v>13850</v>
      </c>
      <c r="K2334" s="10" t="s">
        <v>7473</v>
      </c>
      <c r="L2334" s="10">
        <v>0.0</v>
      </c>
      <c r="M2334" s="10" t="str">
        <f>IFERROR(__xludf.DUMMYFUNCTION("REGEXEXTRACT(B2334, ""\d{4}"")"),"2018")</f>
        <v>2018</v>
      </c>
    </row>
    <row r="2335">
      <c r="A2335" s="10" t="s">
        <v>2224</v>
      </c>
      <c r="B2335" s="10" t="s">
        <v>13851</v>
      </c>
      <c r="D2335" s="10" t="s">
        <v>7488</v>
      </c>
      <c r="F2335" s="10" t="s">
        <v>9550</v>
      </c>
      <c r="G2335" s="10" t="s">
        <v>13852</v>
      </c>
      <c r="J2335" s="28" t="s">
        <v>13844</v>
      </c>
      <c r="K2335" s="10" t="s">
        <v>7473</v>
      </c>
      <c r="L2335" s="10">
        <v>0.0</v>
      </c>
    </row>
    <row r="2336">
      <c r="A2336" s="10" t="s">
        <v>2238</v>
      </c>
      <c r="B2336" s="10" t="s">
        <v>13853</v>
      </c>
      <c r="C2336" s="10" t="s">
        <v>9564</v>
      </c>
      <c r="D2336" s="10" t="s">
        <v>7488</v>
      </c>
      <c r="F2336" s="10" t="s">
        <v>9566</v>
      </c>
      <c r="G2336" s="10" t="s">
        <v>13854</v>
      </c>
      <c r="H2336" s="10" t="s">
        <v>378</v>
      </c>
      <c r="I2336" s="10" t="s">
        <v>9568</v>
      </c>
      <c r="J2336" s="28" t="s">
        <v>13850</v>
      </c>
      <c r="K2336" s="10" t="s">
        <v>7473</v>
      </c>
      <c r="L2336" s="10">
        <v>0.0</v>
      </c>
    </row>
    <row r="2337">
      <c r="A2337" s="10" t="s">
        <v>13855</v>
      </c>
      <c r="B2337" s="10" t="s">
        <v>13856</v>
      </c>
      <c r="D2337" s="29" t="s">
        <v>13857</v>
      </c>
      <c r="F2337" s="10" t="s">
        <v>7488</v>
      </c>
      <c r="G2337" s="10" t="s">
        <v>13858</v>
      </c>
      <c r="J2337" s="28" t="s">
        <v>13844</v>
      </c>
      <c r="K2337" s="10" t="s">
        <v>7485</v>
      </c>
      <c r="L2337" s="10">
        <v>0.0</v>
      </c>
    </row>
    <row r="2338">
      <c r="A2338" s="10" t="s">
        <v>13859</v>
      </c>
      <c r="B2338" s="10" t="s">
        <v>13860</v>
      </c>
      <c r="D2338" s="29" t="s">
        <v>13861</v>
      </c>
      <c r="F2338" s="10" t="s">
        <v>7488</v>
      </c>
      <c r="G2338" s="10" t="s">
        <v>9301</v>
      </c>
      <c r="J2338" s="28" t="s">
        <v>13844</v>
      </c>
      <c r="K2338" s="10" t="s">
        <v>7485</v>
      </c>
      <c r="L2338" s="10">
        <v>0.0</v>
      </c>
    </row>
    <row r="2339">
      <c r="A2339" s="10" t="s">
        <v>13862</v>
      </c>
      <c r="B2339" s="10" t="s">
        <v>13863</v>
      </c>
      <c r="D2339" s="29" t="s">
        <v>13864</v>
      </c>
      <c r="F2339" s="10" t="s">
        <v>7488</v>
      </c>
      <c r="G2339" s="10" t="s">
        <v>13865</v>
      </c>
      <c r="J2339" s="28" t="s">
        <v>13844</v>
      </c>
      <c r="K2339" s="10" t="s">
        <v>7485</v>
      </c>
      <c r="L2339" s="10">
        <v>0.0</v>
      </c>
    </row>
    <row r="2340">
      <c r="A2340" s="10" t="s">
        <v>13866</v>
      </c>
      <c r="B2340" s="10" t="s">
        <v>13867</v>
      </c>
      <c r="D2340" s="29" t="s">
        <v>13868</v>
      </c>
      <c r="F2340" s="10" t="s">
        <v>7488</v>
      </c>
      <c r="G2340" s="10" t="s">
        <v>13869</v>
      </c>
      <c r="J2340" s="28" t="s">
        <v>13844</v>
      </c>
      <c r="K2340" s="10" t="s">
        <v>7485</v>
      </c>
      <c r="L2340" s="10">
        <v>0.0</v>
      </c>
    </row>
    <row r="2341">
      <c r="A2341" s="10" t="s">
        <v>13870</v>
      </c>
      <c r="B2341" s="10" t="s">
        <v>13871</v>
      </c>
      <c r="D2341" s="29" t="s">
        <v>13872</v>
      </c>
      <c r="F2341" s="10" t="s">
        <v>13873</v>
      </c>
      <c r="G2341" s="10" t="s">
        <v>13874</v>
      </c>
      <c r="J2341" s="28" t="s">
        <v>13844</v>
      </c>
      <c r="K2341" s="3" t="s">
        <v>7578</v>
      </c>
      <c r="L2341" s="10">
        <v>0.0</v>
      </c>
    </row>
    <row r="2342">
      <c r="A2342" s="10" t="s">
        <v>13875</v>
      </c>
      <c r="B2342" s="10" t="s">
        <v>13876</v>
      </c>
      <c r="D2342" s="29" t="s">
        <v>13877</v>
      </c>
      <c r="F2342" s="10" t="s">
        <v>13878</v>
      </c>
      <c r="G2342" s="10" t="s">
        <v>8831</v>
      </c>
      <c r="J2342" s="28" t="s">
        <v>13844</v>
      </c>
      <c r="K2342" s="10" t="s">
        <v>7485</v>
      </c>
      <c r="L2342" s="10">
        <v>0.0</v>
      </c>
    </row>
    <row r="2343">
      <c r="A2343" s="10" t="s">
        <v>13879</v>
      </c>
      <c r="B2343" s="10" t="s">
        <v>13880</v>
      </c>
      <c r="D2343" s="29" t="s">
        <v>13881</v>
      </c>
      <c r="F2343" s="10" t="s">
        <v>13882</v>
      </c>
      <c r="G2343" s="10" t="s">
        <v>13883</v>
      </c>
      <c r="J2343" s="28" t="s">
        <v>13844</v>
      </c>
      <c r="K2343" s="3" t="s">
        <v>8185</v>
      </c>
      <c r="L2343" s="10">
        <v>0.0</v>
      </c>
    </row>
    <row r="2344">
      <c r="A2344" s="10" t="s">
        <v>13884</v>
      </c>
      <c r="B2344" s="10" t="s">
        <v>13885</v>
      </c>
      <c r="D2344" s="29" t="s">
        <v>13886</v>
      </c>
      <c r="F2344" s="10" t="s">
        <v>13887</v>
      </c>
      <c r="G2344" s="10" t="s">
        <v>8380</v>
      </c>
      <c r="J2344" s="28" t="s">
        <v>13844</v>
      </c>
      <c r="K2344" s="10" t="s">
        <v>13888</v>
      </c>
      <c r="L2344" s="10">
        <v>0.0</v>
      </c>
    </row>
    <row r="2345">
      <c r="A2345" s="10" t="s">
        <v>13889</v>
      </c>
      <c r="B2345" s="10" t="s">
        <v>13890</v>
      </c>
      <c r="D2345" s="10" t="s">
        <v>7488</v>
      </c>
      <c r="F2345" s="10" t="s">
        <v>13891</v>
      </c>
      <c r="G2345" s="10" t="s">
        <v>11493</v>
      </c>
      <c r="J2345" s="28" t="s">
        <v>13844</v>
      </c>
      <c r="K2345" s="10" t="s">
        <v>7485</v>
      </c>
      <c r="L2345" s="10">
        <v>0.0</v>
      </c>
    </row>
    <row r="2346">
      <c r="A2346" s="10" t="s">
        <v>13892</v>
      </c>
      <c r="B2346" s="10" t="s">
        <v>13893</v>
      </c>
      <c r="D2346" s="10" t="s">
        <v>7488</v>
      </c>
      <c r="F2346" s="10" t="s">
        <v>13894</v>
      </c>
      <c r="G2346" s="10" t="s">
        <v>13895</v>
      </c>
      <c r="J2346" s="28" t="s">
        <v>13844</v>
      </c>
      <c r="K2346" s="10" t="s">
        <v>7485</v>
      </c>
      <c r="L2346" s="10">
        <v>0.0</v>
      </c>
    </row>
    <row r="2347">
      <c r="A2347" s="10" t="s">
        <v>13896</v>
      </c>
      <c r="B2347" s="10" t="s">
        <v>13897</v>
      </c>
      <c r="D2347" s="10" t="s">
        <v>7488</v>
      </c>
      <c r="F2347" s="10" t="s">
        <v>13898</v>
      </c>
      <c r="G2347" s="10" t="s">
        <v>13899</v>
      </c>
      <c r="J2347" s="28" t="s">
        <v>13844</v>
      </c>
      <c r="K2347" s="10" t="s">
        <v>7473</v>
      </c>
      <c r="L2347" s="10">
        <v>0.0</v>
      </c>
    </row>
    <row r="2348">
      <c r="A2348" s="10" t="s">
        <v>13900</v>
      </c>
      <c r="B2348" s="10" t="s">
        <v>13901</v>
      </c>
      <c r="D2348" s="10" t="s">
        <v>7488</v>
      </c>
      <c r="F2348" s="10" t="s">
        <v>7579</v>
      </c>
      <c r="G2348" s="10" t="s">
        <v>13902</v>
      </c>
      <c r="J2348" s="28" t="s">
        <v>13844</v>
      </c>
      <c r="K2348" s="10" t="s">
        <v>7473</v>
      </c>
      <c r="L2348" s="10">
        <v>0.0</v>
      </c>
    </row>
    <row r="2349">
      <c r="A2349" s="10" t="s">
        <v>4233</v>
      </c>
      <c r="B2349" s="10" t="s">
        <v>13903</v>
      </c>
      <c r="D2349" s="10" t="s">
        <v>7488</v>
      </c>
      <c r="F2349" s="10" t="s">
        <v>13904</v>
      </c>
      <c r="G2349" s="10" t="s">
        <v>13905</v>
      </c>
      <c r="J2349" s="28" t="s">
        <v>13844</v>
      </c>
      <c r="K2349" s="10" t="s">
        <v>7473</v>
      </c>
      <c r="L2349" s="10">
        <v>0.0</v>
      </c>
    </row>
    <row r="2350">
      <c r="A2350" s="10" t="s">
        <v>13906</v>
      </c>
      <c r="B2350" s="10" t="s">
        <v>13907</v>
      </c>
      <c r="D2350" s="10" t="s">
        <v>7488</v>
      </c>
      <c r="F2350" s="10" t="s">
        <v>13908</v>
      </c>
      <c r="G2350" s="10" t="s">
        <v>13909</v>
      </c>
      <c r="J2350" s="28" t="s">
        <v>13844</v>
      </c>
      <c r="K2350" s="10" t="s">
        <v>7473</v>
      </c>
      <c r="L2350" s="10">
        <v>0.0</v>
      </c>
    </row>
    <row r="2351">
      <c r="A2351" s="10" t="s">
        <v>13910</v>
      </c>
      <c r="B2351" s="10" t="s">
        <v>13911</v>
      </c>
      <c r="D2351" s="10" t="s">
        <v>7488</v>
      </c>
      <c r="F2351" s="10" t="s">
        <v>13912</v>
      </c>
      <c r="G2351" s="10" t="s">
        <v>7705</v>
      </c>
      <c r="J2351" s="28" t="s">
        <v>13844</v>
      </c>
      <c r="K2351" s="10" t="s">
        <v>7485</v>
      </c>
      <c r="L2351" s="10">
        <v>0.0</v>
      </c>
    </row>
    <row r="2352">
      <c r="A2352" s="10" t="s">
        <v>5544</v>
      </c>
      <c r="B2352" s="10" t="s">
        <v>13913</v>
      </c>
      <c r="D2352" s="10" t="s">
        <v>13914</v>
      </c>
      <c r="F2352" s="10" t="s">
        <v>13915</v>
      </c>
      <c r="G2352" s="10" t="s">
        <v>7705</v>
      </c>
      <c r="J2352" s="28" t="s">
        <v>13844</v>
      </c>
      <c r="K2352" s="3" t="s">
        <v>7578</v>
      </c>
      <c r="L2352" s="10">
        <v>0.0</v>
      </c>
    </row>
    <row r="2353">
      <c r="A2353" s="10" t="s">
        <v>723</v>
      </c>
      <c r="B2353" s="10" t="s">
        <v>13916</v>
      </c>
      <c r="D2353" s="29" t="s">
        <v>8557</v>
      </c>
      <c r="F2353" s="10" t="s">
        <v>8558</v>
      </c>
      <c r="G2353" s="10" t="s">
        <v>13917</v>
      </c>
      <c r="J2353" s="28" t="s">
        <v>13844</v>
      </c>
      <c r="K2353" s="10" t="s">
        <v>7485</v>
      </c>
      <c r="L2353" s="10">
        <v>0.0</v>
      </c>
    </row>
    <row r="2354">
      <c r="A2354" s="10" t="s">
        <v>13918</v>
      </c>
      <c r="B2354" s="10" t="s">
        <v>13919</v>
      </c>
      <c r="D2354" s="10" t="s">
        <v>7488</v>
      </c>
      <c r="F2354" s="10" t="s">
        <v>8605</v>
      </c>
      <c r="G2354" s="10" t="s">
        <v>13920</v>
      </c>
      <c r="J2354" s="28" t="s">
        <v>13844</v>
      </c>
      <c r="K2354" s="10" t="s">
        <v>7473</v>
      </c>
      <c r="L2354" s="10">
        <v>0.0</v>
      </c>
    </row>
    <row r="2355">
      <c r="A2355" s="10" t="s">
        <v>5622</v>
      </c>
      <c r="B2355" s="10" t="s">
        <v>13921</v>
      </c>
      <c r="D2355" s="10" t="s">
        <v>7488</v>
      </c>
      <c r="F2355" s="10" t="s">
        <v>13922</v>
      </c>
      <c r="G2355" s="10" t="s">
        <v>11815</v>
      </c>
      <c r="J2355" s="28" t="s">
        <v>13844</v>
      </c>
      <c r="K2355" s="10" t="s">
        <v>7485</v>
      </c>
      <c r="L2355" s="10">
        <v>0.0</v>
      </c>
    </row>
    <row r="2356">
      <c r="A2356" s="10" t="s">
        <v>5669</v>
      </c>
      <c r="B2356" s="10" t="s">
        <v>13923</v>
      </c>
      <c r="D2356" s="10" t="s">
        <v>7488</v>
      </c>
      <c r="F2356" s="10" t="s">
        <v>13924</v>
      </c>
      <c r="G2356" s="10" t="s">
        <v>7705</v>
      </c>
      <c r="J2356" s="28" t="s">
        <v>13844</v>
      </c>
      <c r="K2356" s="10" t="s">
        <v>7485</v>
      </c>
      <c r="L2356" s="10">
        <v>0.0</v>
      </c>
    </row>
    <row r="2357">
      <c r="A2357" s="10" t="s">
        <v>11</v>
      </c>
      <c r="B2357" s="10" t="s">
        <v>13925</v>
      </c>
      <c r="D2357" s="10" t="s">
        <v>7488</v>
      </c>
      <c r="F2357" s="10" t="s">
        <v>7488</v>
      </c>
      <c r="G2357" s="10" t="s">
        <v>13926</v>
      </c>
      <c r="J2357" s="28" t="s">
        <v>13844</v>
      </c>
      <c r="K2357" s="10" t="s">
        <v>7485</v>
      </c>
      <c r="L2357" s="10">
        <v>0.0</v>
      </c>
    </row>
    <row r="2358">
      <c r="A2358" s="10" t="s">
        <v>13927</v>
      </c>
      <c r="B2358" s="10" t="s">
        <v>13928</v>
      </c>
      <c r="C2358" s="10" t="s">
        <v>13929</v>
      </c>
      <c r="D2358" s="10" t="s">
        <v>7488</v>
      </c>
      <c r="F2358" s="10" t="s">
        <v>13930</v>
      </c>
      <c r="G2358" s="10" t="s">
        <v>13931</v>
      </c>
      <c r="H2358" s="10" t="s">
        <v>5832</v>
      </c>
      <c r="I2358" s="10" t="s">
        <v>13932</v>
      </c>
      <c r="J2358" s="28" t="s">
        <v>13844</v>
      </c>
      <c r="K2358" s="10" t="s">
        <v>7473</v>
      </c>
      <c r="L2358" s="10">
        <v>0.0</v>
      </c>
    </row>
    <row r="2359">
      <c r="A2359" s="10" t="s">
        <v>13933</v>
      </c>
      <c r="B2359" s="10" t="s">
        <v>13934</v>
      </c>
      <c r="D2359" s="10" t="s">
        <v>7488</v>
      </c>
      <c r="F2359" s="10" t="s">
        <v>13935</v>
      </c>
      <c r="G2359" s="10" t="s">
        <v>13936</v>
      </c>
      <c r="J2359" s="28" t="s">
        <v>13844</v>
      </c>
      <c r="K2359" s="10" t="s">
        <v>7473</v>
      </c>
      <c r="L2359" s="10">
        <v>0.0</v>
      </c>
    </row>
    <row r="2360">
      <c r="A2360" s="10" t="s">
        <v>13937</v>
      </c>
      <c r="B2360" s="10" t="s">
        <v>13938</v>
      </c>
      <c r="C2360" s="10" t="s">
        <v>13939</v>
      </c>
      <c r="D2360" s="10" t="s">
        <v>7488</v>
      </c>
      <c r="F2360" s="10" t="s">
        <v>13940</v>
      </c>
      <c r="G2360" s="10" t="s">
        <v>13941</v>
      </c>
      <c r="H2360" s="10" t="s">
        <v>390</v>
      </c>
      <c r="I2360" s="10" t="s">
        <v>13942</v>
      </c>
      <c r="J2360" s="28" t="s">
        <v>13844</v>
      </c>
      <c r="K2360" s="10" t="s">
        <v>7485</v>
      </c>
      <c r="L2360" s="10">
        <v>0.0</v>
      </c>
    </row>
    <row r="2361">
      <c r="A2361" s="10" t="s">
        <v>13943</v>
      </c>
      <c r="B2361" s="10" t="s">
        <v>13944</v>
      </c>
      <c r="D2361" s="10" t="s">
        <v>7488</v>
      </c>
      <c r="F2361" s="10" t="s">
        <v>13945</v>
      </c>
      <c r="G2361" s="10" t="s">
        <v>13946</v>
      </c>
      <c r="J2361" s="28" t="s">
        <v>13844</v>
      </c>
      <c r="K2361" s="10" t="s">
        <v>7485</v>
      </c>
      <c r="L2361" s="10">
        <v>0.0</v>
      </c>
    </row>
    <row r="2362">
      <c r="A2362" s="10" t="s">
        <v>13947</v>
      </c>
      <c r="B2362" s="10" t="s">
        <v>13948</v>
      </c>
      <c r="D2362" s="10" t="s">
        <v>7488</v>
      </c>
      <c r="F2362" s="10" t="s">
        <v>13949</v>
      </c>
      <c r="G2362" s="10" t="s">
        <v>13950</v>
      </c>
      <c r="J2362" s="28" t="s">
        <v>13844</v>
      </c>
      <c r="K2362" s="10" t="s">
        <v>7485</v>
      </c>
      <c r="L2362" s="10">
        <v>0.0</v>
      </c>
    </row>
    <row r="2363">
      <c r="A2363" s="10" t="s">
        <v>13951</v>
      </c>
      <c r="B2363" s="10" t="s">
        <v>13952</v>
      </c>
      <c r="C2363" s="10" t="s">
        <v>13953</v>
      </c>
      <c r="D2363" s="10" t="s">
        <v>7488</v>
      </c>
      <c r="F2363" s="10" t="s">
        <v>13954</v>
      </c>
      <c r="G2363" s="10" t="s">
        <v>13955</v>
      </c>
      <c r="H2363" s="10" t="s">
        <v>390</v>
      </c>
      <c r="I2363" s="10" t="s">
        <v>13956</v>
      </c>
      <c r="J2363" s="28" t="s">
        <v>13844</v>
      </c>
      <c r="K2363" s="10" t="s">
        <v>7485</v>
      </c>
      <c r="L2363" s="10">
        <v>0.0</v>
      </c>
    </row>
    <row r="2364">
      <c r="A2364" s="10" t="s">
        <v>13957</v>
      </c>
      <c r="B2364" s="10" t="s">
        <v>13958</v>
      </c>
      <c r="C2364" s="10" t="s">
        <v>13959</v>
      </c>
      <c r="D2364" s="10" t="s">
        <v>7488</v>
      </c>
      <c r="F2364" s="10" t="s">
        <v>13960</v>
      </c>
      <c r="G2364" s="10" t="s">
        <v>7832</v>
      </c>
      <c r="H2364" s="10" t="s">
        <v>291</v>
      </c>
      <c r="I2364" s="10" t="s">
        <v>13961</v>
      </c>
      <c r="J2364" s="28" t="s">
        <v>13844</v>
      </c>
      <c r="K2364" s="10" t="s">
        <v>7473</v>
      </c>
      <c r="L2364" s="10">
        <v>0.0</v>
      </c>
    </row>
    <row r="2365">
      <c r="A2365" s="10" t="s">
        <v>13962</v>
      </c>
      <c r="B2365" s="10" t="s">
        <v>13963</v>
      </c>
      <c r="C2365" s="10" t="s">
        <v>13964</v>
      </c>
      <c r="D2365" s="10" t="s">
        <v>7488</v>
      </c>
      <c r="F2365" s="10" t="s">
        <v>13965</v>
      </c>
      <c r="G2365" s="10" t="s">
        <v>7847</v>
      </c>
      <c r="H2365" s="10" t="s">
        <v>9952</v>
      </c>
      <c r="I2365" s="10" t="s">
        <v>13966</v>
      </c>
      <c r="J2365" s="28" t="s">
        <v>13844</v>
      </c>
      <c r="K2365" s="10" t="s">
        <v>7473</v>
      </c>
      <c r="L2365" s="10">
        <v>0.0</v>
      </c>
    </row>
    <row r="2366">
      <c r="A2366" s="10" t="s">
        <v>13967</v>
      </c>
      <c r="B2366" s="10" t="s">
        <v>13968</v>
      </c>
      <c r="D2366" s="10" t="s">
        <v>7488</v>
      </c>
      <c r="F2366" s="10" t="s">
        <v>13969</v>
      </c>
      <c r="G2366" s="10" t="s">
        <v>7504</v>
      </c>
      <c r="J2366" s="28" t="s">
        <v>13844</v>
      </c>
      <c r="K2366" s="10" t="s">
        <v>7485</v>
      </c>
      <c r="L2366" s="10">
        <v>0.0</v>
      </c>
    </row>
    <row r="2367">
      <c r="A2367" s="10" t="s">
        <v>13970</v>
      </c>
      <c r="B2367" s="10" t="s">
        <v>13971</v>
      </c>
      <c r="D2367" s="30" t="s">
        <v>13972</v>
      </c>
      <c r="F2367" s="10" t="s">
        <v>13973</v>
      </c>
      <c r="G2367" s="10" t="s">
        <v>13974</v>
      </c>
      <c r="J2367" s="28" t="s">
        <v>13844</v>
      </c>
      <c r="K2367" s="3" t="s">
        <v>8903</v>
      </c>
      <c r="L2367" s="10">
        <v>0.0</v>
      </c>
    </row>
    <row r="2368">
      <c r="A2368" s="10" t="s">
        <v>13975</v>
      </c>
      <c r="B2368" s="10" t="s">
        <v>13976</v>
      </c>
      <c r="C2368" s="10" t="s">
        <v>7600</v>
      </c>
      <c r="D2368" s="10" t="s">
        <v>7488</v>
      </c>
      <c r="F2368" s="10" t="s">
        <v>7601</v>
      </c>
      <c r="G2368" s="10" t="s">
        <v>7602</v>
      </c>
      <c r="H2368" s="10" t="s">
        <v>7603</v>
      </c>
      <c r="I2368" s="10" t="s">
        <v>7604</v>
      </c>
      <c r="J2368" s="28" t="s">
        <v>13844</v>
      </c>
      <c r="K2368" s="10" t="s">
        <v>7473</v>
      </c>
      <c r="L2368" s="10">
        <v>0.0</v>
      </c>
    </row>
    <row r="2369">
      <c r="A2369" s="10" t="s">
        <v>13977</v>
      </c>
      <c r="B2369" s="10" t="s">
        <v>13978</v>
      </c>
      <c r="C2369" s="10" t="s">
        <v>5952</v>
      </c>
      <c r="D2369" s="10" t="s">
        <v>7488</v>
      </c>
      <c r="F2369" s="10" t="s">
        <v>5950</v>
      </c>
      <c r="G2369" s="10" t="s">
        <v>5951</v>
      </c>
      <c r="H2369" s="10" t="s">
        <v>1477</v>
      </c>
      <c r="I2369" s="10" t="s">
        <v>5953</v>
      </c>
      <c r="J2369" s="28" t="s">
        <v>13844</v>
      </c>
      <c r="K2369" s="10" t="s">
        <v>7473</v>
      </c>
      <c r="L2369" s="10">
        <v>0.0</v>
      </c>
    </row>
    <row r="2370">
      <c r="A2370" s="10" t="s">
        <v>13979</v>
      </c>
      <c r="B2370" s="10" t="s">
        <v>13980</v>
      </c>
      <c r="C2370" s="10" t="s">
        <v>13981</v>
      </c>
      <c r="D2370" s="10" t="s">
        <v>7488</v>
      </c>
      <c r="F2370" s="10" t="s">
        <v>13982</v>
      </c>
      <c r="G2370" s="10" t="s">
        <v>13983</v>
      </c>
      <c r="H2370" s="10" t="s">
        <v>2375</v>
      </c>
      <c r="I2370" s="10" t="s">
        <v>13984</v>
      </c>
      <c r="J2370" s="28" t="s">
        <v>13844</v>
      </c>
      <c r="K2370" s="10" t="s">
        <v>7473</v>
      </c>
      <c r="L2370" s="10">
        <v>0.0</v>
      </c>
    </row>
    <row r="2371">
      <c r="A2371" s="10" t="s">
        <v>13985</v>
      </c>
      <c r="B2371" s="10" t="s">
        <v>13986</v>
      </c>
      <c r="C2371" s="10" t="s">
        <v>13987</v>
      </c>
      <c r="D2371" s="10" t="s">
        <v>7488</v>
      </c>
      <c r="F2371" s="10" t="s">
        <v>13988</v>
      </c>
      <c r="G2371" s="10" t="s">
        <v>13989</v>
      </c>
      <c r="H2371" s="10" t="s">
        <v>13990</v>
      </c>
      <c r="I2371" s="10" t="s">
        <v>13991</v>
      </c>
      <c r="J2371" s="28" t="s">
        <v>13844</v>
      </c>
      <c r="K2371" s="10" t="s">
        <v>7473</v>
      </c>
      <c r="L2371" s="10">
        <v>0.0</v>
      </c>
    </row>
    <row r="2372">
      <c r="A2372" s="10" t="s">
        <v>13992</v>
      </c>
      <c r="B2372" s="10" t="s">
        <v>13993</v>
      </c>
      <c r="D2372" s="10" t="s">
        <v>7488</v>
      </c>
      <c r="F2372" s="10" t="s">
        <v>13994</v>
      </c>
      <c r="G2372" s="10" t="s">
        <v>13995</v>
      </c>
      <c r="J2372" s="28" t="s">
        <v>13844</v>
      </c>
      <c r="K2372" s="10" t="s">
        <v>7473</v>
      </c>
      <c r="L2372" s="10">
        <v>0.0</v>
      </c>
    </row>
    <row r="2373">
      <c r="A2373" s="10" t="s">
        <v>13996</v>
      </c>
      <c r="B2373" s="10" t="s">
        <v>13997</v>
      </c>
      <c r="C2373" s="10" t="s">
        <v>13998</v>
      </c>
      <c r="D2373" s="10" t="s">
        <v>7488</v>
      </c>
      <c r="F2373" s="10" t="s">
        <v>13999</v>
      </c>
      <c r="G2373" s="10" t="s">
        <v>14000</v>
      </c>
      <c r="H2373" s="10" t="s">
        <v>303</v>
      </c>
      <c r="I2373" s="10" t="s">
        <v>14001</v>
      </c>
      <c r="J2373" s="28" t="s">
        <v>13844</v>
      </c>
      <c r="K2373" s="10" t="s">
        <v>7473</v>
      </c>
      <c r="L2373" s="10">
        <v>0.0</v>
      </c>
    </row>
    <row r="2374">
      <c r="A2374" s="10" t="s">
        <v>14002</v>
      </c>
      <c r="B2374" s="10" t="s">
        <v>14003</v>
      </c>
      <c r="C2374" s="10" t="s">
        <v>14004</v>
      </c>
      <c r="D2374" s="10" t="s">
        <v>7488</v>
      </c>
      <c r="F2374" s="10" t="s">
        <v>14005</v>
      </c>
      <c r="G2374" s="10" t="s">
        <v>14006</v>
      </c>
      <c r="H2374" s="10" t="s">
        <v>2726</v>
      </c>
      <c r="I2374" s="10" t="s">
        <v>14007</v>
      </c>
      <c r="J2374" s="28" t="s">
        <v>13844</v>
      </c>
      <c r="K2374" s="10" t="s">
        <v>7473</v>
      </c>
      <c r="L2374" s="10">
        <v>0.0</v>
      </c>
    </row>
    <row r="2375">
      <c r="A2375" s="10" t="s">
        <v>14008</v>
      </c>
      <c r="B2375" s="10" t="s">
        <v>14009</v>
      </c>
      <c r="C2375" s="10" t="s">
        <v>14010</v>
      </c>
      <c r="D2375" s="10" t="s">
        <v>7488</v>
      </c>
      <c r="F2375" s="10" t="s">
        <v>14011</v>
      </c>
      <c r="G2375" s="10" t="s">
        <v>14012</v>
      </c>
      <c r="H2375" s="10" t="s">
        <v>504</v>
      </c>
      <c r="I2375" s="10" t="s">
        <v>14013</v>
      </c>
      <c r="J2375" s="28" t="s">
        <v>13844</v>
      </c>
      <c r="K2375" s="10" t="s">
        <v>7473</v>
      </c>
      <c r="L2375" s="10">
        <v>0.0</v>
      </c>
    </row>
    <row r="2376">
      <c r="A2376" s="10" t="s">
        <v>14014</v>
      </c>
      <c r="B2376" s="10" t="s">
        <v>14015</v>
      </c>
      <c r="C2376" s="10" t="s">
        <v>14016</v>
      </c>
      <c r="D2376" s="10" t="s">
        <v>7488</v>
      </c>
      <c r="F2376" s="10" t="s">
        <v>14017</v>
      </c>
      <c r="G2376" s="10" t="s">
        <v>14018</v>
      </c>
      <c r="H2376" s="10" t="s">
        <v>378</v>
      </c>
      <c r="I2376" s="10" t="s">
        <v>14019</v>
      </c>
      <c r="J2376" s="28" t="s">
        <v>13844</v>
      </c>
      <c r="K2376" s="10" t="s">
        <v>7473</v>
      </c>
      <c r="L2376" s="10">
        <v>0.0</v>
      </c>
    </row>
    <row r="2377">
      <c r="A2377" s="10" t="s">
        <v>14020</v>
      </c>
      <c r="B2377" s="10" t="s">
        <v>14021</v>
      </c>
      <c r="C2377" s="10" t="s">
        <v>14022</v>
      </c>
      <c r="D2377" s="10" t="s">
        <v>7488</v>
      </c>
      <c r="F2377" s="10" t="s">
        <v>14023</v>
      </c>
      <c r="G2377" s="10" t="s">
        <v>14024</v>
      </c>
      <c r="H2377" s="10" t="s">
        <v>5229</v>
      </c>
      <c r="I2377" s="10" t="s">
        <v>14025</v>
      </c>
      <c r="J2377" s="28" t="s">
        <v>13844</v>
      </c>
      <c r="K2377" s="10" t="s">
        <v>7473</v>
      </c>
      <c r="L2377" s="10">
        <v>0.0</v>
      </c>
    </row>
    <row r="2378">
      <c r="A2378" s="10" t="s">
        <v>14026</v>
      </c>
      <c r="B2378" s="10" t="s">
        <v>14027</v>
      </c>
      <c r="D2378" s="10" t="s">
        <v>7488</v>
      </c>
      <c r="F2378" s="10" t="s">
        <v>14028</v>
      </c>
      <c r="G2378" s="10" t="s">
        <v>14029</v>
      </c>
      <c r="J2378" s="28" t="s">
        <v>13844</v>
      </c>
      <c r="K2378" s="10" t="s">
        <v>7473</v>
      </c>
      <c r="L2378" s="10">
        <v>0.0</v>
      </c>
    </row>
    <row r="2379">
      <c r="A2379" s="10" t="s">
        <v>14030</v>
      </c>
      <c r="B2379" s="10" t="s">
        <v>14031</v>
      </c>
      <c r="C2379" s="10" t="s">
        <v>14032</v>
      </c>
      <c r="D2379" s="10" t="s">
        <v>7488</v>
      </c>
      <c r="F2379" s="10" t="s">
        <v>14033</v>
      </c>
      <c r="G2379" s="10" t="s">
        <v>14034</v>
      </c>
      <c r="H2379" s="10" t="s">
        <v>1513</v>
      </c>
      <c r="I2379" s="10" t="s">
        <v>14035</v>
      </c>
      <c r="J2379" s="28" t="s">
        <v>13844</v>
      </c>
      <c r="K2379" s="10" t="s">
        <v>7473</v>
      </c>
      <c r="L2379" s="10">
        <v>0.0</v>
      </c>
    </row>
    <row r="2380">
      <c r="A2380" s="10" t="s">
        <v>14036</v>
      </c>
      <c r="B2380" s="10" t="s">
        <v>14037</v>
      </c>
      <c r="C2380" s="10" t="s">
        <v>14038</v>
      </c>
      <c r="D2380" s="10" t="s">
        <v>7488</v>
      </c>
      <c r="F2380" s="10" t="s">
        <v>14039</v>
      </c>
      <c r="G2380" s="10" t="s">
        <v>10114</v>
      </c>
      <c r="H2380" s="10" t="s">
        <v>2276</v>
      </c>
      <c r="I2380" s="10" t="s">
        <v>14040</v>
      </c>
      <c r="J2380" s="28" t="s">
        <v>13844</v>
      </c>
      <c r="K2380" s="10" t="s">
        <v>7473</v>
      </c>
      <c r="L2380" s="10">
        <v>0.0</v>
      </c>
    </row>
    <row r="2381">
      <c r="A2381" s="10" t="s">
        <v>14041</v>
      </c>
      <c r="B2381" s="10" t="s">
        <v>14042</v>
      </c>
      <c r="C2381" s="10" t="s">
        <v>14043</v>
      </c>
      <c r="D2381" s="10" t="s">
        <v>7488</v>
      </c>
      <c r="F2381" s="10" t="s">
        <v>14044</v>
      </c>
      <c r="G2381" s="10" t="s">
        <v>6977</v>
      </c>
      <c r="H2381" s="10" t="s">
        <v>14045</v>
      </c>
      <c r="I2381" s="10" t="s">
        <v>14046</v>
      </c>
      <c r="J2381" s="28" t="s">
        <v>13844</v>
      </c>
      <c r="K2381" s="10" t="s">
        <v>7473</v>
      </c>
      <c r="L2381" s="10">
        <v>0.0</v>
      </c>
    </row>
    <row r="2382">
      <c r="A2382" s="10" t="s">
        <v>14047</v>
      </c>
      <c r="B2382" s="10" t="s">
        <v>14048</v>
      </c>
      <c r="C2382" s="10" t="s">
        <v>14049</v>
      </c>
      <c r="D2382" s="10" t="s">
        <v>7488</v>
      </c>
      <c r="F2382" s="10" t="s">
        <v>14050</v>
      </c>
      <c r="G2382" s="10" t="s">
        <v>14051</v>
      </c>
      <c r="H2382" s="10" t="s">
        <v>4161</v>
      </c>
      <c r="I2382" s="10" t="s">
        <v>14052</v>
      </c>
      <c r="J2382" s="28" t="s">
        <v>13844</v>
      </c>
      <c r="K2382" s="10" t="s">
        <v>7473</v>
      </c>
      <c r="L2382" s="10">
        <v>0.0</v>
      </c>
    </row>
    <row r="2383">
      <c r="A2383" s="10" t="s">
        <v>14053</v>
      </c>
      <c r="B2383" s="10" t="s">
        <v>14054</v>
      </c>
      <c r="C2383" s="10" t="s">
        <v>14055</v>
      </c>
      <c r="D2383" s="10" t="s">
        <v>7488</v>
      </c>
      <c r="F2383" s="10" t="s">
        <v>14056</v>
      </c>
      <c r="G2383" s="10" t="s">
        <v>14057</v>
      </c>
      <c r="H2383" s="10" t="s">
        <v>390</v>
      </c>
      <c r="I2383" s="10" t="s">
        <v>14058</v>
      </c>
      <c r="J2383" s="28" t="s">
        <v>13844</v>
      </c>
      <c r="K2383" s="10" t="s">
        <v>7473</v>
      </c>
      <c r="L2383" s="10">
        <v>0.0</v>
      </c>
    </row>
    <row r="2384">
      <c r="A2384" s="10" t="s">
        <v>14059</v>
      </c>
      <c r="B2384" s="10" t="s">
        <v>14060</v>
      </c>
      <c r="D2384" s="10" t="s">
        <v>14061</v>
      </c>
      <c r="F2384" s="10" t="s">
        <v>14062</v>
      </c>
      <c r="G2384" s="10" t="s">
        <v>14063</v>
      </c>
      <c r="J2384" s="28" t="s">
        <v>13844</v>
      </c>
      <c r="K2384" s="10" t="s">
        <v>7473</v>
      </c>
      <c r="L2384" s="10">
        <v>0.0</v>
      </c>
    </row>
    <row r="2385">
      <c r="A2385" s="10" t="s">
        <v>14064</v>
      </c>
      <c r="B2385" s="10" t="s">
        <v>14065</v>
      </c>
      <c r="D2385" s="10" t="s">
        <v>14066</v>
      </c>
      <c r="F2385" s="10" t="s">
        <v>14067</v>
      </c>
      <c r="G2385" s="10" t="s">
        <v>14068</v>
      </c>
      <c r="J2385" s="28" t="s">
        <v>13844</v>
      </c>
      <c r="K2385" s="10" t="s">
        <v>7473</v>
      </c>
      <c r="L2385" s="10">
        <v>0.0</v>
      </c>
    </row>
    <row r="2386">
      <c r="A2386" s="10" t="s">
        <v>14069</v>
      </c>
      <c r="B2386" s="10" t="s">
        <v>14070</v>
      </c>
      <c r="D2386" s="10" t="s">
        <v>14071</v>
      </c>
      <c r="F2386" s="10" t="s">
        <v>14072</v>
      </c>
      <c r="G2386" s="10" t="s">
        <v>14073</v>
      </c>
      <c r="J2386" s="28" t="s">
        <v>13844</v>
      </c>
      <c r="K2386" s="10" t="s">
        <v>7485</v>
      </c>
      <c r="L2386" s="10">
        <v>0.0</v>
      </c>
    </row>
    <row r="2387">
      <c r="A2387" s="10" t="s">
        <v>14074</v>
      </c>
      <c r="B2387" s="10" t="s">
        <v>14075</v>
      </c>
      <c r="D2387" s="10" t="s">
        <v>14076</v>
      </c>
      <c r="F2387" s="10" t="s">
        <v>14077</v>
      </c>
      <c r="G2387" s="10" t="s">
        <v>14078</v>
      </c>
      <c r="J2387" s="28" t="s">
        <v>13844</v>
      </c>
      <c r="K2387" s="10" t="s">
        <v>7473</v>
      </c>
      <c r="L2387" s="10">
        <v>0.0</v>
      </c>
    </row>
    <row r="2388">
      <c r="A2388" s="10" t="s">
        <v>14079</v>
      </c>
      <c r="B2388" s="10" t="s">
        <v>14080</v>
      </c>
      <c r="D2388" s="10" t="s">
        <v>14081</v>
      </c>
      <c r="F2388" s="10" t="s">
        <v>14082</v>
      </c>
      <c r="G2388" s="10" t="s">
        <v>14083</v>
      </c>
      <c r="J2388" s="28" t="s">
        <v>13844</v>
      </c>
      <c r="K2388" s="10" t="s">
        <v>7473</v>
      </c>
      <c r="L2388" s="10">
        <v>0.0</v>
      </c>
    </row>
    <row r="2389">
      <c r="A2389" s="10" t="s">
        <v>14084</v>
      </c>
      <c r="B2389" s="10" t="s">
        <v>14085</v>
      </c>
      <c r="D2389" s="10" t="s">
        <v>14086</v>
      </c>
      <c r="F2389" s="10" t="s">
        <v>14087</v>
      </c>
      <c r="G2389" s="10" t="s">
        <v>14088</v>
      </c>
      <c r="J2389" s="28" t="s">
        <v>13844</v>
      </c>
      <c r="K2389" s="10" t="s">
        <v>7473</v>
      </c>
      <c r="L2389" s="10">
        <v>0.0</v>
      </c>
    </row>
    <row r="2390">
      <c r="A2390" s="10" t="s">
        <v>14089</v>
      </c>
      <c r="B2390" s="10" t="s">
        <v>14090</v>
      </c>
      <c r="D2390" s="10" t="s">
        <v>14091</v>
      </c>
      <c r="F2390" s="10" t="s">
        <v>14092</v>
      </c>
      <c r="G2390" s="10" t="s">
        <v>14093</v>
      </c>
      <c r="J2390" s="28" t="s">
        <v>13844</v>
      </c>
      <c r="K2390" s="3" t="s">
        <v>12050</v>
      </c>
      <c r="L2390" s="10">
        <v>0.0</v>
      </c>
    </row>
    <row r="2391">
      <c r="A2391" s="10" t="s">
        <v>14094</v>
      </c>
      <c r="B2391" s="10" t="s">
        <v>14095</v>
      </c>
      <c r="D2391" s="10" t="s">
        <v>14096</v>
      </c>
      <c r="F2391" s="10" t="s">
        <v>14097</v>
      </c>
      <c r="G2391" s="10" t="s">
        <v>14098</v>
      </c>
      <c r="J2391" s="28" t="s">
        <v>13844</v>
      </c>
      <c r="K2391" s="10" t="s">
        <v>7473</v>
      </c>
      <c r="L2391" s="10">
        <v>0.0</v>
      </c>
    </row>
    <row r="2392">
      <c r="A2392" s="10" t="s">
        <v>14099</v>
      </c>
      <c r="B2392" s="10" t="s">
        <v>14100</v>
      </c>
      <c r="D2392" s="10" t="s">
        <v>14101</v>
      </c>
      <c r="F2392" s="10" t="s">
        <v>14102</v>
      </c>
      <c r="G2392" s="10" t="s">
        <v>14103</v>
      </c>
      <c r="J2392" s="28" t="s">
        <v>13844</v>
      </c>
      <c r="K2392" s="10" t="s">
        <v>7473</v>
      </c>
      <c r="L2392" s="10">
        <v>0.0</v>
      </c>
    </row>
    <row r="2393">
      <c r="A2393" s="10" t="s">
        <v>14104</v>
      </c>
      <c r="B2393" s="10" t="s">
        <v>14105</v>
      </c>
      <c r="D2393" s="10" t="s">
        <v>14106</v>
      </c>
      <c r="F2393" s="10" t="s">
        <v>14107</v>
      </c>
      <c r="G2393" s="10" t="s">
        <v>14108</v>
      </c>
      <c r="J2393" s="28" t="s">
        <v>13844</v>
      </c>
      <c r="K2393" s="10" t="s">
        <v>7473</v>
      </c>
      <c r="L2393" s="10">
        <v>0.0</v>
      </c>
    </row>
    <row r="2394">
      <c r="A2394" s="10" t="s">
        <v>14109</v>
      </c>
      <c r="B2394" s="10" t="s">
        <v>14110</v>
      </c>
      <c r="D2394" s="10" t="s">
        <v>14111</v>
      </c>
      <c r="F2394" s="10" t="s">
        <v>14112</v>
      </c>
      <c r="G2394" s="10" t="s">
        <v>14113</v>
      </c>
      <c r="J2394" s="28" t="s">
        <v>13844</v>
      </c>
      <c r="K2394" s="10" t="s">
        <v>7473</v>
      </c>
      <c r="L2394" s="10">
        <v>0.0</v>
      </c>
    </row>
    <row r="2395">
      <c r="A2395" s="10" t="s">
        <v>14114</v>
      </c>
      <c r="B2395" s="10" t="s">
        <v>14115</v>
      </c>
      <c r="D2395" s="10" t="s">
        <v>14116</v>
      </c>
      <c r="F2395" s="10" t="s">
        <v>14117</v>
      </c>
      <c r="G2395" s="10" t="s">
        <v>14118</v>
      </c>
      <c r="J2395" s="28" t="s">
        <v>13844</v>
      </c>
      <c r="K2395" s="10" t="s">
        <v>7473</v>
      </c>
      <c r="L2395" s="10">
        <v>0.0</v>
      </c>
    </row>
    <row r="2396">
      <c r="A2396" s="10" t="s">
        <v>14119</v>
      </c>
      <c r="B2396" s="10" t="s">
        <v>14120</v>
      </c>
      <c r="D2396" s="10" t="s">
        <v>7488</v>
      </c>
      <c r="F2396" s="10" t="s">
        <v>14121</v>
      </c>
      <c r="G2396" s="10" t="s">
        <v>7504</v>
      </c>
      <c r="J2396" s="28" t="s">
        <v>13844</v>
      </c>
      <c r="K2396" s="10" t="s">
        <v>7485</v>
      </c>
      <c r="L2396" s="10">
        <v>0.0</v>
      </c>
    </row>
    <row r="2397">
      <c r="A2397" s="10" t="s">
        <v>14122</v>
      </c>
      <c r="B2397" s="10" t="s">
        <v>14123</v>
      </c>
      <c r="D2397" s="10" t="s">
        <v>14124</v>
      </c>
      <c r="F2397" s="10" t="s">
        <v>14125</v>
      </c>
      <c r="G2397" s="10" t="s">
        <v>14126</v>
      </c>
      <c r="J2397" s="28" t="s">
        <v>13844</v>
      </c>
      <c r="K2397" s="10" t="s">
        <v>7473</v>
      </c>
      <c r="L2397" s="10">
        <v>0.0</v>
      </c>
    </row>
    <row r="2398">
      <c r="A2398" s="10" t="s">
        <v>14127</v>
      </c>
      <c r="B2398" s="10" t="s">
        <v>14128</v>
      </c>
      <c r="D2398" s="10" t="s">
        <v>14129</v>
      </c>
      <c r="F2398" s="10" t="s">
        <v>14130</v>
      </c>
      <c r="G2398" s="10" t="s">
        <v>14131</v>
      </c>
      <c r="J2398" s="28" t="s">
        <v>13844</v>
      </c>
      <c r="K2398" s="10" t="s">
        <v>7473</v>
      </c>
      <c r="L2398" s="10">
        <v>0.0</v>
      </c>
    </row>
    <row r="2399">
      <c r="A2399" s="10" t="s">
        <v>14132</v>
      </c>
      <c r="B2399" s="10" t="s">
        <v>14133</v>
      </c>
      <c r="D2399" s="10" t="s">
        <v>7488</v>
      </c>
      <c r="F2399" s="10" t="s">
        <v>14134</v>
      </c>
      <c r="G2399" s="10" t="s">
        <v>14135</v>
      </c>
      <c r="J2399" s="28" t="s">
        <v>13844</v>
      </c>
      <c r="K2399" s="10" t="s">
        <v>7485</v>
      </c>
      <c r="L2399" s="10">
        <v>0.0</v>
      </c>
    </row>
    <row r="2400">
      <c r="A2400" s="10" t="s">
        <v>14136</v>
      </c>
      <c r="B2400" s="10" t="s">
        <v>14137</v>
      </c>
      <c r="D2400" s="10" t="s">
        <v>14138</v>
      </c>
      <c r="F2400" s="10" t="s">
        <v>14139</v>
      </c>
      <c r="G2400" s="10" t="s">
        <v>14140</v>
      </c>
      <c r="J2400" s="28" t="s">
        <v>13844</v>
      </c>
      <c r="K2400" s="10" t="s">
        <v>7473</v>
      </c>
      <c r="L2400" s="10">
        <v>0.0</v>
      </c>
    </row>
    <row r="2401">
      <c r="A2401" s="10" t="s">
        <v>14141</v>
      </c>
      <c r="B2401" s="10" t="s">
        <v>14142</v>
      </c>
      <c r="D2401" s="10" t="s">
        <v>14143</v>
      </c>
      <c r="F2401" s="10" t="s">
        <v>14144</v>
      </c>
      <c r="G2401" s="10" t="s">
        <v>14145</v>
      </c>
      <c r="J2401" s="28" t="s">
        <v>13844</v>
      </c>
      <c r="K2401" s="10" t="s">
        <v>7473</v>
      </c>
      <c r="L2401" s="10">
        <v>0.0</v>
      </c>
    </row>
    <row r="2402">
      <c r="A2402" s="10" t="s">
        <v>14146</v>
      </c>
      <c r="B2402" s="10" t="s">
        <v>14147</v>
      </c>
      <c r="D2402" s="10" t="s">
        <v>14148</v>
      </c>
      <c r="F2402" s="10" t="s">
        <v>14149</v>
      </c>
      <c r="G2402" s="10" t="s">
        <v>14150</v>
      </c>
      <c r="J2402" s="28" t="s">
        <v>13844</v>
      </c>
      <c r="K2402" s="10" t="s">
        <v>7473</v>
      </c>
      <c r="L2402" s="10">
        <v>0.0</v>
      </c>
    </row>
    <row r="2403">
      <c r="A2403" s="10" t="s">
        <v>14151</v>
      </c>
      <c r="B2403" s="10" t="s">
        <v>14152</v>
      </c>
      <c r="D2403" s="10" t="s">
        <v>14153</v>
      </c>
      <c r="F2403" s="10" t="s">
        <v>14154</v>
      </c>
      <c r="G2403" s="10" t="s">
        <v>14155</v>
      </c>
      <c r="J2403" s="28" t="s">
        <v>13844</v>
      </c>
      <c r="K2403" s="10" t="s">
        <v>7473</v>
      </c>
      <c r="L2403" s="10">
        <v>0.0</v>
      </c>
    </row>
    <row r="2404">
      <c r="A2404" s="31"/>
      <c r="B2404" s="31"/>
    </row>
    <row r="2405">
      <c r="A2405" s="31"/>
      <c r="B2405" s="31"/>
    </row>
    <row r="2406">
      <c r="A2406" s="31"/>
      <c r="B2406" s="31"/>
    </row>
    <row r="2407">
      <c r="A2407" s="31"/>
      <c r="B2407" s="31"/>
    </row>
    <row r="2408">
      <c r="A2408" s="31"/>
      <c r="B2408" s="31"/>
    </row>
    <row r="2409">
      <c r="A2409" s="31"/>
      <c r="B2409" s="31"/>
    </row>
    <row r="2410">
      <c r="A2410" s="31"/>
      <c r="B2410" s="31"/>
    </row>
    <row r="2411">
      <c r="A2411" s="31"/>
      <c r="B2411" s="31"/>
    </row>
    <row r="2412">
      <c r="A2412" s="31"/>
      <c r="B2412" s="31"/>
    </row>
    <row r="2413">
      <c r="A2413" s="31"/>
      <c r="B2413" s="31"/>
    </row>
    <row r="2414">
      <c r="A2414" s="31"/>
      <c r="B2414" s="31"/>
    </row>
    <row r="2415">
      <c r="A2415" s="31"/>
      <c r="B2415" s="31"/>
    </row>
    <row r="2416">
      <c r="A2416" s="31"/>
      <c r="B2416" s="31"/>
    </row>
    <row r="2417">
      <c r="A2417" s="31"/>
      <c r="B2417" s="31"/>
    </row>
    <row r="2418">
      <c r="A2418" s="31"/>
      <c r="B2418" s="31"/>
    </row>
    <row r="2419">
      <c r="A2419" s="31"/>
      <c r="B2419" s="31"/>
    </row>
    <row r="2420">
      <c r="A2420" s="31"/>
      <c r="B2420" s="31"/>
    </row>
    <row r="2421">
      <c r="A2421" s="31"/>
      <c r="B2421" s="31"/>
    </row>
    <row r="2422">
      <c r="A2422" s="31"/>
      <c r="B2422" s="31"/>
    </row>
    <row r="2423">
      <c r="A2423" s="31"/>
      <c r="B2423" s="31"/>
    </row>
    <row r="2424">
      <c r="A2424" s="31"/>
      <c r="B2424" s="31"/>
    </row>
    <row r="2425">
      <c r="A2425" s="31"/>
      <c r="B2425" s="31"/>
    </row>
    <row r="2426">
      <c r="A2426" s="31"/>
      <c r="B2426" s="31"/>
    </row>
    <row r="2427">
      <c r="A2427" s="31"/>
      <c r="B2427" s="31"/>
    </row>
    <row r="2428">
      <c r="A2428" s="31"/>
      <c r="B2428" s="31"/>
    </row>
    <row r="2429">
      <c r="A2429" s="31"/>
      <c r="B2429" s="31"/>
    </row>
    <row r="2430">
      <c r="A2430" s="31"/>
      <c r="B2430" s="31"/>
    </row>
    <row r="2431">
      <c r="A2431" s="31"/>
      <c r="B2431" s="31"/>
    </row>
    <row r="2432">
      <c r="A2432" s="31"/>
      <c r="B2432" s="31"/>
    </row>
    <row r="2433">
      <c r="A2433" s="31"/>
      <c r="B2433" s="31"/>
    </row>
    <row r="2434">
      <c r="A2434" s="31"/>
      <c r="B2434" s="31"/>
    </row>
    <row r="2435">
      <c r="A2435" s="31"/>
      <c r="B2435" s="31"/>
    </row>
    <row r="2436">
      <c r="A2436" s="31"/>
      <c r="B2436" s="31"/>
    </row>
    <row r="2437">
      <c r="A2437" s="31"/>
      <c r="B2437" s="31"/>
    </row>
    <row r="2438">
      <c r="A2438" s="31"/>
      <c r="B2438" s="31"/>
    </row>
    <row r="2439">
      <c r="A2439" s="31"/>
      <c r="B2439" s="31"/>
    </row>
    <row r="2440">
      <c r="A2440" s="31"/>
      <c r="B2440" s="31"/>
    </row>
    <row r="2441">
      <c r="A2441" s="31"/>
      <c r="B2441" s="31"/>
    </row>
    <row r="2442">
      <c r="A2442" s="31"/>
      <c r="B2442" s="31"/>
    </row>
    <row r="2443">
      <c r="A2443" s="31"/>
      <c r="B2443" s="31"/>
    </row>
    <row r="2444">
      <c r="A2444" s="31"/>
      <c r="B2444" s="31"/>
    </row>
    <row r="2445">
      <c r="A2445" s="31"/>
      <c r="B2445" s="31"/>
    </row>
    <row r="2446">
      <c r="A2446" s="31"/>
      <c r="B2446" s="31"/>
    </row>
    <row r="2447">
      <c r="A2447" s="31"/>
      <c r="B2447" s="31"/>
    </row>
    <row r="2448">
      <c r="A2448" s="31"/>
      <c r="B2448" s="31"/>
    </row>
    <row r="2449">
      <c r="A2449" s="31"/>
      <c r="B2449" s="31"/>
    </row>
    <row r="2450">
      <c r="A2450" s="31"/>
      <c r="B2450" s="31"/>
    </row>
    <row r="2451">
      <c r="A2451" s="31"/>
      <c r="B2451" s="31"/>
    </row>
    <row r="2452">
      <c r="A2452" s="31"/>
      <c r="B2452" s="31"/>
    </row>
    <row r="2453">
      <c r="A2453" s="31"/>
      <c r="B2453" s="31"/>
    </row>
    <row r="2454">
      <c r="A2454" s="31"/>
      <c r="B2454" s="31"/>
    </row>
    <row r="2455">
      <c r="A2455" s="31"/>
      <c r="B2455" s="31"/>
    </row>
    <row r="2456">
      <c r="A2456" s="31"/>
      <c r="B2456" s="31"/>
    </row>
    <row r="2457">
      <c r="A2457" s="31"/>
      <c r="B2457" s="31"/>
    </row>
    <row r="2458">
      <c r="A2458" s="31"/>
      <c r="B2458" s="31"/>
    </row>
    <row r="2459">
      <c r="A2459" s="31"/>
      <c r="B2459" s="31"/>
    </row>
    <row r="2460">
      <c r="A2460" s="31"/>
      <c r="B2460" s="31"/>
    </row>
    <row r="2461">
      <c r="A2461" s="31"/>
      <c r="B2461" s="31"/>
    </row>
    <row r="2462">
      <c r="A2462" s="31"/>
      <c r="B2462" s="31"/>
    </row>
    <row r="2463">
      <c r="A2463" s="31"/>
      <c r="B2463" s="31"/>
    </row>
    <row r="2464">
      <c r="A2464" s="31"/>
      <c r="B2464" s="31"/>
    </row>
    <row r="2465">
      <c r="A2465" s="31"/>
      <c r="B2465" s="31"/>
    </row>
    <row r="2466">
      <c r="A2466" s="31"/>
      <c r="B2466" s="31"/>
    </row>
    <row r="2467">
      <c r="A2467" s="31"/>
      <c r="B2467" s="31"/>
    </row>
    <row r="2468">
      <c r="A2468" s="31"/>
      <c r="B2468" s="31"/>
    </row>
    <row r="2469">
      <c r="A2469" s="31"/>
      <c r="B2469" s="31"/>
    </row>
    <row r="2470">
      <c r="A2470" s="31"/>
      <c r="B2470" s="31"/>
    </row>
    <row r="2471">
      <c r="A2471" s="31"/>
      <c r="B2471" s="31"/>
    </row>
    <row r="2472">
      <c r="A2472" s="31"/>
      <c r="B2472" s="31"/>
    </row>
    <row r="2473">
      <c r="A2473" s="31"/>
      <c r="B2473" s="31"/>
    </row>
    <row r="2474">
      <c r="A2474" s="31"/>
      <c r="B2474" s="31"/>
    </row>
    <row r="2475">
      <c r="A2475" s="31"/>
      <c r="B2475" s="31"/>
    </row>
    <row r="2476">
      <c r="A2476" s="31"/>
      <c r="B2476" s="31"/>
    </row>
    <row r="2477">
      <c r="A2477" s="31"/>
      <c r="B2477" s="31"/>
    </row>
    <row r="2478">
      <c r="A2478" s="31"/>
      <c r="B2478" s="31"/>
    </row>
    <row r="2479">
      <c r="A2479" s="31"/>
      <c r="B2479" s="31"/>
    </row>
    <row r="2480">
      <c r="A2480" s="31"/>
      <c r="B2480" s="31"/>
    </row>
    <row r="2481">
      <c r="A2481" s="31"/>
      <c r="B2481" s="31"/>
    </row>
    <row r="2482">
      <c r="A2482" s="31"/>
      <c r="B2482" s="31"/>
    </row>
    <row r="2483">
      <c r="A2483" s="31"/>
      <c r="B2483" s="31"/>
    </row>
    <row r="2484">
      <c r="A2484" s="31"/>
      <c r="B2484" s="31"/>
    </row>
    <row r="2485">
      <c r="A2485" s="31"/>
      <c r="B2485" s="31"/>
    </row>
    <row r="2486">
      <c r="A2486" s="31"/>
      <c r="B2486" s="31"/>
    </row>
    <row r="2487">
      <c r="A2487" s="31"/>
      <c r="B2487" s="31"/>
    </row>
    <row r="2488">
      <c r="A2488" s="31"/>
      <c r="B2488" s="31"/>
    </row>
    <row r="2489">
      <c r="A2489" s="31"/>
      <c r="B2489" s="31"/>
    </row>
    <row r="2490">
      <c r="A2490" s="31"/>
      <c r="B2490" s="31"/>
    </row>
    <row r="2491">
      <c r="A2491" s="31"/>
      <c r="B2491" s="31"/>
    </row>
    <row r="2492">
      <c r="A2492" s="31"/>
      <c r="B2492" s="31"/>
    </row>
    <row r="2493">
      <c r="A2493" s="31"/>
      <c r="B2493" s="31"/>
    </row>
    <row r="2494">
      <c r="A2494" s="31"/>
      <c r="B2494" s="31"/>
    </row>
    <row r="2495">
      <c r="A2495" s="31"/>
      <c r="B2495" s="31"/>
    </row>
    <row r="2496">
      <c r="A2496" s="31"/>
      <c r="B2496" s="31"/>
    </row>
    <row r="2497">
      <c r="A2497" s="31"/>
      <c r="B2497" s="31"/>
    </row>
    <row r="2498">
      <c r="A2498" s="31"/>
      <c r="B2498" s="31"/>
    </row>
    <row r="2499">
      <c r="A2499" s="31"/>
      <c r="B2499" s="31"/>
    </row>
    <row r="2500">
      <c r="A2500" s="31"/>
      <c r="B2500" s="31"/>
    </row>
    <row r="2501">
      <c r="A2501" s="31"/>
      <c r="B2501" s="31"/>
    </row>
    <row r="2502">
      <c r="A2502" s="31"/>
      <c r="B2502" s="31"/>
    </row>
    <row r="2503">
      <c r="A2503" s="31"/>
      <c r="B2503" s="31"/>
    </row>
    <row r="2504">
      <c r="A2504" s="31"/>
      <c r="B2504" s="31"/>
    </row>
    <row r="2505">
      <c r="A2505" s="31"/>
      <c r="B2505" s="31"/>
    </row>
    <row r="2506">
      <c r="A2506" s="31"/>
      <c r="B2506" s="31"/>
    </row>
    <row r="2507">
      <c r="A2507" s="31"/>
      <c r="B2507" s="31"/>
    </row>
    <row r="2508">
      <c r="A2508" s="31"/>
      <c r="B2508" s="31"/>
    </row>
    <row r="2509">
      <c r="A2509" s="31"/>
      <c r="B2509" s="31"/>
    </row>
    <row r="2510">
      <c r="A2510" s="31"/>
      <c r="B2510" s="31"/>
    </row>
    <row r="2511">
      <c r="A2511" s="31"/>
      <c r="B2511" s="31"/>
    </row>
    <row r="2512">
      <c r="A2512" s="31"/>
      <c r="B2512" s="31"/>
    </row>
    <row r="2513">
      <c r="A2513" s="31"/>
      <c r="B2513" s="31"/>
    </row>
    <row r="2514">
      <c r="A2514" s="31"/>
      <c r="B2514" s="31"/>
    </row>
    <row r="2515">
      <c r="A2515" s="31"/>
      <c r="B2515" s="31"/>
    </row>
    <row r="2516">
      <c r="A2516" s="31"/>
      <c r="B2516" s="31"/>
    </row>
    <row r="2517">
      <c r="A2517" s="31"/>
      <c r="B2517" s="31"/>
    </row>
    <row r="2518">
      <c r="A2518" s="31"/>
      <c r="B2518" s="31"/>
    </row>
    <row r="2519">
      <c r="A2519" s="31"/>
      <c r="B2519" s="31"/>
    </row>
    <row r="2520">
      <c r="A2520" s="31"/>
      <c r="B2520" s="31"/>
    </row>
    <row r="2521">
      <c r="A2521" s="31"/>
      <c r="B2521" s="31"/>
    </row>
    <row r="2522">
      <c r="A2522" s="31"/>
      <c r="B2522" s="31"/>
    </row>
    <row r="2523">
      <c r="A2523" s="31"/>
      <c r="B2523" s="31"/>
    </row>
    <row r="2524">
      <c r="A2524" s="31"/>
      <c r="B2524" s="31"/>
    </row>
    <row r="2525">
      <c r="A2525" s="31"/>
      <c r="B2525" s="31"/>
    </row>
    <row r="2526">
      <c r="A2526" s="31"/>
      <c r="B2526" s="31"/>
    </row>
    <row r="2527">
      <c r="A2527" s="31"/>
      <c r="B2527" s="31"/>
    </row>
    <row r="2528">
      <c r="A2528" s="31"/>
      <c r="B2528" s="31"/>
    </row>
    <row r="2529">
      <c r="A2529" s="31"/>
      <c r="B2529" s="31"/>
    </row>
    <row r="2530">
      <c r="A2530" s="31"/>
      <c r="B2530" s="31"/>
    </row>
    <row r="2531">
      <c r="A2531" s="31"/>
      <c r="B2531" s="31"/>
    </row>
    <row r="2532">
      <c r="A2532" s="31"/>
      <c r="B2532" s="31"/>
    </row>
    <row r="2533">
      <c r="A2533" s="31"/>
      <c r="B2533" s="31"/>
    </row>
    <row r="2534">
      <c r="A2534" s="31"/>
      <c r="B2534" s="31"/>
    </row>
    <row r="2535">
      <c r="A2535" s="31"/>
      <c r="B2535" s="31"/>
    </row>
    <row r="2536">
      <c r="A2536" s="31"/>
      <c r="B2536" s="31"/>
    </row>
    <row r="2537">
      <c r="A2537" s="31"/>
      <c r="B2537" s="31"/>
    </row>
    <row r="2538">
      <c r="A2538" s="31"/>
      <c r="B2538" s="31"/>
    </row>
    <row r="2539">
      <c r="A2539" s="31"/>
      <c r="B2539" s="31"/>
    </row>
    <row r="2540">
      <c r="A2540" s="31"/>
      <c r="B2540" s="31"/>
    </row>
    <row r="2541">
      <c r="A2541" s="31"/>
      <c r="B2541" s="31"/>
    </row>
    <row r="2542">
      <c r="A2542" s="31"/>
      <c r="B2542" s="31"/>
    </row>
    <row r="2543">
      <c r="A2543" s="31"/>
      <c r="B2543" s="31"/>
    </row>
    <row r="2544">
      <c r="A2544" s="31"/>
      <c r="B2544" s="31"/>
    </row>
    <row r="2545">
      <c r="A2545" s="31"/>
      <c r="B2545" s="31"/>
    </row>
    <row r="2546">
      <c r="A2546" s="31"/>
      <c r="B2546" s="31"/>
    </row>
    <row r="2547">
      <c r="A2547" s="31"/>
      <c r="B2547" s="31"/>
    </row>
    <row r="2548">
      <c r="A2548" s="31"/>
      <c r="B2548" s="31"/>
    </row>
    <row r="2549">
      <c r="A2549" s="31"/>
      <c r="B2549" s="31"/>
    </row>
    <row r="2550">
      <c r="A2550" s="31"/>
      <c r="B2550" s="31"/>
    </row>
    <row r="2551">
      <c r="A2551" s="31"/>
      <c r="B2551" s="31"/>
    </row>
    <row r="2552">
      <c r="A2552" s="31"/>
      <c r="B2552" s="31"/>
    </row>
    <row r="2553">
      <c r="A2553" s="31"/>
      <c r="B2553" s="31"/>
    </row>
    <row r="2554">
      <c r="A2554" s="31"/>
      <c r="B2554" s="31"/>
    </row>
    <row r="2555">
      <c r="A2555" s="31"/>
      <c r="B2555" s="31"/>
    </row>
    <row r="2556">
      <c r="A2556" s="31"/>
      <c r="B2556" s="31"/>
    </row>
    <row r="2557">
      <c r="A2557" s="31"/>
      <c r="B2557" s="31"/>
    </row>
    <row r="2558">
      <c r="A2558" s="31"/>
      <c r="B2558" s="31"/>
    </row>
    <row r="2559">
      <c r="A2559" s="31"/>
      <c r="B2559" s="31"/>
    </row>
    <row r="2560">
      <c r="A2560" s="31"/>
      <c r="B2560" s="31"/>
    </row>
    <row r="2561">
      <c r="A2561" s="31"/>
      <c r="B2561" s="31"/>
    </row>
    <row r="2562">
      <c r="A2562" s="31"/>
      <c r="B2562" s="31"/>
    </row>
    <row r="2563">
      <c r="A2563" s="31"/>
      <c r="B2563" s="31"/>
    </row>
    <row r="2564">
      <c r="A2564" s="31"/>
      <c r="B2564" s="31"/>
    </row>
    <row r="2565">
      <c r="A2565" s="31"/>
      <c r="B2565" s="31"/>
    </row>
    <row r="2566">
      <c r="A2566" s="31"/>
      <c r="B2566" s="31"/>
    </row>
    <row r="2567">
      <c r="A2567" s="31"/>
      <c r="B2567" s="31"/>
    </row>
    <row r="2568">
      <c r="A2568" s="31"/>
      <c r="B2568" s="31"/>
    </row>
    <row r="2569">
      <c r="A2569" s="31"/>
      <c r="B2569" s="31"/>
    </row>
    <row r="2570">
      <c r="A2570" s="31"/>
      <c r="B2570" s="31"/>
    </row>
    <row r="2571">
      <c r="A2571" s="31"/>
      <c r="B2571" s="31"/>
    </row>
    <row r="2572">
      <c r="A2572" s="31"/>
      <c r="B2572" s="31"/>
    </row>
    <row r="2573">
      <c r="A2573" s="31"/>
      <c r="B2573" s="31"/>
    </row>
    <row r="2574">
      <c r="A2574" s="31"/>
      <c r="B2574" s="31"/>
    </row>
    <row r="2575">
      <c r="A2575" s="31"/>
      <c r="B2575" s="31"/>
    </row>
    <row r="2576">
      <c r="A2576" s="31"/>
      <c r="B2576" s="31"/>
    </row>
    <row r="2577">
      <c r="A2577" s="31"/>
      <c r="B2577" s="31"/>
    </row>
    <row r="2578">
      <c r="A2578" s="31"/>
      <c r="B2578" s="31"/>
    </row>
    <row r="2579">
      <c r="A2579" s="31"/>
      <c r="B2579" s="31"/>
    </row>
    <row r="2580">
      <c r="A2580" s="31"/>
      <c r="B2580" s="31"/>
    </row>
    <row r="2581">
      <c r="A2581" s="31"/>
      <c r="B2581" s="31"/>
    </row>
    <row r="2582">
      <c r="A2582" s="31"/>
      <c r="B2582" s="31"/>
    </row>
    <row r="2583">
      <c r="A2583" s="31"/>
      <c r="B2583" s="31"/>
    </row>
    <row r="2584">
      <c r="A2584" s="31"/>
      <c r="B2584" s="31"/>
    </row>
    <row r="2585">
      <c r="A2585" s="31"/>
      <c r="B2585" s="31"/>
    </row>
    <row r="2586">
      <c r="A2586" s="31"/>
      <c r="B2586" s="31"/>
    </row>
    <row r="2587">
      <c r="A2587" s="31"/>
      <c r="B2587" s="31"/>
    </row>
    <row r="2588">
      <c r="A2588" s="31"/>
      <c r="B2588" s="31"/>
    </row>
    <row r="2589">
      <c r="A2589" s="31"/>
      <c r="B2589" s="31"/>
    </row>
    <row r="2590">
      <c r="A2590" s="31"/>
      <c r="B2590" s="31"/>
    </row>
    <row r="2591">
      <c r="A2591" s="31"/>
      <c r="B2591" s="31"/>
    </row>
    <row r="2592">
      <c r="A2592" s="31"/>
      <c r="B2592" s="31"/>
    </row>
    <row r="2593">
      <c r="A2593" s="31"/>
      <c r="B2593" s="31"/>
    </row>
    <row r="2594">
      <c r="A2594" s="31"/>
      <c r="B2594" s="31"/>
    </row>
    <row r="2595">
      <c r="A2595" s="31"/>
      <c r="B2595" s="31"/>
    </row>
    <row r="2596">
      <c r="A2596" s="31"/>
      <c r="B2596" s="31"/>
    </row>
    <row r="2597">
      <c r="A2597" s="31"/>
      <c r="B2597" s="31"/>
    </row>
    <row r="2598">
      <c r="A2598" s="31"/>
      <c r="B2598" s="31"/>
    </row>
    <row r="2599">
      <c r="A2599" s="31"/>
      <c r="B2599" s="31"/>
    </row>
    <row r="2600">
      <c r="A2600" s="31"/>
      <c r="B2600" s="31"/>
    </row>
    <row r="2601">
      <c r="A2601" s="31"/>
      <c r="B2601" s="31"/>
    </row>
    <row r="2602">
      <c r="A2602" s="31"/>
      <c r="B2602" s="31"/>
    </row>
    <row r="2603">
      <c r="A2603" s="31"/>
      <c r="B2603" s="31"/>
    </row>
    <row r="2604">
      <c r="A2604" s="31"/>
      <c r="B2604" s="31"/>
    </row>
    <row r="2605">
      <c r="A2605" s="31"/>
      <c r="B2605" s="31"/>
    </row>
    <row r="2606">
      <c r="A2606" s="31"/>
      <c r="B2606" s="31"/>
    </row>
    <row r="2607">
      <c r="A2607" s="31"/>
      <c r="B2607" s="31"/>
    </row>
    <row r="2608">
      <c r="A2608" s="31"/>
      <c r="B2608" s="31"/>
    </row>
    <row r="2609">
      <c r="A2609" s="31"/>
      <c r="B2609" s="31"/>
    </row>
    <row r="2610">
      <c r="A2610" s="31"/>
      <c r="B2610" s="31"/>
    </row>
    <row r="2611">
      <c r="A2611" s="31"/>
      <c r="B2611" s="31"/>
    </row>
    <row r="2612">
      <c r="A2612" s="31"/>
      <c r="B2612" s="31"/>
    </row>
    <row r="2613">
      <c r="A2613" s="31"/>
      <c r="B2613" s="31"/>
    </row>
    <row r="2614">
      <c r="A2614" s="31"/>
      <c r="B2614" s="31"/>
    </row>
    <row r="2615">
      <c r="A2615" s="31"/>
      <c r="B2615" s="31"/>
    </row>
    <row r="2616">
      <c r="A2616" s="31"/>
      <c r="B2616" s="31"/>
    </row>
    <row r="2617">
      <c r="A2617" s="31"/>
      <c r="B2617" s="31"/>
    </row>
    <row r="2618">
      <c r="A2618" s="31"/>
      <c r="B2618" s="31"/>
    </row>
    <row r="2619">
      <c r="A2619" s="31"/>
      <c r="B2619" s="31"/>
    </row>
    <row r="2620">
      <c r="A2620" s="31"/>
      <c r="B2620" s="31"/>
    </row>
    <row r="2621">
      <c r="A2621" s="31"/>
      <c r="B2621" s="31"/>
    </row>
    <row r="2622">
      <c r="A2622" s="31"/>
      <c r="B2622" s="31"/>
    </row>
    <row r="2623">
      <c r="A2623" s="31"/>
      <c r="B2623" s="31"/>
    </row>
    <row r="2624">
      <c r="A2624" s="31"/>
      <c r="B2624" s="31"/>
    </row>
    <row r="2625">
      <c r="A2625" s="31"/>
      <c r="B2625" s="31"/>
    </row>
    <row r="2626">
      <c r="A2626" s="31"/>
      <c r="B2626" s="31"/>
    </row>
    <row r="2627">
      <c r="A2627" s="31"/>
      <c r="B2627" s="31"/>
    </row>
    <row r="2628">
      <c r="A2628" s="31"/>
      <c r="B2628" s="31"/>
    </row>
    <row r="2629">
      <c r="A2629" s="31"/>
      <c r="B2629" s="31"/>
    </row>
    <row r="2630">
      <c r="A2630" s="31"/>
      <c r="B2630" s="31"/>
    </row>
    <row r="2631">
      <c r="A2631" s="31"/>
      <c r="B2631" s="31"/>
    </row>
    <row r="2632">
      <c r="A2632" s="31"/>
      <c r="B2632" s="31"/>
    </row>
    <row r="2633">
      <c r="A2633" s="31"/>
      <c r="B2633" s="31"/>
    </row>
    <row r="2634">
      <c r="A2634" s="31"/>
      <c r="B2634" s="31"/>
    </row>
    <row r="2635">
      <c r="A2635" s="31"/>
      <c r="B2635" s="31"/>
    </row>
    <row r="2636">
      <c r="A2636" s="31"/>
      <c r="B2636" s="31"/>
    </row>
    <row r="2637">
      <c r="A2637" s="31"/>
      <c r="B2637" s="31"/>
    </row>
    <row r="2638">
      <c r="A2638" s="31"/>
      <c r="B2638" s="31"/>
    </row>
    <row r="2639">
      <c r="A2639" s="31"/>
      <c r="B2639" s="31"/>
    </row>
    <row r="2640">
      <c r="A2640" s="31"/>
      <c r="B2640" s="31"/>
    </row>
    <row r="2641">
      <c r="A2641" s="31"/>
      <c r="B2641" s="31"/>
    </row>
    <row r="2642">
      <c r="A2642" s="31"/>
      <c r="B2642" s="31"/>
    </row>
    <row r="2643">
      <c r="A2643" s="31"/>
      <c r="B2643" s="31"/>
    </row>
    <row r="2644">
      <c r="A2644" s="31"/>
      <c r="B2644" s="31"/>
    </row>
    <row r="2645">
      <c r="A2645" s="31"/>
      <c r="B2645" s="31"/>
    </row>
    <row r="2646">
      <c r="A2646" s="31"/>
      <c r="B2646" s="31"/>
    </row>
    <row r="2647">
      <c r="A2647" s="31"/>
      <c r="B2647" s="31"/>
    </row>
    <row r="2648">
      <c r="A2648" s="31"/>
      <c r="B2648" s="31"/>
    </row>
    <row r="2649">
      <c r="A2649" s="31"/>
      <c r="B2649" s="31"/>
    </row>
    <row r="2650">
      <c r="A2650" s="31"/>
      <c r="B2650" s="31"/>
    </row>
    <row r="2651">
      <c r="A2651" s="31"/>
      <c r="B2651" s="31"/>
    </row>
    <row r="2652">
      <c r="A2652" s="31"/>
      <c r="B2652" s="31"/>
    </row>
    <row r="2653">
      <c r="A2653" s="31"/>
      <c r="B2653" s="31"/>
    </row>
    <row r="2654">
      <c r="A2654" s="31"/>
      <c r="B2654" s="31"/>
    </row>
    <row r="2655">
      <c r="A2655" s="31"/>
      <c r="B2655" s="31"/>
    </row>
    <row r="2656">
      <c r="A2656" s="31"/>
      <c r="B2656" s="31"/>
    </row>
    <row r="2657">
      <c r="A2657" s="31"/>
      <c r="B2657" s="31"/>
    </row>
    <row r="2658">
      <c r="A2658" s="31"/>
      <c r="B2658" s="31"/>
    </row>
    <row r="2659">
      <c r="A2659" s="31"/>
      <c r="B2659" s="31"/>
    </row>
    <row r="2660">
      <c r="A2660" s="31"/>
      <c r="B2660" s="31"/>
    </row>
    <row r="2661">
      <c r="A2661" s="31"/>
      <c r="B2661" s="31"/>
    </row>
    <row r="2662">
      <c r="A2662" s="31"/>
      <c r="B2662" s="31"/>
    </row>
    <row r="2663">
      <c r="A2663" s="31"/>
      <c r="B2663" s="31"/>
    </row>
    <row r="2664">
      <c r="A2664" s="31"/>
      <c r="B2664" s="31"/>
    </row>
    <row r="2665">
      <c r="A2665" s="31"/>
      <c r="B2665" s="31"/>
    </row>
    <row r="2666">
      <c r="A2666" s="31"/>
      <c r="B2666" s="31"/>
    </row>
    <row r="2667">
      <c r="A2667" s="31"/>
      <c r="B2667" s="31"/>
    </row>
    <row r="2668">
      <c r="A2668" s="31"/>
      <c r="B2668" s="31"/>
    </row>
    <row r="2669">
      <c r="A2669" s="31"/>
      <c r="B2669" s="31"/>
    </row>
    <row r="2670">
      <c r="A2670" s="31"/>
      <c r="B2670" s="31"/>
    </row>
    <row r="2671">
      <c r="A2671" s="31"/>
      <c r="B2671" s="31"/>
    </row>
    <row r="2672">
      <c r="A2672" s="31"/>
      <c r="B2672" s="31"/>
    </row>
    <row r="2673">
      <c r="A2673" s="31"/>
      <c r="B2673" s="31"/>
    </row>
    <row r="2674">
      <c r="A2674" s="31"/>
      <c r="B2674" s="31"/>
    </row>
    <row r="2675">
      <c r="A2675" s="31"/>
      <c r="B2675" s="31"/>
    </row>
    <row r="2676">
      <c r="A2676" s="31"/>
      <c r="B2676" s="31"/>
    </row>
    <row r="2677">
      <c r="A2677" s="31"/>
      <c r="B2677" s="31"/>
    </row>
    <row r="2678">
      <c r="A2678" s="31"/>
      <c r="B2678" s="31"/>
    </row>
    <row r="2679">
      <c r="A2679" s="31"/>
      <c r="B2679" s="31"/>
    </row>
    <row r="2680">
      <c r="A2680" s="31"/>
      <c r="B2680" s="31"/>
    </row>
    <row r="2681">
      <c r="A2681" s="31"/>
      <c r="B2681" s="31"/>
    </row>
    <row r="2682">
      <c r="A2682" s="31"/>
      <c r="B2682" s="31"/>
    </row>
    <row r="2683">
      <c r="A2683" s="31"/>
      <c r="B2683" s="31"/>
    </row>
    <row r="2684">
      <c r="A2684" s="31"/>
      <c r="B2684" s="31"/>
    </row>
    <row r="2685">
      <c r="A2685" s="31"/>
      <c r="B2685" s="31"/>
    </row>
    <row r="2686">
      <c r="A2686" s="31"/>
      <c r="B2686" s="31"/>
    </row>
    <row r="2687">
      <c r="A2687" s="31"/>
      <c r="B2687" s="31"/>
    </row>
    <row r="2688">
      <c r="A2688" s="31"/>
      <c r="B2688" s="31"/>
    </row>
    <row r="2689">
      <c r="A2689" s="31"/>
      <c r="B2689" s="31"/>
    </row>
    <row r="2690">
      <c r="A2690" s="31"/>
      <c r="B2690" s="31"/>
    </row>
    <row r="2691">
      <c r="A2691" s="31"/>
      <c r="B2691" s="31"/>
    </row>
    <row r="2692">
      <c r="A2692" s="31"/>
      <c r="B2692" s="31"/>
    </row>
    <row r="2693">
      <c r="A2693" s="31"/>
      <c r="B2693" s="31"/>
    </row>
    <row r="2694">
      <c r="A2694" s="31"/>
      <c r="B2694" s="31"/>
    </row>
    <row r="2695">
      <c r="A2695" s="31"/>
      <c r="B2695" s="31"/>
    </row>
    <row r="2696">
      <c r="A2696" s="31"/>
      <c r="B2696" s="31"/>
    </row>
    <row r="2697">
      <c r="A2697" s="31"/>
      <c r="B2697" s="31"/>
    </row>
    <row r="2698">
      <c r="A2698" s="31"/>
      <c r="B2698" s="31"/>
    </row>
    <row r="2699">
      <c r="A2699" s="31"/>
      <c r="B2699" s="31"/>
    </row>
    <row r="2700">
      <c r="A2700" s="31"/>
      <c r="B2700" s="31"/>
    </row>
    <row r="2701">
      <c r="A2701" s="31"/>
      <c r="B2701" s="31"/>
    </row>
    <row r="2702">
      <c r="A2702" s="31"/>
      <c r="B2702" s="31"/>
    </row>
    <row r="2703">
      <c r="A2703" s="31"/>
      <c r="B2703" s="31"/>
    </row>
    <row r="2704">
      <c r="A2704" s="31"/>
      <c r="B2704" s="31"/>
    </row>
    <row r="2705">
      <c r="A2705" s="31"/>
      <c r="B2705" s="31"/>
    </row>
    <row r="2706">
      <c r="A2706" s="31"/>
      <c r="B2706" s="31"/>
    </row>
    <row r="2707">
      <c r="A2707" s="31"/>
      <c r="B2707" s="31"/>
    </row>
    <row r="2708">
      <c r="A2708" s="31"/>
      <c r="B2708" s="31"/>
    </row>
    <row r="2709">
      <c r="A2709" s="31"/>
      <c r="B2709" s="31"/>
    </row>
    <row r="2710">
      <c r="A2710" s="31"/>
      <c r="B2710" s="31"/>
    </row>
    <row r="2711">
      <c r="A2711" s="31"/>
      <c r="B2711" s="31"/>
    </row>
    <row r="2712">
      <c r="A2712" s="31"/>
      <c r="B2712" s="31"/>
    </row>
    <row r="2713">
      <c r="A2713" s="31"/>
      <c r="B2713" s="31"/>
    </row>
    <row r="2714">
      <c r="A2714" s="31"/>
      <c r="B2714" s="31"/>
    </row>
    <row r="2715">
      <c r="A2715" s="31"/>
      <c r="B2715" s="31"/>
    </row>
    <row r="2716">
      <c r="A2716" s="31"/>
      <c r="B2716" s="31"/>
    </row>
    <row r="2717">
      <c r="A2717" s="31"/>
      <c r="B2717" s="31"/>
    </row>
    <row r="2718">
      <c r="A2718" s="31"/>
      <c r="B2718" s="31"/>
    </row>
    <row r="2719">
      <c r="A2719" s="31"/>
      <c r="B2719" s="31"/>
    </row>
    <row r="2720">
      <c r="A2720" s="31"/>
      <c r="B2720" s="31"/>
    </row>
    <row r="2721">
      <c r="A2721" s="31"/>
      <c r="B2721" s="31"/>
    </row>
    <row r="2722">
      <c r="A2722" s="31"/>
      <c r="B2722" s="31"/>
    </row>
    <row r="2723">
      <c r="A2723" s="31"/>
      <c r="B2723" s="31"/>
    </row>
    <row r="2724">
      <c r="A2724" s="31"/>
      <c r="B2724" s="31"/>
    </row>
    <row r="2725">
      <c r="A2725" s="31"/>
      <c r="B2725" s="31"/>
    </row>
    <row r="2726">
      <c r="A2726" s="31"/>
      <c r="B2726" s="31"/>
    </row>
    <row r="2727">
      <c r="A2727" s="31"/>
      <c r="B2727" s="31"/>
    </row>
    <row r="2728">
      <c r="A2728" s="31"/>
      <c r="B2728" s="31"/>
    </row>
    <row r="2729">
      <c r="A2729" s="31"/>
      <c r="B2729" s="31"/>
    </row>
    <row r="2730">
      <c r="A2730" s="31"/>
      <c r="B2730" s="31"/>
    </row>
    <row r="2731">
      <c r="A2731" s="31"/>
      <c r="B2731" s="31"/>
    </row>
    <row r="2732">
      <c r="A2732" s="31"/>
      <c r="B2732" s="31"/>
    </row>
    <row r="2733">
      <c r="A2733" s="31"/>
      <c r="B2733" s="31"/>
    </row>
    <row r="2734">
      <c r="A2734" s="31"/>
      <c r="B2734" s="31"/>
    </row>
    <row r="2735">
      <c r="A2735" s="31"/>
      <c r="B2735" s="31"/>
    </row>
    <row r="2736">
      <c r="A2736" s="31"/>
      <c r="B2736" s="31"/>
    </row>
    <row r="2737">
      <c r="A2737" s="31"/>
      <c r="B2737" s="31"/>
    </row>
    <row r="2738">
      <c r="A2738" s="31"/>
      <c r="B2738" s="31"/>
    </row>
    <row r="2739">
      <c r="A2739" s="31"/>
      <c r="B2739" s="31"/>
    </row>
    <row r="2740">
      <c r="A2740" s="31"/>
      <c r="B2740" s="31"/>
    </row>
    <row r="2741">
      <c r="A2741" s="31"/>
      <c r="B2741" s="31"/>
    </row>
    <row r="2742">
      <c r="A2742" s="31"/>
      <c r="B2742" s="31"/>
    </row>
    <row r="2743">
      <c r="A2743" s="31"/>
      <c r="B2743" s="31"/>
    </row>
    <row r="2744">
      <c r="A2744" s="31"/>
      <c r="B2744" s="31"/>
    </row>
    <row r="2745">
      <c r="A2745" s="31"/>
      <c r="B2745" s="31"/>
    </row>
    <row r="2746">
      <c r="A2746" s="31"/>
      <c r="B2746" s="31"/>
    </row>
    <row r="2747">
      <c r="A2747" s="31"/>
      <c r="B2747" s="31"/>
    </row>
    <row r="2748">
      <c r="A2748" s="31"/>
      <c r="B2748" s="31"/>
    </row>
    <row r="2749">
      <c r="A2749" s="31"/>
      <c r="B2749" s="31"/>
    </row>
    <row r="2750">
      <c r="A2750" s="31"/>
      <c r="B2750" s="31"/>
    </row>
    <row r="2751">
      <c r="A2751" s="31"/>
      <c r="B2751" s="31"/>
    </row>
    <row r="2752">
      <c r="A2752" s="31"/>
      <c r="B2752" s="31"/>
    </row>
    <row r="2753">
      <c r="A2753" s="31"/>
      <c r="B2753" s="31"/>
    </row>
    <row r="2754">
      <c r="A2754" s="31"/>
      <c r="B2754" s="31"/>
    </row>
    <row r="2755">
      <c r="A2755" s="31"/>
      <c r="B2755" s="31"/>
    </row>
    <row r="2756">
      <c r="A2756" s="31"/>
      <c r="B2756" s="31"/>
    </row>
    <row r="2757">
      <c r="A2757" s="31"/>
      <c r="B2757" s="31"/>
    </row>
    <row r="2758">
      <c r="A2758" s="31"/>
      <c r="B2758" s="31"/>
    </row>
    <row r="2759">
      <c r="A2759" s="31"/>
      <c r="B2759" s="31"/>
    </row>
    <row r="2760">
      <c r="A2760" s="31"/>
      <c r="B2760" s="31"/>
    </row>
    <row r="2761">
      <c r="A2761" s="31"/>
      <c r="B2761" s="31"/>
    </row>
    <row r="2762">
      <c r="A2762" s="31"/>
      <c r="B2762" s="31"/>
    </row>
    <row r="2763">
      <c r="A2763" s="31"/>
      <c r="B2763" s="31"/>
    </row>
    <row r="2764">
      <c r="A2764" s="31"/>
      <c r="B2764" s="31"/>
    </row>
    <row r="2765">
      <c r="A2765" s="31"/>
      <c r="B2765" s="31"/>
    </row>
    <row r="2766">
      <c r="A2766" s="31"/>
      <c r="B2766" s="31"/>
    </row>
    <row r="2767">
      <c r="A2767" s="31"/>
      <c r="B2767" s="31"/>
    </row>
    <row r="2768">
      <c r="A2768" s="31"/>
      <c r="B2768" s="31"/>
    </row>
    <row r="2769">
      <c r="A2769" s="31"/>
      <c r="B2769" s="31"/>
    </row>
    <row r="2770">
      <c r="A2770" s="31"/>
      <c r="B2770" s="31"/>
    </row>
    <row r="2771">
      <c r="A2771" s="31"/>
      <c r="B2771" s="31"/>
    </row>
    <row r="2772">
      <c r="A2772" s="31"/>
      <c r="B2772" s="31"/>
    </row>
    <row r="2773">
      <c r="A2773" s="31"/>
      <c r="B2773" s="31"/>
    </row>
    <row r="2774">
      <c r="A2774" s="31"/>
      <c r="B2774" s="31"/>
    </row>
    <row r="2775">
      <c r="A2775" s="31"/>
      <c r="B2775" s="31"/>
    </row>
    <row r="2776">
      <c r="A2776" s="31"/>
      <c r="B2776" s="31"/>
    </row>
    <row r="2777">
      <c r="A2777" s="31"/>
      <c r="B2777" s="31"/>
    </row>
    <row r="2778">
      <c r="A2778" s="31"/>
      <c r="B2778" s="31"/>
    </row>
    <row r="2779">
      <c r="A2779" s="31"/>
      <c r="B2779" s="31"/>
    </row>
    <row r="2780">
      <c r="A2780" s="31"/>
      <c r="B2780" s="31"/>
    </row>
    <row r="2781">
      <c r="A2781" s="31"/>
      <c r="B2781" s="31"/>
    </row>
    <row r="2782">
      <c r="A2782" s="31"/>
      <c r="B2782" s="31"/>
    </row>
    <row r="2783">
      <c r="A2783" s="31"/>
      <c r="B2783" s="31"/>
    </row>
    <row r="2784">
      <c r="A2784" s="31"/>
      <c r="B2784" s="31"/>
    </row>
    <row r="2785">
      <c r="A2785" s="31"/>
      <c r="B2785" s="31"/>
    </row>
    <row r="2786">
      <c r="A2786" s="31"/>
      <c r="B2786" s="31"/>
    </row>
    <row r="2787">
      <c r="A2787" s="31"/>
      <c r="B2787" s="31"/>
    </row>
    <row r="2788">
      <c r="A2788" s="31"/>
      <c r="B2788" s="31"/>
    </row>
    <row r="2789">
      <c r="A2789" s="31"/>
      <c r="B2789" s="31"/>
    </row>
    <row r="2790">
      <c r="A2790" s="31"/>
      <c r="B2790" s="31"/>
    </row>
    <row r="2791">
      <c r="A2791" s="31"/>
      <c r="B2791" s="31"/>
    </row>
    <row r="2792">
      <c r="A2792" s="31"/>
      <c r="B2792" s="31"/>
    </row>
    <row r="2793">
      <c r="A2793" s="31"/>
      <c r="B2793" s="31"/>
    </row>
    <row r="2794">
      <c r="A2794" s="31"/>
      <c r="B2794" s="31"/>
    </row>
    <row r="2795">
      <c r="A2795" s="31"/>
      <c r="B2795" s="31"/>
    </row>
    <row r="2796">
      <c r="A2796" s="31"/>
      <c r="B2796" s="31"/>
    </row>
    <row r="2797">
      <c r="A2797" s="31"/>
      <c r="B2797" s="31"/>
    </row>
    <row r="2798">
      <c r="A2798" s="31"/>
      <c r="B2798" s="31"/>
    </row>
    <row r="2799">
      <c r="A2799" s="31"/>
      <c r="B2799" s="31"/>
    </row>
    <row r="2800">
      <c r="A2800" s="31"/>
      <c r="B2800" s="31"/>
    </row>
    <row r="2801">
      <c r="A2801" s="31"/>
      <c r="B2801" s="31"/>
    </row>
    <row r="2802">
      <c r="A2802" s="31"/>
      <c r="B2802" s="31"/>
    </row>
    <row r="2803">
      <c r="A2803" s="31"/>
      <c r="B2803" s="31"/>
    </row>
    <row r="2804">
      <c r="A2804" s="31"/>
      <c r="B2804" s="31"/>
    </row>
    <row r="2805">
      <c r="A2805" s="31"/>
      <c r="B2805" s="31"/>
    </row>
    <row r="2806">
      <c r="A2806" s="31"/>
      <c r="B2806" s="31"/>
    </row>
    <row r="2807">
      <c r="A2807" s="31"/>
      <c r="B2807" s="31"/>
    </row>
    <row r="2808">
      <c r="A2808" s="31"/>
      <c r="B2808" s="31"/>
    </row>
    <row r="2809">
      <c r="A2809" s="31"/>
      <c r="B2809" s="31"/>
    </row>
    <row r="2810">
      <c r="A2810" s="31"/>
      <c r="B2810" s="31"/>
    </row>
    <row r="2811">
      <c r="A2811" s="31"/>
      <c r="B2811" s="31"/>
    </row>
    <row r="2812">
      <c r="A2812" s="31"/>
      <c r="B2812" s="31"/>
    </row>
    <row r="2813">
      <c r="A2813" s="31"/>
      <c r="B2813" s="31"/>
    </row>
    <row r="2814">
      <c r="A2814" s="31"/>
      <c r="B2814" s="31"/>
    </row>
    <row r="2815">
      <c r="A2815" s="31"/>
      <c r="B2815" s="31"/>
    </row>
    <row r="2816">
      <c r="A2816" s="31"/>
      <c r="B2816" s="31"/>
    </row>
    <row r="2817">
      <c r="A2817" s="31"/>
      <c r="B2817" s="31"/>
    </row>
    <row r="2818">
      <c r="A2818" s="31"/>
      <c r="B2818" s="31"/>
    </row>
    <row r="2819">
      <c r="A2819" s="31"/>
      <c r="B2819" s="31"/>
    </row>
    <row r="2820">
      <c r="A2820" s="31"/>
      <c r="B2820" s="31"/>
    </row>
    <row r="2821">
      <c r="A2821" s="31"/>
      <c r="B2821" s="31"/>
    </row>
    <row r="2822">
      <c r="A2822" s="31"/>
      <c r="B2822" s="31"/>
    </row>
    <row r="2823">
      <c r="A2823" s="31"/>
      <c r="B2823" s="31"/>
    </row>
    <row r="2824">
      <c r="A2824" s="31"/>
      <c r="B2824" s="31"/>
    </row>
    <row r="2825">
      <c r="A2825" s="31"/>
      <c r="B2825" s="31"/>
    </row>
    <row r="2826">
      <c r="A2826" s="31"/>
      <c r="B2826" s="31"/>
    </row>
    <row r="2827">
      <c r="A2827" s="31"/>
      <c r="B2827" s="31"/>
    </row>
    <row r="2828">
      <c r="A2828" s="31"/>
      <c r="B2828" s="31"/>
    </row>
    <row r="2829">
      <c r="A2829" s="31"/>
      <c r="B2829" s="31"/>
    </row>
    <row r="2830">
      <c r="A2830" s="31"/>
      <c r="B2830" s="31"/>
    </row>
    <row r="2831">
      <c r="A2831" s="31"/>
      <c r="B2831" s="31"/>
    </row>
    <row r="2832">
      <c r="A2832" s="31"/>
      <c r="B2832" s="31"/>
    </row>
    <row r="2833">
      <c r="A2833" s="31"/>
      <c r="B2833" s="31"/>
    </row>
    <row r="2834">
      <c r="A2834" s="31"/>
      <c r="B2834" s="31"/>
    </row>
    <row r="2835">
      <c r="A2835" s="31"/>
      <c r="B2835" s="31"/>
    </row>
    <row r="2836">
      <c r="A2836" s="31"/>
      <c r="B2836" s="31"/>
    </row>
    <row r="2837">
      <c r="A2837" s="31"/>
      <c r="B2837" s="31"/>
    </row>
    <row r="2838">
      <c r="A2838" s="31"/>
      <c r="B2838" s="31"/>
    </row>
    <row r="2839">
      <c r="A2839" s="31"/>
      <c r="B2839" s="31"/>
    </row>
    <row r="2840">
      <c r="A2840" s="31"/>
      <c r="B2840" s="31"/>
    </row>
    <row r="2841">
      <c r="A2841" s="31"/>
      <c r="B2841" s="31"/>
    </row>
    <row r="2842">
      <c r="A2842" s="31"/>
      <c r="B2842" s="31"/>
    </row>
    <row r="2843">
      <c r="A2843" s="31"/>
      <c r="B2843" s="31"/>
    </row>
    <row r="2844">
      <c r="A2844" s="31"/>
      <c r="B2844" s="31"/>
    </row>
    <row r="2845">
      <c r="A2845" s="31"/>
      <c r="B2845" s="31"/>
    </row>
    <row r="2846">
      <c r="A2846" s="31"/>
      <c r="B2846" s="31"/>
    </row>
    <row r="2847">
      <c r="A2847" s="31"/>
      <c r="B2847" s="31"/>
    </row>
    <row r="2848">
      <c r="A2848" s="31"/>
      <c r="B2848" s="31"/>
    </row>
    <row r="2849">
      <c r="A2849" s="31"/>
      <c r="B2849" s="31"/>
    </row>
    <row r="2850">
      <c r="A2850" s="31"/>
      <c r="B2850" s="31"/>
    </row>
    <row r="2851">
      <c r="A2851" s="31"/>
      <c r="B2851" s="31"/>
    </row>
    <row r="2852">
      <c r="A2852" s="31"/>
      <c r="B2852" s="31"/>
    </row>
    <row r="2853">
      <c r="A2853" s="31"/>
      <c r="B2853" s="31"/>
    </row>
    <row r="2854">
      <c r="A2854" s="31"/>
      <c r="B2854" s="31"/>
    </row>
    <row r="2855">
      <c r="A2855" s="31"/>
      <c r="B2855" s="31"/>
    </row>
    <row r="2856">
      <c r="A2856" s="31"/>
      <c r="B2856" s="31"/>
    </row>
    <row r="2857">
      <c r="A2857" s="31"/>
      <c r="B2857" s="31"/>
    </row>
    <row r="2858">
      <c r="A2858" s="31"/>
      <c r="B2858" s="31"/>
    </row>
    <row r="2859">
      <c r="A2859" s="31"/>
      <c r="B2859" s="31"/>
    </row>
    <row r="2860">
      <c r="A2860" s="31"/>
      <c r="B2860" s="31"/>
    </row>
    <row r="2861">
      <c r="A2861" s="31"/>
      <c r="B2861" s="31"/>
    </row>
    <row r="2862">
      <c r="A2862" s="31"/>
      <c r="B2862" s="31"/>
    </row>
    <row r="2863">
      <c r="A2863" s="31"/>
      <c r="B2863" s="31"/>
    </row>
    <row r="2864">
      <c r="A2864" s="31"/>
      <c r="B2864" s="31"/>
    </row>
    <row r="2865">
      <c r="A2865" s="31"/>
      <c r="B2865" s="31"/>
    </row>
    <row r="2866">
      <c r="A2866" s="31"/>
      <c r="B2866" s="31"/>
    </row>
    <row r="2867">
      <c r="A2867" s="31"/>
      <c r="B2867" s="31"/>
    </row>
    <row r="2868">
      <c r="A2868" s="31"/>
      <c r="B2868" s="31"/>
    </row>
    <row r="2869">
      <c r="A2869" s="31"/>
      <c r="B2869" s="31"/>
    </row>
    <row r="2870">
      <c r="A2870" s="31"/>
      <c r="B2870" s="31"/>
    </row>
    <row r="2871">
      <c r="A2871" s="31"/>
      <c r="B2871" s="31"/>
    </row>
    <row r="2872">
      <c r="A2872" s="31"/>
      <c r="B2872" s="31"/>
    </row>
    <row r="2873">
      <c r="A2873" s="31"/>
      <c r="B2873" s="31"/>
    </row>
    <row r="2874">
      <c r="A2874" s="31"/>
      <c r="B2874" s="31"/>
    </row>
    <row r="2875">
      <c r="A2875" s="31"/>
      <c r="B2875" s="31"/>
    </row>
    <row r="2876">
      <c r="A2876" s="31"/>
      <c r="B2876" s="31"/>
    </row>
    <row r="2877">
      <c r="A2877" s="31"/>
      <c r="B2877" s="31"/>
    </row>
    <row r="2878">
      <c r="A2878" s="31"/>
      <c r="B2878" s="31"/>
    </row>
    <row r="2879">
      <c r="A2879" s="31"/>
      <c r="B2879" s="31"/>
    </row>
    <row r="2880">
      <c r="A2880" s="31"/>
      <c r="B2880" s="31"/>
    </row>
    <row r="2881">
      <c r="A2881" s="31"/>
      <c r="B2881" s="31"/>
    </row>
    <row r="2882">
      <c r="A2882" s="31"/>
      <c r="B2882" s="31"/>
    </row>
    <row r="2883">
      <c r="A2883" s="31"/>
      <c r="B2883" s="31"/>
    </row>
    <row r="2884">
      <c r="A2884" s="31"/>
      <c r="B2884" s="31"/>
    </row>
    <row r="2885">
      <c r="A2885" s="31"/>
      <c r="B2885" s="31"/>
    </row>
    <row r="2886">
      <c r="A2886" s="31"/>
      <c r="B2886" s="31"/>
    </row>
    <row r="2887">
      <c r="A2887" s="31"/>
      <c r="B2887" s="31"/>
    </row>
    <row r="2888">
      <c r="A2888" s="31"/>
      <c r="B2888" s="31"/>
    </row>
    <row r="2889">
      <c r="A2889" s="31"/>
      <c r="B2889" s="31"/>
    </row>
    <row r="2890">
      <c r="A2890" s="31"/>
      <c r="B2890" s="31"/>
    </row>
    <row r="2891">
      <c r="A2891" s="31"/>
      <c r="B2891" s="31"/>
    </row>
    <row r="2892">
      <c r="A2892" s="31"/>
      <c r="B2892" s="31"/>
    </row>
    <row r="2893">
      <c r="A2893" s="31"/>
      <c r="B2893" s="31"/>
    </row>
    <row r="2894">
      <c r="A2894" s="31"/>
      <c r="B2894" s="31"/>
    </row>
    <row r="2895">
      <c r="A2895" s="31"/>
      <c r="B2895" s="31"/>
    </row>
    <row r="2896">
      <c r="A2896" s="31"/>
      <c r="B2896" s="31"/>
    </row>
    <row r="2897">
      <c r="A2897" s="31"/>
      <c r="B2897" s="31"/>
    </row>
    <row r="2898">
      <c r="A2898" s="31"/>
      <c r="B2898" s="31"/>
    </row>
    <row r="2899">
      <c r="A2899" s="31"/>
      <c r="B2899" s="31"/>
    </row>
    <row r="2900">
      <c r="A2900" s="31"/>
      <c r="B2900" s="31"/>
    </row>
  </sheetData>
  <autoFilter ref="$K$1:$K$2900"/>
  <customSheetViews>
    <customSheetView guid="{75D3D1E6-6242-4EB0-A90F-E48933FD71E1}" filter="1" showAutoFilter="1">
      <autoFilter ref="$K$1:$K$2900"/>
    </customSheetView>
    <customSheetView guid="{56968B3C-13D7-4691-9CD8-56F524E39ED5}" filter="1" showAutoFilter="1">
      <autoFilter ref="$K$1:$K$2900">
        <filterColumn colId="0">
          <filters>
            <filter val="Journal article"/>
            <filter val="public health website"/>
          </filters>
        </filterColumn>
      </autoFilter>
    </customSheetView>
    <customSheetView guid="{7A60825C-E76E-4E5C-9C04-F18C16DD2FC8}" filter="1" showAutoFilter="1">
      <autoFilter ref="$K$1:$K$2900"/>
    </customSheetView>
    <customSheetView guid="{2E12DFC8-60E3-48C5-9EA8-5C15A42C2765}" filter="1" showAutoFilter="1">
      <autoFilter ref="$K$1:$K$2900"/>
    </customSheetView>
  </customSheetViews>
  <hyperlinks>
    <hyperlink r:id="rId1" ref="D5"/>
    <hyperlink r:id="rId2" ref="D6"/>
    <hyperlink r:id="rId3" ref="D7"/>
    <hyperlink r:id="rId4" ref="D14"/>
    <hyperlink r:id="rId5" ref="D15"/>
    <hyperlink r:id="rId6" ref="D16"/>
    <hyperlink r:id="rId7" ref="D29"/>
    <hyperlink r:id="rId8" ref="D30"/>
    <hyperlink r:id="rId9" location="page-2" ref="D31"/>
    <hyperlink r:id="rId10" ref="D32"/>
    <hyperlink r:id="rId11" ref="D33"/>
    <hyperlink r:id="rId12" ref="D34"/>
    <hyperlink r:id="rId13" ref="D35"/>
    <hyperlink r:id="rId14" ref="D63"/>
    <hyperlink r:id="rId15" ref="D64"/>
    <hyperlink r:id="rId16" ref="D65"/>
    <hyperlink r:id="rId17" ref="D66"/>
    <hyperlink r:id="rId18" ref="D67"/>
    <hyperlink r:id="rId19" ref="D142"/>
    <hyperlink r:id="rId20" ref="D143"/>
    <hyperlink r:id="rId21" ref="D144"/>
    <hyperlink r:id="rId22" ref="D145"/>
    <hyperlink r:id="rId23" ref="D146"/>
    <hyperlink r:id="rId24" ref="D147"/>
    <hyperlink r:id="rId25" ref="D148"/>
    <hyperlink r:id="rId26" ref="A149"/>
    <hyperlink r:id="rId27" ref="D149"/>
    <hyperlink r:id="rId28" ref="D150"/>
    <hyperlink r:id="rId29" ref="D151"/>
    <hyperlink r:id="rId30" ref="D152"/>
    <hyperlink r:id="rId31" ref="D153"/>
    <hyperlink r:id="rId32" ref="D154"/>
    <hyperlink r:id="rId33" ref="D155"/>
    <hyperlink r:id="rId34" ref="D156"/>
    <hyperlink r:id="rId35" ref="D157"/>
    <hyperlink r:id="rId36" ref="D158"/>
    <hyperlink r:id="rId37" ref="D159"/>
    <hyperlink r:id="rId38" ref="D160"/>
    <hyperlink r:id="rId39" ref="D161"/>
    <hyperlink r:id="rId40" ref="D162"/>
    <hyperlink r:id="rId41" ref="D163"/>
    <hyperlink r:id="rId42" ref="D164"/>
    <hyperlink r:id="rId43" ref="D165"/>
    <hyperlink r:id="rId44" ref="D166"/>
    <hyperlink r:id="rId45" ref="D177"/>
    <hyperlink r:id="rId46" ref="D199"/>
    <hyperlink r:id="rId47" ref="D258"/>
    <hyperlink r:id="rId48" ref="D262"/>
    <hyperlink r:id="rId49" ref="D270"/>
    <hyperlink r:id="rId50" ref="D292"/>
    <hyperlink r:id="rId51" ref="D663"/>
    <hyperlink r:id="rId52" ref="D664"/>
    <hyperlink r:id="rId53" ref="D665"/>
    <hyperlink r:id="rId54" ref="D666"/>
    <hyperlink r:id="rId55" ref="D667"/>
    <hyperlink r:id="rId56" ref="D668"/>
    <hyperlink r:id="rId57" ref="D669"/>
    <hyperlink r:id="rId58" ref="D670"/>
    <hyperlink r:id="rId59" ref="D671"/>
    <hyperlink r:id="rId60" ref="D672"/>
    <hyperlink r:id="rId61" ref="D673"/>
    <hyperlink r:id="rId62" location=".VdCnsMsU_IU" ref="D674"/>
    <hyperlink r:id="rId63" ref="D675"/>
    <hyperlink r:id="rId64" ref="D676"/>
    <hyperlink r:id="rId65" ref="D677"/>
    <hyperlink r:id="rId66" ref="D678"/>
    <hyperlink r:id="rId67" ref="D679"/>
    <hyperlink r:id="rId68" ref="D680"/>
    <hyperlink r:id="rId69" ref="D681"/>
    <hyperlink r:id="rId70" ref="D682"/>
    <hyperlink r:id="rId71" ref="D683"/>
    <hyperlink r:id="rId72" ref="D684"/>
    <hyperlink r:id="rId73" ref="D685"/>
    <hyperlink r:id="rId74" ref="D686"/>
    <hyperlink r:id="rId75" ref="D687"/>
    <hyperlink r:id="rId76" ref="D688"/>
    <hyperlink r:id="rId77" ref="D689"/>
    <hyperlink r:id="rId78" ref="D690"/>
    <hyperlink r:id="rId79" ref="D691"/>
    <hyperlink r:id="rId80" ref="D692"/>
    <hyperlink r:id="rId81" ref="D693"/>
    <hyperlink r:id="rId82" ref="D694"/>
    <hyperlink r:id="rId83" ref="D695"/>
    <hyperlink r:id="rId84" ref="D696"/>
    <hyperlink r:id="rId85" ref="D697"/>
    <hyperlink r:id="rId86" ref="D698"/>
    <hyperlink r:id="rId87" ref="D699"/>
    <hyperlink r:id="rId88" ref="D700"/>
    <hyperlink r:id="rId89" ref="D701"/>
    <hyperlink r:id="rId90" ref="D702"/>
    <hyperlink r:id="rId91" ref="D703"/>
    <hyperlink r:id="rId92" ref="D704"/>
    <hyperlink r:id="rId93" location="heading-Seven" ref="D705"/>
    <hyperlink r:id="rId94" ref="D706"/>
    <hyperlink r:id="rId95" ref="D707"/>
    <hyperlink r:id="rId96" ref="D708"/>
    <hyperlink r:id="rId97" location="tab-background-notes" ref="D709"/>
    <hyperlink r:id="rId98" ref="D710"/>
    <hyperlink r:id="rId99" ref="D711"/>
    <hyperlink r:id="rId100" ref="D712"/>
    <hyperlink r:id="rId101" ref="D713"/>
    <hyperlink r:id="rId102" ref="D714"/>
    <hyperlink r:id="rId103" ref="D715"/>
    <hyperlink r:id="rId104" ref="D716"/>
    <hyperlink r:id="rId105" ref="D717"/>
    <hyperlink r:id="rId106" ref="D718"/>
    <hyperlink r:id="rId107" ref="D719"/>
    <hyperlink r:id="rId108" ref="D720"/>
    <hyperlink r:id="rId109" ref="D721"/>
    <hyperlink r:id="rId110" ref="D722"/>
    <hyperlink r:id="rId111" ref="D723"/>
    <hyperlink r:id="rId112" ref="D724"/>
    <hyperlink r:id="rId113" ref="D725"/>
    <hyperlink r:id="rId114" ref="D726"/>
    <hyperlink r:id="rId115" ref="D727"/>
    <hyperlink r:id="rId116" ref="D728"/>
    <hyperlink r:id="rId117" ref="D729"/>
    <hyperlink r:id="rId118" ref="D730"/>
    <hyperlink r:id="rId119" ref="D731"/>
    <hyperlink r:id="rId120" ref="D732"/>
    <hyperlink r:id="rId121" ref="D733"/>
    <hyperlink r:id="rId122" ref="D734"/>
    <hyperlink r:id="rId123" ref="D735"/>
    <hyperlink r:id="rId124" ref="D736"/>
    <hyperlink r:id="rId125" ref="D737"/>
    <hyperlink r:id="rId126" ref="D738"/>
    <hyperlink r:id="rId127" ref="D739"/>
    <hyperlink r:id="rId128" ref="D740"/>
    <hyperlink r:id="rId129" ref="D741"/>
    <hyperlink r:id="rId130" ref="D742"/>
    <hyperlink r:id="rId131" ref="D743"/>
    <hyperlink r:id="rId132" ref="D744"/>
    <hyperlink r:id="rId133" ref="D745"/>
    <hyperlink r:id="rId134" ref="D747"/>
    <hyperlink r:id="rId135" ref="D748"/>
    <hyperlink r:id="rId136" ref="D749"/>
    <hyperlink r:id="rId137" ref="D750"/>
    <hyperlink r:id="rId138" ref="D751"/>
    <hyperlink r:id="rId139" ref="D752"/>
    <hyperlink r:id="rId140" ref="D753"/>
    <hyperlink r:id="rId141" ref="D754"/>
    <hyperlink r:id="rId142" ref="D755"/>
    <hyperlink r:id="rId143" ref="D756"/>
    <hyperlink r:id="rId144" ref="D757"/>
    <hyperlink r:id="rId145" ref="D758"/>
    <hyperlink r:id="rId146" ref="D759"/>
    <hyperlink r:id="rId147" ref="D760"/>
    <hyperlink r:id="rId148" ref="D761"/>
    <hyperlink r:id="rId149" ref="D762"/>
    <hyperlink r:id="rId150" location=".VOOJbiyMjdU." ref="D763"/>
    <hyperlink r:id="rId151" ref="D764"/>
    <hyperlink r:id="rId152" ref="D765"/>
    <hyperlink r:id="rId153" ref="D766"/>
    <hyperlink r:id="rId154" ref="D767"/>
    <hyperlink r:id="rId155" ref="D768"/>
    <hyperlink r:id="rId156" ref="D769"/>
    <hyperlink r:id="rId157" location="TopOfPage" ref="D770"/>
    <hyperlink r:id="rId158" ref="D772"/>
    <hyperlink r:id="rId159" ref="D773"/>
    <hyperlink r:id="rId160" ref="D774"/>
    <hyperlink r:id="rId161" ref="D775"/>
    <hyperlink r:id="rId162" ref="D776"/>
    <hyperlink r:id="rId163" ref="D777"/>
    <hyperlink r:id="rId164" ref="D778"/>
    <hyperlink r:id="rId165" ref="D779"/>
    <hyperlink r:id="rId166" ref="D780"/>
    <hyperlink r:id="rId167" ref="D781"/>
    <hyperlink r:id="rId168" ref="D782"/>
    <hyperlink r:id="rId169" ref="D783"/>
    <hyperlink r:id="rId170" ref="D784"/>
    <hyperlink r:id="rId171" location="susmp" ref="D785"/>
    <hyperlink r:id="rId172" ref="D786"/>
    <hyperlink r:id="rId173" ref="D788"/>
    <hyperlink r:id="rId174" ref="D789"/>
    <hyperlink r:id="rId175" ref="D790"/>
    <hyperlink r:id="rId176" ref="D791"/>
    <hyperlink r:id="rId177" ref="D792"/>
    <hyperlink r:id="rId178" ref="D793"/>
    <hyperlink r:id="rId179" location=".V4-DZrjhDIU" ref="D794"/>
    <hyperlink r:id="rId180" ref="D795"/>
    <hyperlink r:id="rId181" location="140228w0003.htm_spnew43." ref="D796"/>
    <hyperlink r:id="rId182" ref="D797"/>
    <hyperlink r:id="rId183" ref="D798"/>
    <hyperlink r:id="rId184" ref="D799"/>
    <hyperlink r:id="rId185" ref="D800"/>
    <hyperlink r:id="rId186" ref="D801"/>
    <hyperlink r:id="rId187" ref="D802"/>
    <hyperlink r:id="rId188" ref="D803"/>
    <hyperlink r:id="rId189" ref="D804"/>
    <hyperlink r:id="rId190" ref="D805"/>
    <hyperlink r:id="rId191" ref="A806"/>
    <hyperlink r:id="rId192" ref="D806"/>
    <hyperlink r:id="rId193" ref="D807"/>
    <hyperlink r:id="rId194" ref="D808"/>
    <hyperlink r:id="rId195" location="comments." ref="D809"/>
    <hyperlink r:id="rId196" ref="D810"/>
    <hyperlink r:id="rId197" ref="D811"/>
    <hyperlink r:id="rId198" ref="D812"/>
    <hyperlink r:id="rId199" ref="D813"/>
    <hyperlink r:id="rId200" ref="D814"/>
    <hyperlink r:id="rId201" ref="D815"/>
    <hyperlink r:id="rId202" ref="D816"/>
    <hyperlink r:id="rId203" ref="D817"/>
    <hyperlink r:id="rId204" ref="D818"/>
    <hyperlink r:id="rId205" ref="D819"/>
    <hyperlink r:id="rId206" ref="D820"/>
    <hyperlink r:id="rId207" ref="D821"/>
    <hyperlink r:id="rId208" ref="D822"/>
    <hyperlink r:id="rId209" ref="D823"/>
    <hyperlink r:id="rId210" ref="D824"/>
    <hyperlink r:id="rId211" ref="D826"/>
    <hyperlink r:id="rId212" ref="D827"/>
    <hyperlink r:id="rId213" ref="D829"/>
    <hyperlink r:id="rId214" ref="D830"/>
    <hyperlink r:id="rId215" ref="D831"/>
    <hyperlink r:id="rId216" ref="D833"/>
    <hyperlink r:id="rId217" ref="D834"/>
    <hyperlink r:id="rId218" ref="D836"/>
    <hyperlink r:id="rId219" ref="D837"/>
    <hyperlink r:id="rId220" ref="D838"/>
    <hyperlink r:id="rId221" ref="D839"/>
    <hyperlink r:id="rId222" ref="A841"/>
    <hyperlink r:id="rId223" ref="D841"/>
    <hyperlink r:id="rId224" ref="D842"/>
    <hyperlink r:id="rId225" ref="D843"/>
    <hyperlink r:id="rId226" ref="D844"/>
    <hyperlink r:id="rId227" ref="D845"/>
    <hyperlink r:id="rId228" ref="D846"/>
    <hyperlink r:id="rId229" location="_=1396498603146&amp;count=horizontal&amp;id=twitter-widget-0&amp;lang=en&amp;original_referer=http%3A%2F%2Fwww.strikingly.com%2Fecigflashbacks&amp;size=m&amp;text=Saw%20an%20awesome%20one%20pager.%20Check%20it%20out%20%23strikingly&amp;url=http%3A%2F%2Fwww.strikingly.com%2Fecigflashbacks." ref="D848"/>
    <hyperlink r:id="rId230" ref="D849"/>
    <hyperlink r:id="rId231" ref="D850"/>
    <hyperlink r:id="rId232" ref="D852"/>
    <hyperlink r:id="rId233" location="page=2" ref="D853"/>
    <hyperlink r:id="rId234" ref="D854"/>
    <hyperlink r:id="rId235" ref="D855"/>
    <hyperlink r:id="rId236" ref="D856"/>
    <hyperlink r:id="rId237" ref="D857"/>
    <hyperlink r:id="rId238" ref="D858"/>
    <hyperlink r:id="rId239" ref="D859"/>
    <hyperlink r:id="rId240" ref="D860"/>
    <hyperlink r:id="rId241" ref="D861"/>
    <hyperlink r:id="rId242" ref="D862"/>
    <hyperlink r:id="rId243" ref="D863"/>
    <hyperlink r:id="rId244" ref="D864"/>
    <hyperlink r:id="rId245" ref="D865"/>
    <hyperlink r:id="rId246" ref="D866"/>
    <hyperlink r:id="rId247" ref="D867"/>
    <hyperlink r:id="rId248" ref="D868"/>
    <hyperlink r:id="rId249" ref="D869"/>
    <hyperlink r:id="rId250" ref="D870"/>
    <hyperlink r:id="rId251" ref="D871"/>
    <hyperlink r:id="rId252" ref="D872"/>
    <hyperlink r:id="rId253" ref="D873"/>
    <hyperlink r:id="rId254" ref="D874"/>
    <hyperlink r:id="rId255" ref="D875"/>
    <hyperlink r:id="rId256" ref="D878"/>
    <hyperlink r:id="rId257" ref="D879"/>
    <hyperlink r:id="rId258" ref="D880"/>
    <hyperlink r:id="rId259" ref="D881"/>
    <hyperlink r:id="rId260" ref="D882"/>
    <hyperlink r:id="rId261" ref="D883"/>
    <hyperlink r:id="rId262" ref="D884"/>
    <hyperlink r:id="rId263" ref="D885"/>
    <hyperlink r:id="rId264" ref="D886"/>
    <hyperlink r:id="rId265" ref="D888"/>
    <hyperlink r:id="rId266" ref="D889"/>
    <hyperlink r:id="rId267" ref="D890"/>
    <hyperlink r:id="rId268" ref="D891"/>
    <hyperlink r:id="rId269" ref="D892"/>
    <hyperlink r:id="rId270" ref="D893"/>
    <hyperlink r:id="rId271" ref="D894"/>
    <hyperlink r:id="rId272" ref="D895"/>
    <hyperlink r:id="rId273" ref="D896"/>
    <hyperlink r:id="rId274" ref="D897"/>
    <hyperlink r:id="rId275" ref="D898"/>
    <hyperlink r:id="rId276" ref="D899"/>
    <hyperlink r:id="rId277" ref="D900"/>
    <hyperlink r:id="rId278" ref="D901"/>
    <hyperlink r:id="rId279" ref="A902"/>
    <hyperlink r:id="rId280" ref="D902"/>
    <hyperlink r:id="rId281" ref="D903"/>
    <hyperlink r:id="rId282" ref="D904"/>
    <hyperlink r:id="rId283" ref="D906"/>
    <hyperlink r:id="rId284" ref="D907"/>
    <hyperlink r:id="rId285" ref="D908"/>
    <hyperlink r:id="rId286" ref="D909"/>
    <hyperlink r:id="rId287" location="429" ref="D910"/>
    <hyperlink r:id="rId288" ref="D911"/>
    <hyperlink r:id="rId289" ref="D912"/>
    <hyperlink r:id="rId290" ref="D913"/>
    <hyperlink r:id="rId291" ref="D914"/>
    <hyperlink r:id="rId292" ref="D915"/>
    <hyperlink r:id="rId293" ref="D916"/>
    <hyperlink r:id="rId294" ref="D917"/>
    <hyperlink r:id="rId295" ref="D918"/>
    <hyperlink r:id="rId296" ref="D919"/>
    <hyperlink r:id="rId297" ref="D920"/>
    <hyperlink r:id="rId298" ref="D921"/>
    <hyperlink r:id="rId299" ref="D922"/>
    <hyperlink r:id="rId300" ref="D923"/>
    <hyperlink r:id="rId301" ref="D924"/>
    <hyperlink r:id="rId302" ref="D926"/>
    <hyperlink r:id="rId303" ref="D927"/>
    <hyperlink r:id="rId304" ref="D928"/>
    <hyperlink r:id="rId305" ref="D929"/>
    <hyperlink r:id="rId306" ref="D930"/>
    <hyperlink r:id="rId307" ref="D931"/>
    <hyperlink r:id="rId308" ref="D932"/>
    <hyperlink r:id="rId309" ref="D933"/>
    <hyperlink r:id="rId310" ref="D934"/>
    <hyperlink r:id="rId311" ref="D935"/>
    <hyperlink r:id="rId312" ref="D936"/>
    <hyperlink r:id="rId313" ref="D937"/>
    <hyperlink r:id="rId314" ref="D938"/>
    <hyperlink r:id="rId315" ref="D939"/>
    <hyperlink r:id="rId316" ref="D940"/>
    <hyperlink r:id="rId317" ref="D941"/>
    <hyperlink r:id="rId318" ref="D942"/>
    <hyperlink r:id="rId319" ref="D944"/>
    <hyperlink r:id="rId320" ref="D945"/>
    <hyperlink r:id="rId321" ref="D946"/>
    <hyperlink r:id="rId322" ref="A948"/>
    <hyperlink r:id="rId323" ref="D948"/>
    <hyperlink r:id="rId324" ref="D949"/>
    <hyperlink r:id="rId325" ref="D950"/>
    <hyperlink r:id="rId326" ref="D951"/>
    <hyperlink r:id="rId327" ref="D952"/>
    <hyperlink r:id="rId328" ref="D953"/>
    <hyperlink r:id="rId329" ref="D954"/>
    <hyperlink r:id="rId330" ref="D955"/>
    <hyperlink r:id="rId331" ref="D956"/>
    <hyperlink r:id="rId332" ref="D959"/>
    <hyperlink r:id="rId333" ref="D960"/>
    <hyperlink r:id="rId334" ref="D962"/>
    <hyperlink r:id="rId335" ref="D963"/>
    <hyperlink r:id="rId336" ref="D964"/>
    <hyperlink r:id="rId337" ref="D965"/>
    <hyperlink r:id="rId338" ref="D967"/>
    <hyperlink r:id="rId339" ref="D968"/>
    <hyperlink r:id="rId340" ref="D969"/>
    <hyperlink r:id="rId341" ref="D970"/>
    <hyperlink r:id="rId342" ref="D971"/>
    <hyperlink r:id="rId343" ref="D972"/>
    <hyperlink r:id="rId344" ref="D973"/>
    <hyperlink r:id="rId345" ref="D974"/>
    <hyperlink r:id="rId346" ref="D975"/>
    <hyperlink r:id="rId347" ref="D976"/>
    <hyperlink r:id="rId348" location=".VVZa9mCeeFJ" ref="D977"/>
    <hyperlink r:id="rId349" ref="D979"/>
    <hyperlink r:id="rId350" ref="D980"/>
    <hyperlink r:id="rId351" ref="D981"/>
    <hyperlink r:id="rId352" ref="D982"/>
    <hyperlink r:id="rId353" ref="D983"/>
    <hyperlink r:id="rId354" ref="D984"/>
    <hyperlink r:id="rId355" ref="D985"/>
    <hyperlink r:id="rId356" ref="D986"/>
    <hyperlink r:id="rId357" ref="D987"/>
    <hyperlink r:id="rId358" ref="D988"/>
    <hyperlink r:id="rId359" ref="D989"/>
    <hyperlink r:id="rId360" ref="D990"/>
    <hyperlink r:id="rId361" ref="D991"/>
    <hyperlink r:id="rId362" ref="D992"/>
    <hyperlink r:id="rId363" ref="D993"/>
    <hyperlink r:id="rId364" ref="D994"/>
    <hyperlink r:id="rId365" ref="D1239"/>
    <hyperlink r:id="rId366" ref="D1319"/>
    <hyperlink r:id="rId367" ref="D1325"/>
    <hyperlink r:id="rId368" location="tab1" ref="D1347"/>
    <hyperlink r:id="rId369" ref="D1351"/>
    <hyperlink r:id="rId370" ref="D1361"/>
    <hyperlink r:id="rId371" ref="D1432"/>
    <hyperlink r:id="rId372" ref="D1457"/>
    <hyperlink r:id="rId373" ref="D1502"/>
    <hyperlink r:id="rId374" ref="D1510"/>
    <hyperlink r:id="rId375" ref="D1517"/>
    <hyperlink r:id="rId376" ref="D1519"/>
    <hyperlink r:id="rId377" ref="D1520"/>
    <hyperlink r:id="rId378" ref="D1544"/>
    <hyperlink r:id="rId379" ref="D1546"/>
    <hyperlink r:id="rId380" ref="D1548"/>
    <hyperlink r:id="rId381" ref="D1550"/>
    <hyperlink r:id="rId382" ref="D1551"/>
    <hyperlink r:id="rId383" ref="D1553"/>
    <hyperlink r:id="rId384" ref="D1554"/>
    <hyperlink r:id="rId385" ref="D1555"/>
    <hyperlink r:id="rId386" ref="D1556"/>
    <hyperlink r:id="rId387" ref="D1559"/>
    <hyperlink r:id="rId388" ref="D1560"/>
    <hyperlink r:id="rId389" ref="D1562"/>
    <hyperlink r:id="rId390" location="axzz3inxr7KQN[Accessed15August2015]." ref="D1565"/>
    <hyperlink r:id="rId391" ref="D1567"/>
    <hyperlink r:id="rId392" ref="D1568"/>
    <hyperlink r:id="rId393" ref="D1571"/>
    <hyperlink r:id="rId394" ref="D1578"/>
    <hyperlink r:id="rId395" ref="D1579"/>
    <hyperlink r:id="rId396" ref="D1585"/>
    <hyperlink r:id="rId397" ref="D1593"/>
    <hyperlink r:id="rId398" ref="D1596"/>
    <hyperlink r:id="rId399" ref="D1600"/>
    <hyperlink r:id="rId400" ref="D1609"/>
    <hyperlink r:id="rId401" ref="D1610"/>
    <hyperlink r:id="rId402" ref="D1615"/>
    <hyperlink r:id="rId403" ref="D1710"/>
    <hyperlink r:id="rId404" ref="D1711"/>
    <hyperlink r:id="rId405" ref="D1727"/>
    <hyperlink r:id="rId406" ref="D1744"/>
    <hyperlink r:id="rId407" ref="D1751"/>
    <hyperlink r:id="rId408" ref="D1771"/>
    <hyperlink r:id="rId409" ref="D1773"/>
    <hyperlink r:id="rId410" ref="D1779"/>
    <hyperlink r:id="rId411" ref="D1789"/>
    <hyperlink r:id="rId412" ref="D1790"/>
    <hyperlink r:id="rId413" ref="D1839"/>
    <hyperlink r:id="rId414" ref="D1849"/>
    <hyperlink r:id="rId415" ref="D1860"/>
    <hyperlink r:id="rId416" ref="D1877"/>
    <hyperlink r:id="rId417" ref="D1934"/>
    <hyperlink r:id="rId418" ref="D2067"/>
    <hyperlink r:id="rId419" ref="D2068"/>
    <hyperlink r:id="rId420" ref="D2087"/>
    <hyperlink r:id="rId421" ref="D2101"/>
    <hyperlink r:id="rId422" ref="D2102"/>
    <hyperlink r:id="rId423" ref="D2103"/>
    <hyperlink r:id="rId424" ref="D2114"/>
    <hyperlink r:id="rId425" ref="D2116"/>
    <hyperlink r:id="rId426" ref="D2135"/>
    <hyperlink r:id="rId427" ref="D2141"/>
    <hyperlink r:id="rId428" ref="D2142"/>
    <hyperlink r:id="rId429" ref="D2186"/>
    <hyperlink r:id="rId430" ref="D2187"/>
    <hyperlink r:id="rId431" ref="D2201"/>
    <hyperlink r:id="rId432" ref="D2202"/>
    <hyperlink r:id="rId433" ref="D2203"/>
    <hyperlink r:id="rId434" ref="D2204"/>
    <hyperlink r:id="rId435" ref="D2211"/>
    <hyperlink r:id="rId436" ref="D2215"/>
    <hyperlink r:id="rId437" ref="D2216"/>
    <hyperlink r:id="rId438" ref="D2222"/>
    <hyperlink r:id="rId439" ref="D2227"/>
    <hyperlink r:id="rId440" ref="D2232"/>
    <hyperlink r:id="rId441" ref="D2238"/>
    <hyperlink r:id="rId442" ref="D2241"/>
    <hyperlink r:id="rId443" ref="D2242"/>
    <hyperlink r:id="rId444" ref="D2245"/>
    <hyperlink r:id="rId445" ref="D2248"/>
    <hyperlink r:id="rId446" ref="D2258"/>
    <hyperlink r:id="rId447" ref="D2288"/>
    <hyperlink r:id="rId448" ref="D2292"/>
    <hyperlink r:id="rId449" ref="D2297"/>
    <hyperlink r:id="rId450" ref="D2298"/>
    <hyperlink r:id="rId451" ref="D2299"/>
    <hyperlink r:id="rId452" ref="A2300"/>
    <hyperlink r:id="rId453" ref="D2305"/>
    <hyperlink r:id="rId454" ref="D2309"/>
    <hyperlink r:id="rId455" location=".VdCl3csU_IU" ref="D2310"/>
    <hyperlink r:id="rId456" ref="D2326"/>
    <hyperlink r:id="rId457" ref="D2328"/>
    <hyperlink r:id="rId458" ref="D2333"/>
    <hyperlink r:id="rId459" ref="D2337"/>
    <hyperlink r:id="rId460" ref="D2338"/>
    <hyperlink r:id="rId461" ref="D2339"/>
    <hyperlink r:id="rId462" ref="D2340"/>
    <hyperlink r:id="rId463" ref="D2341"/>
    <hyperlink r:id="rId464" ref="D2342"/>
    <hyperlink r:id="rId465" ref="D2343"/>
    <hyperlink r:id="rId466" ref="D2344"/>
    <hyperlink r:id="rId467" ref="D2353"/>
    <hyperlink r:id="rId468" ref="D2367"/>
  </hyperlinks>
  <drawing r:id="rId46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14156</v>
      </c>
      <c r="B1" s="3" t="s">
        <v>14157</v>
      </c>
      <c r="C1" s="3" t="s">
        <v>14158</v>
      </c>
      <c r="D1" s="3" t="s">
        <v>14159</v>
      </c>
    </row>
    <row r="2">
      <c r="A2" s="3">
        <v>402.0</v>
      </c>
      <c r="B2" s="3">
        <v>437.0</v>
      </c>
      <c r="C2" s="3">
        <v>28.0</v>
      </c>
      <c r="D2" s="3">
        <v>71.0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8.43"/>
    <col customWidth="1" min="2" max="2" width="30.57"/>
  </cols>
  <sheetData>
    <row r="1">
      <c r="A1" s="32" t="s">
        <v>1</v>
      </c>
      <c r="B1" s="32" t="s">
        <v>0</v>
      </c>
      <c r="C1" s="32" t="s">
        <v>5</v>
      </c>
      <c r="D1" s="32" t="s">
        <v>7</v>
      </c>
      <c r="E1" s="32" t="s">
        <v>8</v>
      </c>
      <c r="F1" s="32" t="s">
        <v>2</v>
      </c>
      <c r="G1" s="32" t="s">
        <v>3</v>
      </c>
      <c r="H1" s="32" t="s">
        <v>4</v>
      </c>
      <c r="I1" s="32" t="s">
        <v>6</v>
      </c>
      <c r="J1" s="32" t="s">
        <v>7470</v>
      </c>
    </row>
    <row r="2">
      <c r="A2" s="3" t="s">
        <v>6884</v>
      </c>
      <c r="B2" s="3" t="s">
        <v>6883</v>
      </c>
      <c r="J2" s="33" t="s">
        <v>14160</v>
      </c>
    </row>
    <row r="3">
      <c r="A3" s="3" t="s">
        <v>1320</v>
      </c>
      <c r="B3" s="3" t="s">
        <v>1319</v>
      </c>
      <c r="J3" s="33" t="s">
        <v>13844</v>
      </c>
    </row>
    <row r="4">
      <c r="A4" s="3" t="s">
        <v>112</v>
      </c>
      <c r="B4" s="3" t="s">
        <v>111</v>
      </c>
      <c r="J4" s="33" t="s">
        <v>13844</v>
      </c>
    </row>
    <row r="5">
      <c r="A5" s="3" t="s">
        <v>8708</v>
      </c>
      <c r="B5" s="3" t="s">
        <v>945</v>
      </c>
      <c r="J5" s="33" t="s">
        <v>13844</v>
      </c>
    </row>
    <row r="6">
      <c r="A6" s="3" t="s">
        <v>477</v>
      </c>
      <c r="B6" s="3" t="s">
        <v>476</v>
      </c>
      <c r="J6" s="33" t="s">
        <v>13844</v>
      </c>
    </row>
    <row r="7">
      <c r="A7" s="3" t="s">
        <v>6981</v>
      </c>
      <c r="B7" s="3" t="s">
        <v>6980</v>
      </c>
      <c r="J7" s="33" t="s">
        <v>14160</v>
      </c>
    </row>
    <row r="8">
      <c r="A8" s="3" t="s">
        <v>1322</v>
      </c>
      <c r="B8" s="3" t="s">
        <v>1321</v>
      </c>
      <c r="J8" s="33" t="s">
        <v>13844</v>
      </c>
    </row>
    <row r="9">
      <c r="A9" s="3" t="s">
        <v>1328</v>
      </c>
      <c r="B9" s="3" t="s">
        <v>1327</v>
      </c>
      <c r="J9" s="33" t="s">
        <v>13844</v>
      </c>
    </row>
    <row r="10">
      <c r="A10" s="3" t="s">
        <v>1330</v>
      </c>
      <c r="B10" s="3" t="s">
        <v>1329</v>
      </c>
      <c r="J10" s="33" t="s">
        <v>14161</v>
      </c>
    </row>
    <row r="11">
      <c r="A11" s="3" t="s">
        <v>1332</v>
      </c>
      <c r="B11" s="3" t="s">
        <v>1331</v>
      </c>
      <c r="J11" s="33" t="s">
        <v>14160</v>
      </c>
    </row>
    <row r="12">
      <c r="A12" s="3" t="s">
        <v>6847</v>
      </c>
      <c r="B12" s="3" t="s">
        <v>6846</v>
      </c>
      <c r="J12" s="33" t="s">
        <v>14161</v>
      </c>
    </row>
    <row r="13">
      <c r="A13" s="3" t="s">
        <v>14162</v>
      </c>
      <c r="B13" s="3" t="s">
        <v>892</v>
      </c>
      <c r="J13" s="33" t="s">
        <v>14161</v>
      </c>
    </row>
    <row r="14">
      <c r="A14" s="3" t="s">
        <v>14163</v>
      </c>
      <c r="B14" s="3" t="s">
        <v>6090</v>
      </c>
      <c r="J14" s="33" t="s">
        <v>14161</v>
      </c>
    </row>
    <row r="15">
      <c r="A15" s="3" t="s">
        <v>14164</v>
      </c>
      <c r="B15" s="3" t="s">
        <v>6494</v>
      </c>
      <c r="J15" s="33" t="s">
        <v>14160</v>
      </c>
    </row>
    <row r="16">
      <c r="A16" s="3" t="s">
        <v>14165</v>
      </c>
      <c r="B16" s="3" t="s">
        <v>7255</v>
      </c>
      <c r="J16" s="33" t="s">
        <v>14160</v>
      </c>
    </row>
    <row r="17">
      <c r="A17" s="3" t="s">
        <v>7264</v>
      </c>
      <c r="B17" s="3" t="s">
        <v>7263</v>
      </c>
      <c r="J17" s="33" t="s">
        <v>14160</v>
      </c>
    </row>
    <row r="18">
      <c r="A18" s="3" t="s">
        <v>1334</v>
      </c>
      <c r="B18" s="3" t="s">
        <v>1333</v>
      </c>
      <c r="J18" s="33" t="s">
        <v>13850</v>
      </c>
    </row>
    <row r="19">
      <c r="A19" s="3" t="s">
        <v>6997</v>
      </c>
      <c r="B19" s="3" t="s">
        <v>6996</v>
      </c>
      <c r="J19" s="33" t="s">
        <v>14161</v>
      </c>
    </row>
    <row r="20">
      <c r="A20" s="3" t="s">
        <v>6662</v>
      </c>
      <c r="B20" s="3" t="s">
        <v>2183</v>
      </c>
      <c r="J20" s="33" t="s">
        <v>14160</v>
      </c>
    </row>
    <row r="21">
      <c r="A21" s="3" t="s">
        <v>6363</v>
      </c>
      <c r="B21" s="3" t="s">
        <v>6362</v>
      </c>
      <c r="J21" s="33" t="s">
        <v>13850</v>
      </c>
    </row>
    <row r="22">
      <c r="A22" s="3" t="s">
        <v>1336</v>
      </c>
      <c r="B22" s="3" t="s">
        <v>1335</v>
      </c>
      <c r="J22" s="33" t="s">
        <v>13844</v>
      </c>
    </row>
    <row r="23">
      <c r="A23" s="3" t="s">
        <v>6116</v>
      </c>
      <c r="B23" s="3" t="s">
        <v>6115</v>
      </c>
      <c r="J23" s="33" t="s">
        <v>14160</v>
      </c>
    </row>
    <row r="24">
      <c r="A24" s="3" t="s">
        <v>7175</v>
      </c>
      <c r="B24" s="3" t="s">
        <v>7174</v>
      </c>
      <c r="J24" s="33" t="s">
        <v>13844</v>
      </c>
    </row>
    <row r="25">
      <c r="A25" s="3" t="s">
        <v>6043</v>
      </c>
      <c r="B25" s="3" t="s">
        <v>6042</v>
      </c>
      <c r="J25" s="33" t="s">
        <v>13850</v>
      </c>
    </row>
    <row r="26">
      <c r="A26" s="3" t="s">
        <v>741</v>
      </c>
      <c r="B26" s="3" t="s">
        <v>740</v>
      </c>
      <c r="J26" s="33" t="s">
        <v>13844</v>
      </c>
    </row>
    <row r="27">
      <c r="A27" s="3" t="s">
        <v>704</v>
      </c>
      <c r="B27" s="3" t="s">
        <v>703</v>
      </c>
      <c r="J27" s="33" t="s">
        <v>13850</v>
      </c>
    </row>
    <row r="28">
      <c r="A28" s="3" t="s">
        <v>1338</v>
      </c>
      <c r="B28" s="3" t="s">
        <v>1337</v>
      </c>
      <c r="J28" s="33" t="s">
        <v>13844</v>
      </c>
    </row>
    <row r="29">
      <c r="A29" s="3" t="s">
        <v>14166</v>
      </c>
      <c r="B29" s="3" t="s">
        <v>6863</v>
      </c>
      <c r="J29" s="33" t="s">
        <v>13844</v>
      </c>
    </row>
    <row r="30">
      <c r="A30" s="3" t="s">
        <v>7208</v>
      </c>
      <c r="B30" s="3" t="s">
        <v>7207</v>
      </c>
      <c r="J30" s="33" t="s">
        <v>13844</v>
      </c>
    </row>
    <row r="31">
      <c r="A31" s="3" t="s">
        <v>1340</v>
      </c>
      <c r="B31" s="3" t="s">
        <v>1339</v>
      </c>
      <c r="J31" s="33" t="s">
        <v>14160</v>
      </c>
    </row>
    <row r="32">
      <c r="A32" s="3" t="s">
        <v>1342</v>
      </c>
      <c r="B32" s="3" t="s">
        <v>1341</v>
      </c>
      <c r="J32" s="33" t="s">
        <v>13844</v>
      </c>
    </row>
    <row r="33">
      <c r="A33" s="3" t="s">
        <v>1344</v>
      </c>
      <c r="B33" s="3" t="s">
        <v>2191</v>
      </c>
      <c r="J33" s="33" t="s">
        <v>14160</v>
      </c>
    </row>
    <row r="34">
      <c r="A34" s="3" t="s">
        <v>1346</v>
      </c>
      <c r="B34" s="3" t="s">
        <v>1345</v>
      </c>
      <c r="J34" s="33" t="s">
        <v>13844</v>
      </c>
    </row>
    <row r="35">
      <c r="A35" s="3" t="s">
        <v>1348</v>
      </c>
      <c r="B35" s="3" t="s">
        <v>1347</v>
      </c>
      <c r="J35" s="33" t="s">
        <v>13844</v>
      </c>
    </row>
    <row r="36">
      <c r="A36" s="3" t="s">
        <v>1350</v>
      </c>
      <c r="B36" s="3" t="s">
        <v>1349</v>
      </c>
      <c r="J36" s="33" t="s">
        <v>13844</v>
      </c>
    </row>
    <row r="37">
      <c r="A37" s="3" t="s">
        <v>459</v>
      </c>
      <c r="B37" s="3" t="s">
        <v>458</v>
      </c>
      <c r="J37" s="33" t="s">
        <v>13844</v>
      </c>
    </row>
    <row r="38">
      <c r="A38" s="3" t="s">
        <v>277</v>
      </c>
      <c r="B38" s="3" t="s">
        <v>276</v>
      </c>
      <c r="J38" s="33" t="s">
        <v>13844</v>
      </c>
    </row>
    <row r="39">
      <c r="A39" s="3" t="s">
        <v>7383</v>
      </c>
      <c r="B39" s="3" t="s">
        <v>7382</v>
      </c>
      <c r="J39" s="33" t="s">
        <v>13844</v>
      </c>
    </row>
    <row r="40">
      <c r="A40" s="3" t="s">
        <v>160</v>
      </c>
      <c r="B40" s="3" t="s">
        <v>159</v>
      </c>
      <c r="J40" s="33" t="s">
        <v>13844</v>
      </c>
    </row>
    <row r="41">
      <c r="A41" s="3" t="s">
        <v>1352</v>
      </c>
      <c r="B41" s="3" t="s">
        <v>1351</v>
      </c>
      <c r="J41" s="33" t="s">
        <v>13844</v>
      </c>
    </row>
    <row r="42">
      <c r="A42" s="3" t="s">
        <v>1354</v>
      </c>
      <c r="B42" s="3" t="s">
        <v>1353</v>
      </c>
      <c r="J42" s="33" t="s">
        <v>13844</v>
      </c>
    </row>
    <row r="43">
      <c r="A43" s="3" t="s">
        <v>6307</v>
      </c>
      <c r="B43" s="3" t="s">
        <v>6306</v>
      </c>
      <c r="J43" s="33" t="s">
        <v>13844</v>
      </c>
    </row>
    <row r="44">
      <c r="A44" s="3" t="s">
        <v>627</v>
      </c>
      <c r="B44" s="3" t="s">
        <v>626</v>
      </c>
      <c r="J44" s="33" t="s">
        <v>13850</v>
      </c>
    </row>
    <row r="45">
      <c r="A45" s="3" t="s">
        <v>1361</v>
      </c>
      <c r="B45" s="3" t="s">
        <v>1360</v>
      </c>
      <c r="J45" s="33" t="s">
        <v>13844</v>
      </c>
    </row>
    <row r="46">
      <c r="A46" s="3" t="s">
        <v>6761</v>
      </c>
      <c r="B46" s="3" t="s">
        <v>6760</v>
      </c>
      <c r="J46" s="33" t="s">
        <v>13850</v>
      </c>
    </row>
    <row r="47">
      <c r="A47" s="3" t="s">
        <v>1363</v>
      </c>
      <c r="B47" s="3" t="s">
        <v>1362</v>
      </c>
      <c r="J47" s="33" t="s">
        <v>13844</v>
      </c>
    </row>
    <row r="48">
      <c r="A48" s="3" t="s">
        <v>1365</v>
      </c>
      <c r="B48" s="3" t="s">
        <v>1364</v>
      </c>
      <c r="J48" s="33" t="s">
        <v>13850</v>
      </c>
    </row>
    <row r="49">
      <c r="A49" s="3" t="s">
        <v>1367</v>
      </c>
      <c r="B49" s="3" t="s">
        <v>1366</v>
      </c>
      <c r="J49" s="33" t="s">
        <v>14160</v>
      </c>
    </row>
    <row r="50">
      <c r="A50" s="3" t="s">
        <v>1374</v>
      </c>
      <c r="B50" s="3" t="s">
        <v>1373</v>
      </c>
      <c r="J50" s="33" t="s">
        <v>14160</v>
      </c>
    </row>
    <row r="51">
      <c r="A51" s="3" t="s">
        <v>1376</v>
      </c>
      <c r="B51" s="3" t="s">
        <v>1375</v>
      </c>
      <c r="J51" s="33" t="s">
        <v>14160</v>
      </c>
    </row>
    <row r="52">
      <c r="A52" s="3" t="s">
        <v>1383</v>
      </c>
      <c r="B52" s="3" t="s">
        <v>1382</v>
      </c>
      <c r="J52" s="33" t="s">
        <v>13844</v>
      </c>
    </row>
    <row r="53">
      <c r="A53" s="3" t="s">
        <v>1385</v>
      </c>
      <c r="B53" s="3" t="s">
        <v>1384</v>
      </c>
      <c r="J53" s="33" t="s">
        <v>13844</v>
      </c>
    </row>
    <row r="54">
      <c r="A54" s="3" t="s">
        <v>6902</v>
      </c>
      <c r="B54" s="3" t="s">
        <v>6901</v>
      </c>
      <c r="J54" s="33" t="s">
        <v>13844</v>
      </c>
    </row>
    <row r="55">
      <c r="A55" s="3" t="s">
        <v>14167</v>
      </c>
      <c r="B55" s="3" t="s">
        <v>844</v>
      </c>
      <c r="J55" s="33" t="s">
        <v>13850</v>
      </c>
    </row>
    <row r="56">
      <c r="A56" s="3" t="s">
        <v>1387</v>
      </c>
      <c r="B56" s="3" t="s">
        <v>1386</v>
      </c>
      <c r="J56" s="33" t="s">
        <v>13844</v>
      </c>
    </row>
    <row r="57">
      <c r="A57" s="3" t="s">
        <v>7090</v>
      </c>
      <c r="B57" s="3" t="s">
        <v>7089</v>
      </c>
      <c r="J57" s="33" t="s">
        <v>13844</v>
      </c>
    </row>
    <row r="58">
      <c r="A58" s="3" t="s">
        <v>1393</v>
      </c>
      <c r="B58" s="3" t="s">
        <v>1392</v>
      </c>
      <c r="J58" s="33" t="s">
        <v>13844</v>
      </c>
    </row>
    <row r="59">
      <c r="A59" s="3" t="s">
        <v>82</v>
      </c>
      <c r="B59" s="3" t="s">
        <v>81</v>
      </c>
      <c r="J59" s="33" t="s">
        <v>13844</v>
      </c>
    </row>
    <row r="60">
      <c r="A60" s="3" t="s">
        <v>91</v>
      </c>
      <c r="B60" s="3" t="s">
        <v>90</v>
      </c>
      <c r="J60" s="33" t="s">
        <v>14168</v>
      </c>
    </row>
    <row r="61">
      <c r="A61" s="3" t="s">
        <v>238</v>
      </c>
      <c r="B61" s="3" t="s">
        <v>237</v>
      </c>
      <c r="J61" s="33" t="s">
        <v>13844</v>
      </c>
    </row>
    <row r="62">
      <c r="A62" s="3" t="s">
        <v>1395</v>
      </c>
      <c r="B62" s="3" t="s">
        <v>1394</v>
      </c>
      <c r="J62" s="33" t="s">
        <v>13844</v>
      </c>
    </row>
    <row r="63">
      <c r="A63" s="3" t="s">
        <v>1401</v>
      </c>
      <c r="B63" s="3" t="s">
        <v>1400</v>
      </c>
      <c r="J63" s="33" t="s">
        <v>13850</v>
      </c>
    </row>
    <row r="64">
      <c r="A64" s="3" t="s">
        <v>1403</v>
      </c>
      <c r="B64" s="3" t="s">
        <v>1402</v>
      </c>
      <c r="J64" s="33" t="s">
        <v>13844</v>
      </c>
    </row>
    <row r="65">
      <c r="A65" s="3" t="s">
        <v>1305</v>
      </c>
      <c r="B65" s="3" t="s">
        <v>1304</v>
      </c>
      <c r="J65" s="33" t="s">
        <v>13844</v>
      </c>
    </row>
    <row r="66">
      <c r="A66" s="3" t="s">
        <v>208</v>
      </c>
      <c r="B66" s="3" t="s">
        <v>207</v>
      </c>
      <c r="J66" s="33" t="s">
        <v>13844</v>
      </c>
    </row>
    <row r="67">
      <c r="A67" s="3" t="s">
        <v>1405</v>
      </c>
      <c r="B67" s="3" t="s">
        <v>1404</v>
      </c>
      <c r="J67" s="33" t="s">
        <v>14160</v>
      </c>
    </row>
    <row r="68">
      <c r="A68" s="3" t="s">
        <v>1407</v>
      </c>
      <c r="B68" s="3" t="s">
        <v>1406</v>
      </c>
      <c r="J68" s="33" t="s">
        <v>13844</v>
      </c>
    </row>
    <row r="69">
      <c r="A69" s="3" t="s">
        <v>1409</v>
      </c>
      <c r="B69" s="3" t="s">
        <v>1408</v>
      </c>
      <c r="J69" s="33" t="s">
        <v>13850</v>
      </c>
    </row>
    <row r="70">
      <c r="A70" s="3" t="s">
        <v>1411</v>
      </c>
      <c r="B70" s="3" t="s">
        <v>1410</v>
      </c>
      <c r="J70" s="33" t="s">
        <v>13850</v>
      </c>
    </row>
    <row r="71">
      <c r="A71" s="3" t="s">
        <v>1413</v>
      </c>
      <c r="B71" s="3" t="s">
        <v>1412</v>
      </c>
      <c r="J71" s="33" t="s">
        <v>13844</v>
      </c>
    </row>
    <row r="72">
      <c r="A72" s="3" t="s">
        <v>1415</v>
      </c>
      <c r="B72" s="3" t="s">
        <v>1414</v>
      </c>
      <c r="J72" s="33" t="s">
        <v>13850</v>
      </c>
    </row>
    <row r="73">
      <c r="A73" s="3" t="s">
        <v>1417</v>
      </c>
      <c r="B73" s="3" t="s">
        <v>1416</v>
      </c>
      <c r="J73" s="33" t="s">
        <v>13844</v>
      </c>
    </row>
    <row r="74">
      <c r="A74" s="3" t="s">
        <v>1424</v>
      </c>
      <c r="B74" s="3" t="s">
        <v>1423</v>
      </c>
      <c r="J74" s="33" t="s">
        <v>13850</v>
      </c>
    </row>
    <row r="75">
      <c r="A75" s="3" t="s">
        <v>1426</v>
      </c>
      <c r="B75" s="3" t="s">
        <v>1425</v>
      </c>
      <c r="J75" s="33" t="s">
        <v>13844</v>
      </c>
    </row>
    <row r="76">
      <c r="A76" s="3" t="s">
        <v>549</v>
      </c>
      <c r="B76" s="3" t="s">
        <v>548</v>
      </c>
      <c r="J76" s="33" t="s">
        <v>14161</v>
      </c>
    </row>
    <row r="77">
      <c r="A77" s="3" t="s">
        <v>1428</v>
      </c>
      <c r="B77" s="3" t="s">
        <v>1427</v>
      </c>
      <c r="J77" s="33" t="s">
        <v>13844</v>
      </c>
    </row>
    <row r="78">
      <c r="A78" s="3" t="s">
        <v>1435</v>
      </c>
      <c r="B78" s="3" t="s">
        <v>1434</v>
      </c>
      <c r="J78" s="33" t="s">
        <v>13844</v>
      </c>
    </row>
    <row r="79">
      <c r="A79" s="3" t="s">
        <v>1441</v>
      </c>
      <c r="B79" s="3" t="s">
        <v>1440</v>
      </c>
      <c r="J79" s="33" t="s">
        <v>14161</v>
      </c>
    </row>
    <row r="80">
      <c r="A80" s="3" t="s">
        <v>1443</v>
      </c>
      <c r="B80" s="3" t="s">
        <v>1442</v>
      </c>
      <c r="J80" s="33" t="s">
        <v>13844</v>
      </c>
    </row>
    <row r="81">
      <c r="A81" s="3" t="s">
        <v>1450</v>
      </c>
      <c r="B81" s="3" t="s">
        <v>1449</v>
      </c>
      <c r="J81" s="33" t="s">
        <v>14161</v>
      </c>
    </row>
    <row r="82">
      <c r="A82" s="3" t="s">
        <v>1452</v>
      </c>
      <c r="B82" s="3" t="s">
        <v>1451</v>
      </c>
      <c r="J82" s="33" t="s">
        <v>14161</v>
      </c>
    </row>
    <row r="83">
      <c r="A83" s="3" t="s">
        <v>1458</v>
      </c>
      <c r="B83" s="3" t="s">
        <v>1457</v>
      </c>
      <c r="J83" s="33" t="s">
        <v>14160</v>
      </c>
    </row>
    <row r="84">
      <c r="A84" s="3" t="s">
        <v>1460</v>
      </c>
      <c r="B84" s="3" t="s">
        <v>1459</v>
      </c>
      <c r="J84" s="33" t="s">
        <v>14169</v>
      </c>
    </row>
    <row r="85">
      <c r="A85" s="3" t="s">
        <v>5766</v>
      </c>
      <c r="B85" s="3" t="s">
        <v>5765</v>
      </c>
      <c r="J85" s="33" t="s">
        <v>13850</v>
      </c>
    </row>
    <row r="86">
      <c r="A86" s="3" t="s">
        <v>1462</v>
      </c>
      <c r="B86" s="3" t="s">
        <v>1461</v>
      </c>
      <c r="J86" s="33" t="s">
        <v>14160</v>
      </c>
    </row>
    <row r="87">
      <c r="A87" s="3" t="s">
        <v>9047</v>
      </c>
      <c r="B87" s="3" t="s">
        <v>1463</v>
      </c>
      <c r="J87" s="33" t="s">
        <v>14161</v>
      </c>
    </row>
    <row r="88">
      <c r="A88" s="3" t="s">
        <v>1466</v>
      </c>
      <c r="B88" s="3" t="s">
        <v>1465</v>
      </c>
      <c r="J88" s="33" t="s">
        <v>13844</v>
      </c>
    </row>
    <row r="89">
      <c r="A89" s="3" t="s">
        <v>1468</v>
      </c>
      <c r="B89" s="3" t="s">
        <v>1467</v>
      </c>
      <c r="J89" s="33" t="s">
        <v>13850</v>
      </c>
    </row>
    <row r="90">
      <c r="A90" s="3" t="s">
        <v>1470</v>
      </c>
      <c r="B90" s="3" t="s">
        <v>1469</v>
      </c>
      <c r="J90" s="33" t="s">
        <v>13850</v>
      </c>
    </row>
    <row r="91">
      <c r="A91" s="3" t="s">
        <v>1472</v>
      </c>
      <c r="B91" s="3" t="s">
        <v>1471</v>
      </c>
      <c r="J91" s="33" t="s">
        <v>13850</v>
      </c>
    </row>
    <row r="92">
      <c r="A92" s="3" t="s">
        <v>6904</v>
      </c>
      <c r="B92" s="3" t="s">
        <v>6903</v>
      </c>
      <c r="J92" s="33" t="s">
        <v>13844</v>
      </c>
    </row>
    <row r="93">
      <c r="A93" s="3" t="s">
        <v>1474</v>
      </c>
      <c r="B93" s="3" t="s">
        <v>1473</v>
      </c>
      <c r="J93" s="33" t="s">
        <v>13850</v>
      </c>
    </row>
    <row r="94">
      <c r="A94" s="3" t="s">
        <v>1481</v>
      </c>
      <c r="B94" s="3" t="s">
        <v>1480</v>
      </c>
      <c r="J94" s="33" t="s">
        <v>13850</v>
      </c>
    </row>
    <row r="95">
      <c r="A95" s="3" t="s">
        <v>14170</v>
      </c>
      <c r="B95" s="3" t="s">
        <v>1054</v>
      </c>
      <c r="J95" s="33" t="s">
        <v>13850</v>
      </c>
    </row>
    <row r="96">
      <c r="A96" s="3" t="s">
        <v>7184</v>
      </c>
      <c r="B96" s="3" t="s">
        <v>7183</v>
      </c>
      <c r="J96" s="33" t="s">
        <v>13850</v>
      </c>
    </row>
    <row r="97">
      <c r="A97" s="3" t="s">
        <v>1483</v>
      </c>
      <c r="B97" s="3" t="s">
        <v>1482</v>
      </c>
      <c r="J97" s="33" t="s">
        <v>13844</v>
      </c>
    </row>
    <row r="98">
      <c r="A98" s="3" t="s">
        <v>1485</v>
      </c>
      <c r="B98" s="3" t="s">
        <v>1484</v>
      </c>
      <c r="J98" s="33" t="s">
        <v>13844</v>
      </c>
    </row>
    <row r="99">
      <c r="A99" s="3" t="s">
        <v>1491</v>
      </c>
      <c r="B99" s="3" t="s">
        <v>1490</v>
      </c>
      <c r="J99" s="33" t="s">
        <v>13850</v>
      </c>
    </row>
    <row r="100">
      <c r="A100" s="3" t="s">
        <v>773</v>
      </c>
      <c r="B100" s="3" t="s">
        <v>772</v>
      </c>
      <c r="J100" s="33" t="s">
        <v>13844</v>
      </c>
    </row>
    <row r="101">
      <c r="A101" s="3" t="s">
        <v>581</v>
      </c>
      <c r="B101" s="3" t="s">
        <v>580</v>
      </c>
      <c r="J101" s="33" t="s">
        <v>13844</v>
      </c>
    </row>
    <row r="102">
      <c r="A102" s="3" t="s">
        <v>6872</v>
      </c>
      <c r="B102" s="3" t="s">
        <v>6871</v>
      </c>
      <c r="J102" s="33" t="s">
        <v>14160</v>
      </c>
    </row>
    <row r="103">
      <c r="A103" s="3" t="s">
        <v>1498</v>
      </c>
      <c r="B103" s="3" t="s">
        <v>1497</v>
      </c>
      <c r="J103" s="33" t="s">
        <v>13844</v>
      </c>
    </row>
    <row r="104">
      <c r="A104" s="3" t="s">
        <v>1504</v>
      </c>
      <c r="B104" s="3" t="s">
        <v>1503</v>
      </c>
      <c r="J104" s="33" t="s">
        <v>13850</v>
      </c>
    </row>
    <row r="105">
      <c r="A105" s="3" t="s">
        <v>1506</v>
      </c>
      <c r="B105" s="3" t="s">
        <v>1505</v>
      </c>
      <c r="J105" s="33" t="s">
        <v>13844</v>
      </c>
    </row>
    <row r="106">
      <c r="A106" s="3" t="s">
        <v>6910</v>
      </c>
      <c r="B106" s="3" t="s">
        <v>6909</v>
      </c>
      <c r="J106" s="33" t="s">
        <v>13844</v>
      </c>
    </row>
    <row r="107">
      <c r="A107" s="3" t="s">
        <v>1508</v>
      </c>
      <c r="B107" s="3" t="s">
        <v>1507</v>
      </c>
      <c r="J107" s="33" t="s">
        <v>13850</v>
      </c>
    </row>
    <row r="108">
      <c r="A108" s="3" t="s">
        <v>1510</v>
      </c>
      <c r="B108" s="3" t="s">
        <v>1509</v>
      </c>
      <c r="J108" s="33" t="s">
        <v>13850</v>
      </c>
    </row>
    <row r="109">
      <c r="A109" s="3" t="s">
        <v>1517</v>
      </c>
      <c r="B109" s="3" t="s">
        <v>1516</v>
      </c>
      <c r="J109" s="33" t="s">
        <v>13844</v>
      </c>
    </row>
    <row r="110">
      <c r="A110" s="3" t="s">
        <v>744</v>
      </c>
      <c r="B110" s="3" t="s">
        <v>743</v>
      </c>
      <c r="J110" s="33" t="s">
        <v>13844</v>
      </c>
    </row>
    <row r="111">
      <c r="A111" s="3" t="s">
        <v>7305</v>
      </c>
      <c r="B111" s="3" t="s">
        <v>7304</v>
      </c>
      <c r="J111" s="33" t="s">
        <v>13844</v>
      </c>
    </row>
    <row r="112">
      <c r="A112" s="3" t="s">
        <v>426</v>
      </c>
      <c r="B112" s="3" t="s">
        <v>425</v>
      </c>
      <c r="J112" s="33" t="s">
        <v>13844</v>
      </c>
    </row>
    <row r="113">
      <c r="A113" s="3" t="s">
        <v>191</v>
      </c>
      <c r="B113" s="3" t="s">
        <v>190</v>
      </c>
      <c r="J113" s="33" t="s">
        <v>13844</v>
      </c>
    </row>
    <row r="114">
      <c r="A114" s="3" t="s">
        <v>345</v>
      </c>
      <c r="B114" s="3" t="s">
        <v>344</v>
      </c>
      <c r="J114" s="33" t="s">
        <v>13844</v>
      </c>
    </row>
    <row r="115">
      <c r="A115" s="3" t="s">
        <v>1519</v>
      </c>
      <c r="B115" s="3" t="s">
        <v>1518</v>
      </c>
      <c r="J115" s="33" t="s">
        <v>13844</v>
      </c>
    </row>
    <row r="116">
      <c r="A116" s="3" t="s">
        <v>1521</v>
      </c>
      <c r="B116" s="3" t="s">
        <v>1520</v>
      </c>
      <c r="J116" s="33" t="s">
        <v>13850</v>
      </c>
    </row>
    <row r="117">
      <c r="A117" s="3" t="s">
        <v>1523</v>
      </c>
      <c r="B117" s="3" t="s">
        <v>1522</v>
      </c>
      <c r="J117" s="33" t="s">
        <v>13844</v>
      </c>
    </row>
    <row r="118">
      <c r="A118" s="3" t="s">
        <v>1529</v>
      </c>
      <c r="B118" s="3" t="s">
        <v>1528</v>
      </c>
      <c r="J118" s="33" t="s">
        <v>13844</v>
      </c>
    </row>
    <row r="119">
      <c r="A119" s="3" t="s">
        <v>1531</v>
      </c>
      <c r="B119" s="3" t="s">
        <v>1530</v>
      </c>
      <c r="J119" s="33" t="s">
        <v>13850</v>
      </c>
    </row>
    <row r="120">
      <c r="A120" s="3" t="s">
        <v>1538</v>
      </c>
      <c r="B120" s="3" t="s">
        <v>1537</v>
      </c>
      <c r="J120" s="33" t="s">
        <v>13844</v>
      </c>
    </row>
    <row r="121">
      <c r="A121" s="3" t="s">
        <v>1545</v>
      </c>
      <c r="B121" s="3" t="s">
        <v>13839</v>
      </c>
      <c r="J121" s="33" t="s">
        <v>13844</v>
      </c>
    </row>
    <row r="122">
      <c r="A122" s="3" t="s">
        <v>1547</v>
      </c>
      <c r="B122" s="3" t="s">
        <v>1546</v>
      </c>
      <c r="J122" s="33" t="s">
        <v>13844</v>
      </c>
    </row>
    <row r="123">
      <c r="A123" s="3" t="s">
        <v>1549</v>
      </c>
      <c r="B123" s="3" t="s">
        <v>1548</v>
      </c>
      <c r="J123" s="33" t="s">
        <v>13850</v>
      </c>
    </row>
    <row r="124">
      <c r="A124" s="3" t="s">
        <v>486</v>
      </c>
      <c r="B124" s="3" t="s">
        <v>485</v>
      </c>
      <c r="J124" s="33" t="s">
        <v>13844</v>
      </c>
    </row>
    <row r="125">
      <c r="A125" s="3" t="s">
        <v>194</v>
      </c>
      <c r="B125" s="3" t="s">
        <v>193</v>
      </c>
      <c r="J125" s="33" t="s">
        <v>13844</v>
      </c>
    </row>
    <row r="126">
      <c r="A126" s="3" t="s">
        <v>747</v>
      </c>
      <c r="B126" s="3" t="s">
        <v>746</v>
      </c>
      <c r="J126" s="33" t="s">
        <v>13844</v>
      </c>
    </row>
    <row r="127">
      <c r="A127" s="3" t="s">
        <v>1551</v>
      </c>
      <c r="B127" s="3" t="s">
        <v>1550</v>
      </c>
      <c r="J127" s="33" t="s">
        <v>14160</v>
      </c>
    </row>
    <row r="128">
      <c r="A128" s="3" t="s">
        <v>241</v>
      </c>
      <c r="B128" s="3" t="s">
        <v>240</v>
      </c>
      <c r="J128" s="33" t="s">
        <v>13844</v>
      </c>
    </row>
    <row r="129">
      <c r="A129" s="3" t="s">
        <v>1553</v>
      </c>
      <c r="B129" s="3" t="s">
        <v>1552</v>
      </c>
      <c r="J129" s="33" t="s">
        <v>13844</v>
      </c>
    </row>
    <row r="130">
      <c r="A130" s="3" t="s">
        <v>6893</v>
      </c>
      <c r="B130" s="3" t="s">
        <v>6892</v>
      </c>
      <c r="J130" s="33" t="s">
        <v>13844</v>
      </c>
    </row>
    <row r="131">
      <c r="A131" s="3" t="s">
        <v>526</v>
      </c>
      <c r="B131" s="3" t="s">
        <v>525</v>
      </c>
      <c r="J131" s="33" t="s">
        <v>13844</v>
      </c>
    </row>
    <row r="132">
      <c r="A132" s="3" t="s">
        <v>1559</v>
      </c>
      <c r="B132" s="3" t="s">
        <v>1558</v>
      </c>
      <c r="J132" s="33" t="s">
        <v>13844</v>
      </c>
    </row>
    <row r="133">
      <c r="A133" s="3" t="s">
        <v>1566</v>
      </c>
      <c r="B133" s="3" t="s">
        <v>1565</v>
      </c>
      <c r="J133" s="33" t="s">
        <v>13844</v>
      </c>
    </row>
    <row r="134">
      <c r="A134" s="3" t="s">
        <v>1568</v>
      </c>
      <c r="B134" s="3" t="s">
        <v>1567</v>
      </c>
      <c r="J134" s="33" t="s">
        <v>13850</v>
      </c>
    </row>
    <row r="135">
      <c r="A135" s="3" t="s">
        <v>6394</v>
      </c>
      <c r="B135" s="3" t="s">
        <v>6393</v>
      </c>
      <c r="J135" s="33" t="s">
        <v>13844</v>
      </c>
    </row>
    <row r="136">
      <c r="A136" s="3" t="s">
        <v>1570</v>
      </c>
      <c r="B136" s="3" t="s">
        <v>1569</v>
      </c>
      <c r="J136" s="33" t="s">
        <v>13844</v>
      </c>
    </row>
    <row r="137">
      <c r="A137" s="3" t="s">
        <v>6700</v>
      </c>
      <c r="B137" s="3" t="s">
        <v>6699</v>
      </c>
      <c r="J137" s="33" t="s">
        <v>13844</v>
      </c>
    </row>
    <row r="138">
      <c r="A138" s="3" t="s">
        <v>1572</v>
      </c>
      <c r="B138" s="3" t="s">
        <v>1571</v>
      </c>
      <c r="J138" s="33" t="s">
        <v>13844</v>
      </c>
    </row>
    <row r="139">
      <c r="A139" s="3" t="s">
        <v>1578</v>
      </c>
      <c r="B139" s="3" t="s">
        <v>1577</v>
      </c>
      <c r="J139" s="33" t="s">
        <v>13844</v>
      </c>
    </row>
    <row r="140">
      <c r="A140" s="3" t="s">
        <v>990</v>
      </c>
      <c r="B140" s="3" t="s">
        <v>989</v>
      </c>
      <c r="J140" s="33" t="s">
        <v>13844</v>
      </c>
    </row>
    <row r="141">
      <c r="A141" s="3" t="s">
        <v>815</v>
      </c>
      <c r="B141" s="3" t="s">
        <v>814</v>
      </c>
      <c r="J141" s="33" t="s">
        <v>13844</v>
      </c>
    </row>
    <row r="142">
      <c r="A142" s="3" t="s">
        <v>1580</v>
      </c>
      <c r="B142" s="3" t="s">
        <v>1579</v>
      </c>
      <c r="J142" s="33" t="s">
        <v>13844</v>
      </c>
    </row>
    <row r="143">
      <c r="A143" s="3" t="s">
        <v>993</v>
      </c>
      <c r="B143" s="3" t="s">
        <v>992</v>
      </c>
      <c r="J143" s="33" t="s">
        <v>13844</v>
      </c>
    </row>
    <row r="144">
      <c r="A144" s="3" t="s">
        <v>1582</v>
      </c>
      <c r="B144" s="3" t="s">
        <v>1581</v>
      </c>
      <c r="J144" s="33" t="s">
        <v>13844</v>
      </c>
    </row>
    <row r="145">
      <c r="A145" s="3" t="s">
        <v>1076</v>
      </c>
      <c r="B145" s="3" t="s">
        <v>1075</v>
      </c>
      <c r="J145" s="33" t="s">
        <v>13844</v>
      </c>
    </row>
    <row r="146">
      <c r="A146" s="3" t="s">
        <v>1079</v>
      </c>
      <c r="B146" s="3" t="s">
        <v>1078</v>
      </c>
      <c r="J146" s="33" t="s">
        <v>13844</v>
      </c>
    </row>
    <row r="147">
      <c r="A147" s="3" t="s">
        <v>1584</v>
      </c>
      <c r="B147" s="3" t="s">
        <v>1583</v>
      </c>
      <c r="J147" s="33" t="s">
        <v>13844</v>
      </c>
    </row>
    <row r="148">
      <c r="A148" s="3" t="s">
        <v>6654</v>
      </c>
      <c r="B148" s="3" t="s">
        <v>6653</v>
      </c>
      <c r="J148" s="33" t="s">
        <v>13844</v>
      </c>
    </row>
    <row r="149">
      <c r="A149" s="3" t="s">
        <v>14171</v>
      </c>
      <c r="B149" s="3" t="s">
        <v>7082</v>
      </c>
      <c r="J149" s="33" t="s">
        <v>14160</v>
      </c>
    </row>
    <row r="150">
      <c r="A150" s="3" t="s">
        <v>1591</v>
      </c>
      <c r="B150" s="3" t="s">
        <v>1590</v>
      </c>
      <c r="J150" s="33" t="s">
        <v>13850</v>
      </c>
    </row>
    <row r="151">
      <c r="A151" s="3" t="s">
        <v>1593</v>
      </c>
      <c r="B151" s="3" t="s">
        <v>1592</v>
      </c>
      <c r="J151" s="33" t="s">
        <v>13850</v>
      </c>
    </row>
    <row r="152">
      <c r="A152" s="3" t="s">
        <v>1595</v>
      </c>
      <c r="B152" s="3" t="s">
        <v>1594</v>
      </c>
      <c r="J152" s="33" t="s">
        <v>13850</v>
      </c>
    </row>
    <row r="153">
      <c r="A153" s="3" t="s">
        <v>1597</v>
      </c>
      <c r="B153" s="3" t="s">
        <v>1596</v>
      </c>
      <c r="J153" s="33" t="s">
        <v>13850</v>
      </c>
    </row>
    <row r="154">
      <c r="A154" s="3" t="s">
        <v>1599</v>
      </c>
      <c r="B154" s="3" t="s">
        <v>1598</v>
      </c>
      <c r="J154" s="33" t="s">
        <v>13844</v>
      </c>
    </row>
    <row r="155">
      <c r="A155" s="3" t="s">
        <v>1024</v>
      </c>
      <c r="B155" s="3" t="s">
        <v>1023</v>
      </c>
      <c r="J155" s="33" t="s">
        <v>13844</v>
      </c>
    </row>
    <row r="156">
      <c r="A156" s="3" t="s">
        <v>1601</v>
      </c>
      <c r="B156" s="3" t="s">
        <v>1600</v>
      </c>
      <c r="J156" s="33" t="s">
        <v>13850</v>
      </c>
    </row>
    <row r="157">
      <c r="A157" s="3" t="s">
        <v>1603</v>
      </c>
      <c r="B157" s="3" t="s">
        <v>1602</v>
      </c>
      <c r="J157" s="33" t="s">
        <v>13850</v>
      </c>
    </row>
    <row r="158">
      <c r="A158" s="3" t="s">
        <v>1605</v>
      </c>
      <c r="B158" s="3" t="s">
        <v>1604</v>
      </c>
      <c r="J158" s="33" t="s">
        <v>13850</v>
      </c>
    </row>
    <row r="159">
      <c r="A159" s="3" t="s">
        <v>1607</v>
      </c>
      <c r="B159" s="3" t="s">
        <v>1606</v>
      </c>
      <c r="J159" s="33" t="s">
        <v>13844</v>
      </c>
    </row>
    <row r="160">
      <c r="A160" s="3" t="s">
        <v>1609</v>
      </c>
      <c r="B160" s="3" t="s">
        <v>1608</v>
      </c>
      <c r="J160" s="33" t="s">
        <v>13844</v>
      </c>
    </row>
    <row r="161">
      <c r="A161" s="3" t="s">
        <v>1611</v>
      </c>
      <c r="B161" s="3" t="s">
        <v>1610</v>
      </c>
      <c r="J161" s="33" t="s">
        <v>13844</v>
      </c>
    </row>
    <row r="162">
      <c r="A162" s="3" t="s">
        <v>1613</v>
      </c>
      <c r="B162" s="3" t="s">
        <v>1612</v>
      </c>
      <c r="J162" s="33" t="s">
        <v>13850</v>
      </c>
    </row>
    <row r="163">
      <c r="A163" s="3" t="s">
        <v>1615</v>
      </c>
      <c r="B163" s="3" t="s">
        <v>1614</v>
      </c>
      <c r="J163" s="33" t="s">
        <v>13844</v>
      </c>
    </row>
    <row r="164">
      <c r="A164" s="3" t="s">
        <v>1617</v>
      </c>
      <c r="B164" s="3" t="s">
        <v>1616</v>
      </c>
      <c r="J164" s="33" t="s">
        <v>13850</v>
      </c>
    </row>
    <row r="165">
      <c r="A165" s="3" t="s">
        <v>1619</v>
      </c>
      <c r="B165" s="3" t="s">
        <v>1618</v>
      </c>
      <c r="J165" s="33" t="s">
        <v>13844</v>
      </c>
    </row>
    <row r="166">
      <c r="A166" s="3" t="s">
        <v>1625</v>
      </c>
      <c r="B166" s="3" t="s">
        <v>1624</v>
      </c>
      <c r="J166" s="33" t="s">
        <v>13844</v>
      </c>
    </row>
    <row r="167">
      <c r="A167" s="3" t="s">
        <v>1627</v>
      </c>
      <c r="B167" s="3" t="s">
        <v>1626</v>
      </c>
      <c r="J167" s="33" t="s">
        <v>13844</v>
      </c>
    </row>
    <row r="168">
      <c r="A168" s="3" t="s">
        <v>6120</v>
      </c>
      <c r="B168" s="3" t="s">
        <v>6119</v>
      </c>
      <c r="J168" s="33" t="s">
        <v>13850</v>
      </c>
    </row>
    <row r="169">
      <c r="A169" s="3" t="s">
        <v>1629</v>
      </c>
      <c r="B169" s="3" t="s">
        <v>1628</v>
      </c>
      <c r="J169" s="33" t="s">
        <v>13844</v>
      </c>
    </row>
    <row r="170">
      <c r="A170" s="3" t="s">
        <v>1631</v>
      </c>
      <c r="B170" s="3" t="s">
        <v>1630</v>
      </c>
      <c r="J170" s="33" t="s">
        <v>13850</v>
      </c>
    </row>
    <row r="171">
      <c r="A171" s="3" t="s">
        <v>1633</v>
      </c>
      <c r="B171" s="3" t="s">
        <v>1632</v>
      </c>
      <c r="J171" s="33" t="s">
        <v>13850</v>
      </c>
    </row>
    <row r="172">
      <c r="A172" s="3" t="s">
        <v>1635</v>
      </c>
      <c r="B172" s="3" t="s">
        <v>1634</v>
      </c>
      <c r="J172" s="33" t="s">
        <v>13850</v>
      </c>
    </row>
    <row r="173">
      <c r="A173" s="3" t="s">
        <v>1637</v>
      </c>
      <c r="B173" s="3" t="s">
        <v>1636</v>
      </c>
      <c r="J173" s="33" t="s">
        <v>13850</v>
      </c>
    </row>
    <row r="174">
      <c r="A174" s="3" t="s">
        <v>1639</v>
      </c>
      <c r="B174" s="3" t="s">
        <v>1638</v>
      </c>
      <c r="J174" s="33" t="s">
        <v>13850</v>
      </c>
    </row>
    <row r="175">
      <c r="A175" s="3" t="s">
        <v>5836</v>
      </c>
      <c r="B175" s="3" t="s">
        <v>5835</v>
      </c>
      <c r="J175" s="33" t="s">
        <v>14160</v>
      </c>
    </row>
    <row r="176">
      <c r="A176" s="3" t="s">
        <v>1641</v>
      </c>
      <c r="B176" s="3" t="s">
        <v>1640</v>
      </c>
      <c r="J176" s="33" t="s">
        <v>13844</v>
      </c>
    </row>
    <row r="177">
      <c r="A177" s="3" t="s">
        <v>1643</v>
      </c>
      <c r="B177" s="3" t="s">
        <v>1642</v>
      </c>
      <c r="J177" s="33" t="s">
        <v>13850</v>
      </c>
    </row>
    <row r="178">
      <c r="A178" s="3" t="s">
        <v>1645</v>
      </c>
      <c r="B178" s="3" t="s">
        <v>1644</v>
      </c>
      <c r="J178" s="33" t="s">
        <v>13850</v>
      </c>
    </row>
    <row r="179">
      <c r="A179" s="3" t="s">
        <v>1647</v>
      </c>
      <c r="B179" s="3" t="s">
        <v>1646</v>
      </c>
      <c r="J179" s="33" t="s">
        <v>13844</v>
      </c>
    </row>
    <row r="180">
      <c r="A180" s="3" t="s">
        <v>1649</v>
      </c>
      <c r="B180" s="3" t="s">
        <v>1648</v>
      </c>
      <c r="J180" s="33" t="s">
        <v>13844</v>
      </c>
    </row>
    <row r="181">
      <c r="A181" s="3" t="s">
        <v>1651</v>
      </c>
      <c r="B181" s="3" t="s">
        <v>1650</v>
      </c>
      <c r="J181" s="33" t="s">
        <v>13850</v>
      </c>
    </row>
    <row r="182">
      <c r="A182" s="3" t="s">
        <v>1653</v>
      </c>
      <c r="B182" s="3" t="s">
        <v>1652</v>
      </c>
      <c r="J182" s="33" t="s">
        <v>13844</v>
      </c>
    </row>
    <row r="183">
      <c r="A183" s="3" t="s">
        <v>1655</v>
      </c>
      <c r="B183" s="3" t="s">
        <v>1654</v>
      </c>
      <c r="J183" s="33" t="s">
        <v>13844</v>
      </c>
    </row>
    <row r="184">
      <c r="A184" s="3" t="s">
        <v>1657</v>
      </c>
      <c r="B184" s="3" t="s">
        <v>1656</v>
      </c>
      <c r="J184" s="33" t="s">
        <v>13850</v>
      </c>
    </row>
    <row r="185">
      <c r="A185" s="3" t="s">
        <v>1659</v>
      </c>
      <c r="B185" s="3" t="s">
        <v>1658</v>
      </c>
      <c r="J185" s="33" t="s">
        <v>13844</v>
      </c>
    </row>
    <row r="186">
      <c r="A186" s="3" t="s">
        <v>1666</v>
      </c>
      <c r="B186" s="3" t="s">
        <v>1665</v>
      </c>
      <c r="J186" s="33" t="s">
        <v>13850</v>
      </c>
    </row>
    <row r="187">
      <c r="A187" s="3" t="s">
        <v>1672</v>
      </c>
      <c r="B187" s="3" t="s">
        <v>1671</v>
      </c>
      <c r="J187" s="33" t="s">
        <v>13844</v>
      </c>
    </row>
    <row r="188">
      <c r="A188" s="3" t="s">
        <v>1674</v>
      </c>
      <c r="B188" s="3" t="s">
        <v>1673</v>
      </c>
      <c r="J188" s="33" t="s">
        <v>14160</v>
      </c>
    </row>
    <row r="189">
      <c r="A189" s="3" t="s">
        <v>1676</v>
      </c>
      <c r="B189" s="3" t="s">
        <v>1675</v>
      </c>
      <c r="J189" s="33" t="s">
        <v>13844</v>
      </c>
    </row>
    <row r="190">
      <c r="A190" s="3" t="s">
        <v>1678</v>
      </c>
      <c r="B190" s="3" t="s">
        <v>1677</v>
      </c>
      <c r="J190" s="33" t="s">
        <v>13850</v>
      </c>
    </row>
    <row r="191">
      <c r="A191" s="3" t="s">
        <v>1685</v>
      </c>
      <c r="B191" s="3" t="s">
        <v>1684</v>
      </c>
      <c r="J191" s="33" t="s">
        <v>13850</v>
      </c>
    </row>
    <row r="192">
      <c r="A192" s="3" t="s">
        <v>1687</v>
      </c>
      <c r="B192" s="3" t="s">
        <v>1686</v>
      </c>
      <c r="J192" s="33" t="s">
        <v>13844</v>
      </c>
    </row>
    <row r="193">
      <c r="A193" s="3" t="s">
        <v>1689</v>
      </c>
      <c r="B193" s="3" t="s">
        <v>1688</v>
      </c>
      <c r="J193" s="33" t="s">
        <v>13850</v>
      </c>
    </row>
    <row r="194">
      <c r="A194" s="3" t="s">
        <v>6472</v>
      </c>
      <c r="B194" s="3" t="s">
        <v>6471</v>
      </c>
      <c r="J194" s="33" t="s">
        <v>13850</v>
      </c>
    </row>
    <row r="195">
      <c r="A195" s="3" t="s">
        <v>14172</v>
      </c>
      <c r="B195" s="3" t="s">
        <v>962</v>
      </c>
      <c r="J195" s="33" t="s">
        <v>13850</v>
      </c>
    </row>
    <row r="196">
      <c r="A196" s="3" t="s">
        <v>1691</v>
      </c>
      <c r="B196" s="3" t="s">
        <v>1690</v>
      </c>
      <c r="J196" s="33" t="s">
        <v>13844</v>
      </c>
    </row>
    <row r="197">
      <c r="A197" s="3" t="s">
        <v>1693</v>
      </c>
      <c r="B197" s="3" t="s">
        <v>1692</v>
      </c>
      <c r="J197" s="33" t="s">
        <v>13850</v>
      </c>
    </row>
    <row r="198">
      <c r="A198" s="3" t="s">
        <v>1695</v>
      </c>
      <c r="B198" s="3" t="s">
        <v>1694</v>
      </c>
      <c r="J198" s="33" t="s">
        <v>13850</v>
      </c>
    </row>
    <row r="199">
      <c r="A199" s="3" t="s">
        <v>1697</v>
      </c>
      <c r="B199" s="3" t="s">
        <v>1696</v>
      </c>
      <c r="J199" s="33" t="s">
        <v>13850</v>
      </c>
    </row>
    <row r="200">
      <c r="A200" s="3" t="s">
        <v>1704</v>
      </c>
      <c r="B200" s="3" t="s">
        <v>1703</v>
      </c>
      <c r="J200" s="33" t="s">
        <v>13850</v>
      </c>
    </row>
    <row r="201">
      <c r="A201" s="3" t="s">
        <v>1706</v>
      </c>
      <c r="B201" s="3" t="s">
        <v>1705</v>
      </c>
      <c r="J201" s="33" t="s">
        <v>13850</v>
      </c>
    </row>
    <row r="202">
      <c r="A202" s="3" t="s">
        <v>1708</v>
      </c>
      <c r="B202" s="3" t="s">
        <v>1707</v>
      </c>
      <c r="J202" s="33" t="s">
        <v>13844</v>
      </c>
    </row>
    <row r="203">
      <c r="A203" s="3" t="s">
        <v>6651</v>
      </c>
      <c r="B203" s="3" t="s">
        <v>6650</v>
      </c>
      <c r="J203" s="33" t="s">
        <v>13850</v>
      </c>
    </row>
    <row r="204">
      <c r="A204" s="3" t="s">
        <v>1710</v>
      </c>
      <c r="B204" s="3" t="s">
        <v>1709</v>
      </c>
      <c r="J204" s="33" t="s">
        <v>13844</v>
      </c>
    </row>
    <row r="205">
      <c r="A205" s="3" t="s">
        <v>1712</v>
      </c>
      <c r="B205" s="3" t="s">
        <v>1711</v>
      </c>
      <c r="J205" s="33" t="s">
        <v>13850</v>
      </c>
    </row>
    <row r="206">
      <c r="A206" s="3" t="s">
        <v>6466</v>
      </c>
      <c r="B206" s="3" t="s">
        <v>6465</v>
      </c>
      <c r="J206" s="33" t="s">
        <v>13844</v>
      </c>
    </row>
    <row r="207">
      <c r="A207" s="3" t="s">
        <v>14173</v>
      </c>
      <c r="B207" s="3" t="s">
        <v>1310</v>
      </c>
      <c r="J207" s="33" t="s">
        <v>13844</v>
      </c>
    </row>
    <row r="208">
      <c r="A208" s="3" t="s">
        <v>1714</v>
      </c>
      <c r="B208" s="3" t="s">
        <v>1713</v>
      </c>
      <c r="J208" s="33" t="s">
        <v>14160</v>
      </c>
    </row>
    <row r="209">
      <c r="A209" s="3" t="s">
        <v>1716</v>
      </c>
      <c r="B209" s="3" t="s">
        <v>1715</v>
      </c>
      <c r="J209" s="33" t="s">
        <v>13844</v>
      </c>
    </row>
    <row r="210">
      <c r="A210" s="3" t="s">
        <v>1718</v>
      </c>
      <c r="B210" s="3" t="s">
        <v>1717</v>
      </c>
      <c r="J210" s="33" t="s">
        <v>13844</v>
      </c>
    </row>
    <row r="211">
      <c r="A211" s="3" t="s">
        <v>14174</v>
      </c>
      <c r="B211" s="3" t="s">
        <v>1544</v>
      </c>
      <c r="J211" s="33" t="s">
        <v>13844</v>
      </c>
    </row>
    <row r="212">
      <c r="A212" s="3" t="s">
        <v>1720</v>
      </c>
      <c r="B212" s="3" t="s">
        <v>2380</v>
      </c>
      <c r="J212" s="33" t="s">
        <v>14160</v>
      </c>
    </row>
    <row r="213">
      <c r="A213" s="3" t="s">
        <v>1727</v>
      </c>
      <c r="B213" s="3" t="s">
        <v>1726</v>
      </c>
      <c r="J213" s="33" t="s">
        <v>13850</v>
      </c>
    </row>
    <row r="214">
      <c r="A214" s="3" t="s">
        <v>1729</v>
      </c>
      <c r="B214" s="3" t="s">
        <v>1728</v>
      </c>
      <c r="J214" s="33" t="s">
        <v>13850</v>
      </c>
    </row>
    <row r="215">
      <c r="A215" s="3" t="s">
        <v>1731</v>
      </c>
      <c r="B215" s="3" t="s">
        <v>1730</v>
      </c>
      <c r="J215" s="33" t="s">
        <v>14160</v>
      </c>
    </row>
    <row r="216">
      <c r="A216" s="3" t="s">
        <v>1733</v>
      </c>
      <c r="B216" s="3" t="s">
        <v>1732</v>
      </c>
      <c r="J216" s="33" t="s">
        <v>14160</v>
      </c>
    </row>
    <row r="217">
      <c r="A217" s="3" t="s">
        <v>1735</v>
      </c>
      <c r="B217" s="3" t="s">
        <v>1734</v>
      </c>
      <c r="J217" s="33" t="s">
        <v>14160</v>
      </c>
    </row>
    <row r="218">
      <c r="A218" s="3" t="s">
        <v>1737</v>
      </c>
      <c r="B218" s="3" t="s">
        <v>1736</v>
      </c>
      <c r="J218" s="33" t="s">
        <v>14160</v>
      </c>
    </row>
    <row r="219">
      <c r="A219" s="3" t="s">
        <v>1739</v>
      </c>
      <c r="B219" s="3" t="s">
        <v>1738</v>
      </c>
      <c r="J219" s="33" t="s">
        <v>13850</v>
      </c>
    </row>
    <row r="220">
      <c r="A220" s="3" t="s">
        <v>1741</v>
      </c>
      <c r="B220" s="3" t="s">
        <v>1740</v>
      </c>
      <c r="J220" s="33" t="s">
        <v>13844</v>
      </c>
    </row>
    <row r="221">
      <c r="A221" s="3" t="s">
        <v>1743</v>
      </c>
      <c r="B221" s="3" t="s">
        <v>1742</v>
      </c>
      <c r="J221" s="33" t="s">
        <v>13850</v>
      </c>
    </row>
    <row r="222">
      <c r="A222" s="3" t="s">
        <v>1749</v>
      </c>
      <c r="B222" s="3" t="s">
        <v>1748</v>
      </c>
      <c r="J222" s="33" t="s">
        <v>13850</v>
      </c>
    </row>
    <row r="223">
      <c r="A223" s="3" t="s">
        <v>1751</v>
      </c>
      <c r="B223" s="3" t="s">
        <v>1750</v>
      </c>
      <c r="J223" s="33" t="s">
        <v>13850</v>
      </c>
    </row>
    <row r="224">
      <c r="A224" s="3" t="s">
        <v>1753</v>
      </c>
      <c r="B224" s="3" t="s">
        <v>1752</v>
      </c>
      <c r="J224" s="33" t="s">
        <v>13844</v>
      </c>
    </row>
    <row r="225">
      <c r="A225" s="3" t="s">
        <v>7007</v>
      </c>
      <c r="B225" s="3" t="s">
        <v>7006</v>
      </c>
      <c r="J225" s="33" t="s">
        <v>13844</v>
      </c>
    </row>
    <row r="226">
      <c r="A226" s="3" t="s">
        <v>1755</v>
      </c>
      <c r="B226" s="3" t="s">
        <v>1754</v>
      </c>
      <c r="J226" s="33" t="s">
        <v>13850</v>
      </c>
    </row>
    <row r="227">
      <c r="A227" s="3" t="s">
        <v>1757</v>
      </c>
      <c r="B227" s="3" t="s">
        <v>1756</v>
      </c>
      <c r="J227" s="33" t="s">
        <v>13844</v>
      </c>
    </row>
    <row r="228">
      <c r="A228" s="3" t="s">
        <v>1764</v>
      </c>
      <c r="B228" s="3" t="s">
        <v>1763</v>
      </c>
      <c r="J228" s="33" t="s">
        <v>13844</v>
      </c>
    </row>
    <row r="229">
      <c r="A229" s="3" t="s">
        <v>1771</v>
      </c>
      <c r="B229" s="3" t="s">
        <v>1770</v>
      </c>
      <c r="J229" s="33" t="s">
        <v>14160</v>
      </c>
    </row>
    <row r="230">
      <c r="A230" s="3" t="s">
        <v>14175</v>
      </c>
      <c r="B230" s="3" t="s">
        <v>120</v>
      </c>
      <c r="J230" s="33" t="s">
        <v>14161</v>
      </c>
    </row>
    <row r="231">
      <c r="A231" s="3" t="s">
        <v>6669</v>
      </c>
      <c r="B231" s="3" t="s">
        <v>6642</v>
      </c>
      <c r="J231" s="33" t="s">
        <v>13850</v>
      </c>
    </row>
    <row r="232">
      <c r="A232" s="3" t="s">
        <v>1773</v>
      </c>
      <c r="B232" s="3" t="s">
        <v>1772</v>
      </c>
      <c r="J232" s="33" t="s">
        <v>14161</v>
      </c>
    </row>
    <row r="233">
      <c r="A233" s="3" t="s">
        <v>7096</v>
      </c>
      <c r="B233" s="3" t="s">
        <v>7095</v>
      </c>
      <c r="J233" s="33" t="s">
        <v>13844</v>
      </c>
    </row>
    <row r="234">
      <c r="A234" s="3" t="s">
        <v>453</v>
      </c>
      <c r="B234" s="3" t="s">
        <v>452</v>
      </c>
      <c r="J234" s="33" t="s">
        <v>13844</v>
      </c>
    </row>
    <row r="235">
      <c r="A235" s="3" t="s">
        <v>1775</v>
      </c>
      <c r="B235" s="3" t="s">
        <v>1774</v>
      </c>
      <c r="J235" s="33" t="s">
        <v>13844</v>
      </c>
    </row>
    <row r="236">
      <c r="A236" s="3" t="s">
        <v>1247</v>
      </c>
      <c r="B236" s="3" t="s">
        <v>1246</v>
      </c>
      <c r="J236" s="33" t="s">
        <v>13844</v>
      </c>
    </row>
    <row r="237">
      <c r="A237" s="3" t="s">
        <v>1781</v>
      </c>
      <c r="B237" s="3" t="s">
        <v>1780</v>
      </c>
      <c r="J237" s="33" t="s">
        <v>13850</v>
      </c>
    </row>
    <row r="238">
      <c r="A238" s="3" t="s">
        <v>1783</v>
      </c>
      <c r="B238" s="3" t="s">
        <v>1782</v>
      </c>
      <c r="J238" s="33" t="s">
        <v>13844</v>
      </c>
    </row>
    <row r="239">
      <c r="A239" s="3" t="s">
        <v>1785</v>
      </c>
      <c r="B239" s="3" t="s">
        <v>1784</v>
      </c>
      <c r="J239" s="33" t="s">
        <v>13850</v>
      </c>
    </row>
    <row r="240">
      <c r="A240" s="3" t="s">
        <v>1787</v>
      </c>
      <c r="B240" s="3" t="s">
        <v>1786</v>
      </c>
      <c r="J240" s="33" t="s">
        <v>13844</v>
      </c>
    </row>
    <row r="241">
      <c r="A241" s="3" t="s">
        <v>1789</v>
      </c>
      <c r="B241" s="3" t="s">
        <v>1788</v>
      </c>
      <c r="J241" s="33" t="s">
        <v>13850</v>
      </c>
    </row>
    <row r="242">
      <c r="A242" s="3" t="s">
        <v>726</v>
      </c>
      <c r="B242" s="3" t="s">
        <v>725</v>
      </c>
      <c r="J242" s="33" t="s">
        <v>13844</v>
      </c>
    </row>
    <row r="243">
      <c r="A243" s="3" t="s">
        <v>1791</v>
      </c>
      <c r="B243" s="3" t="s">
        <v>1790</v>
      </c>
      <c r="J243" s="33" t="s">
        <v>13844</v>
      </c>
    </row>
    <row r="244">
      <c r="A244" s="3" t="s">
        <v>610</v>
      </c>
      <c r="B244" s="3" t="s">
        <v>609</v>
      </c>
      <c r="J244" s="33" t="s">
        <v>13844</v>
      </c>
    </row>
    <row r="245">
      <c r="A245" s="3" t="s">
        <v>754</v>
      </c>
      <c r="B245" s="3" t="s">
        <v>753</v>
      </c>
      <c r="J245" s="33" t="s">
        <v>13844</v>
      </c>
    </row>
    <row r="246">
      <c r="A246" s="3" t="s">
        <v>681</v>
      </c>
      <c r="B246" s="3" t="s">
        <v>680</v>
      </c>
      <c r="J246" s="33" t="s">
        <v>13844</v>
      </c>
    </row>
    <row r="247">
      <c r="A247" s="3" t="s">
        <v>1793</v>
      </c>
      <c r="B247" s="3" t="s">
        <v>1792</v>
      </c>
      <c r="J247" s="33" t="s">
        <v>13844</v>
      </c>
    </row>
    <row r="248">
      <c r="A248" s="3" t="s">
        <v>1799</v>
      </c>
      <c r="B248" s="3" t="s">
        <v>1798</v>
      </c>
      <c r="J248" s="33" t="s">
        <v>13850</v>
      </c>
    </row>
    <row r="249">
      <c r="A249" s="3" t="s">
        <v>534</v>
      </c>
      <c r="B249" s="3" t="s">
        <v>533</v>
      </c>
      <c r="J249" s="33" t="s">
        <v>13844</v>
      </c>
    </row>
    <row r="250">
      <c r="A250" s="3" t="s">
        <v>996</v>
      </c>
      <c r="B250" s="3" t="s">
        <v>995</v>
      </c>
      <c r="J250" s="33" t="s">
        <v>13844</v>
      </c>
    </row>
    <row r="251">
      <c r="A251" s="3" t="s">
        <v>1801</v>
      </c>
      <c r="B251" s="3" t="s">
        <v>1800</v>
      </c>
      <c r="J251" s="33" t="s">
        <v>13844</v>
      </c>
    </row>
    <row r="252">
      <c r="A252" s="3" t="s">
        <v>1803</v>
      </c>
      <c r="B252" s="3" t="s">
        <v>1802</v>
      </c>
      <c r="J252" s="33" t="s">
        <v>13844</v>
      </c>
    </row>
    <row r="253">
      <c r="A253" s="3" t="s">
        <v>14176</v>
      </c>
      <c r="B253" s="3" t="s">
        <v>927</v>
      </c>
      <c r="J253" s="33" t="s">
        <v>13844</v>
      </c>
    </row>
    <row r="254">
      <c r="A254" s="3" t="s">
        <v>1805</v>
      </c>
      <c r="B254" s="3" t="s">
        <v>1804</v>
      </c>
      <c r="J254" s="33" t="s">
        <v>13850</v>
      </c>
    </row>
    <row r="255">
      <c r="A255" s="3" t="s">
        <v>1811</v>
      </c>
      <c r="B255" s="3" t="s">
        <v>1810</v>
      </c>
      <c r="J255" s="33" t="s">
        <v>13844</v>
      </c>
    </row>
    <row r="256">
      <c r="A256" s="3" t="s">
        <v>1813</v>
      </c>
      <c r="B256" s="3" t="s">
        <v>1812</v>
      </c>
      <c r="J256" s="33" t="s">
        <v>13844</v>
      </c>
    </row>
    <row r="257">
      <c r="A257" s="3" t="s">
        <v>1815</v>
      </c>
      <c r="B257" s="3" t="s">
        <v>1814</v>
      </c>
      <c r="J257" s="33" t="s">
        <v>13844</v>
      </c>
    </row>
    <row r="258">
      <c r="A258" s="3" t="s">
        <v>1817</v>
      </c>
      <c r="B258" s="3" t="s">
        <v>1816</v>
      </c>
      <c r="J258" s="33" t="s">
        <v>13850</v>
      </c>
    </row>
    <row r="259">
      <c r="A259" s="3" t="s">
        <v>14177</v>
      </c>
      <c r="B259" s="3" t="s">
        <v>877</v>
      </c>
      <c r="J259" s="33" t="s">
        <v>13844</v>
      </c>
    </row>
    <row r="260">
      <c r="A260" s="3" t="s">
        <v>818</v>
      </c>
      <c r="B260" s="3" t="s">
        <v>817</v>
      </c>
      <c r="J260" s="33" t="s">
        <v>13844</v>
      </c>
    </row>
    <row r="261">
      <c r="A261" s="3" t="s">
        <v>1819</v>
      </c>
      <c r="B261" s="3" t="s">
        <v>1818</v>
      </c>
      <c r="J261" s="33" t="s">
        <v>13844</v>
      </c>
    </row>
    <row r="262">
      <c r="A262" s="3" t="s">
        <v>1821</v>
      </c>
      <c r="B262" s="3" t="s">
        <v>1820</v>
      </c>
      <c r="J262" s="33" t="s">
        <v>13844</v>
      </c>
    </row>
    <row r="263">
      <c r="A263" s="3" t="s">
        <v>1828</v>
      </c>
      <c r="B263" s="3" t="s">
        <v>1827</v>
      </c>
      <c r="J263" s="33" t="s">
        <v>13844</v>
      </c>
    </row>
    <row r="264">
      <c r="A264" s="3" t="s">
        <v>1830</v>
      </c>
      <c r="B264" s="3" t="s">
        <v>1829</v>
      </c>
      <c r="J264" s="33" t="s">
        <v>13844</v>
      </c>
    </row>
    <row r="265">
      <c r="A265" s="3" t="s">
        <v>1832</v>
      </c>
      <c r="B265" s="3" t="s">
        <v>1831</v>
      </c>
      <c r="J265" s="33" t="s">
        <v>13844</v>
      </c>
    </row>
    <row r="266">
      <c r="A266" s="3" t="s">
        <v>1834</v>
      </c>
      <c r="B266" s="3" t="s">
        <v>1833</v>
      </c>
      <c r="J266" s="33" t="s">
        <v>13844</v>
      </c>
    </row>
    <row r="267">
      <c r="A267" s="3" t="s">
        <v>1836</v>
      </c>
      <c r="B267" s="3" t="s">
        <v>1835</v>
      </c>
      <c r="J267" s="33" t="s">
        <v>13844</v>
      </c>
    </row>
    <row r="268">
      <c r="A268" s="3" t="s">
        <v>1838</v>
      </c>
      <c r="B268" s="3" t="s">
        <v>1837</v>
      </c>
      <c r="J268" s="33" t="s">
        <v>13850</v>
      </c>
    </row>
    <row r="269">
      <c r="A269" s="3" t="s">
        <v>1844</v>
      </c>
      <c r="B269" s="3" t="s">
        <v>1843</v>
      </c>
      <c r="J269" s="33" t="s">
        <v>13844</v>
      </c>
    </row>
    <row r="270">
      <c r="A270" s="3" t="s">
        <v>1846</v>
      </c>
      <c r="B270" s="3" t="s">
        <v>1845</v>
      </c>
      <c r="J270" s="33" t="s">
        <v>13850</v>
      </c>
    </row>
    <row r="271">
      <c r="A271" s="3" t="s">
        <v>1848</v>
      </c>
      <c r="B271" s="3" t="s">
        <v>1847</v>
      </c>
      <c r="J271" s="33" t="s">
        <v>13844</v>
      </c>
    </row>
    <row r="272">
      <c r="A272" s="3" t="s">
        <v>1850</v>
      </c>
      <c r="B272" s="3" t="s">
        <v>1849</v>
      </c>
      <c r="J272" s="33" t="s">
        <v>13844</v>
      </c>
    </row>
    <row r="273">
      <c r="A273" s="3" t="s">
        <v>1852</v>
      </c>
      <c r="B273" s="3" t="s">
        <v>1851</v>
      </c>
      <c r="J273" s="33" t="s">
        <v>13844</v>
      </c>
    </row>
    <row r="274">
      <c r="A274" s="3" t="s">
        <v>1859</v>
      </c>
      <c r="B274" s="3" t="s">
        <v>1858</v>
      </c>
      <c r="J274" s="33" t="s">
        <v>13850</v>
      </c>
    </row>
    <row r="275">
      <c r="A275" s="3" t="s">
        <v>1866</v>
      </c>
      <c r="B275" s="3" t="s">
        <v>1865</v>
      </c>
      <c r="J275" s="33" t="s">
        <v>13850</v>
      </c>
    </row>
    <row r="276">
      <c r="A276" s="3" t="s">
        <v>1872</v>
      </c>
      <c r="B276" s="3" t="s">
        <v>1871</v>
      </c>
      <c r="J276" s="33" t="s">
        <v>13844</v>
      </c>
    </row>
    <row r="277">
      <c r="A277" s="3" t="s">
        <v>1874</v>
      </c>
      <c r="B277" s="3" t="s">
        <v>1873</v>
      </c>
      <c r="J277" s="33" t="s">
        <v>13844</v>
      </c>
    </row>
    <row r="278">
      <c r="A278" s="3" t="s">
        <v>1876</v>
      </c>
      <c r="B278" s="3" t="s">
        <v>1875</v>
      </c>
      <c r="J278" s="33" t="s">
        <v>13844</v>
      </c>
    </row>
    <row r="279">
      <c r="A279" s="3" t="s">
        <v>6520</v>
      </c>
      <c r="B279" s="3" t="s">
        <v>6519</v>
      </c>
      <c r="J279" s="33" t="s">
        <v>13844</v>
      </c>
    </row>
    <row r="280">
      <c r="A280" s="3" t="s">
        <v>1882</v>
      </c>
      <c r="B280" s="3" t="s">
        <v>1881</v>
      </c>
      <c r="J280" s="33" t="s">
        <v>13844</v>
      </c>
    </row>
    <row r="281">
      <c r="A281" s="3" t="s">
        <v>613</v>
      </c>
      <c r="B281" s="3" t="s">
        <v>8494</v>
      </c>
      <c r="J281" s="33" t="s">
        <v>13844</v>
      </c>
    </row>
    <row r="282">
      <c r="A282" s="3" t="s">
        <v>1884</v>
      </c>
      <c r="B282" s="3" t="s">
        <v>1883</v>
      </c>
      <c r="J282" s="33" t="s">
        <v>13844</v>
      </c>
    </row>
    <row r="283">
      <c r="A283" s="3" t="s">
        <v>1886</v>
      </c>
      <c r="B283" s="3" t="s">
        <v>1885</v>
      </c>
      <c r="J283" s="33" t="s">
        <v>13844</v>
      </c>
    </row>
    <row r="284">
      <c r="A284" s="3" t="s">
        <v>1082</v>
      </c>
      <c r="B284" s="3" t="s">
        <v>1081</v>
      </c>
      <c r="J284" s="33" t="s">
        <v>13844</v>
      </c>
    </row>
    <row r="285">
      <c r="A285" s="3" t="s">
        <v>1888</v>
      </c>
      <c r="B285" s="3" t="s">
        <v>1887</v>
      </c>
      <c r="J285" s="33" t="s">
        <v>13844</v>
      </c>
    </row>
    <row r="286">
      <c r="A286" s="3" t="s">
        <v>1890</v>
      </c>
      <c r="B286" s="3" t="s">
        <v>1889</v>
      </c>
      <c r="J286" s="33" t="s">
        <v>13844</v>
      </c>
    </row>
    <row r="287">
      <c r="A287" s="3" t="s">
        <v>1892</v>
      </c>
      <c r="B287" s="3" t="s">
        <v>1891</v>
      </c>
      <c r="J287" s="33" t="s">
        <v>13844</v>
      </c>
    </row>
    <row r="288">
      <c r="A288" s="3" t="s">
        <v>1894</v>
      </c>
      <c r="B288" s="3" t="s">
        <v>1893</v>
      </c>
      <c r="J288" s="33" t="s">
        <v>13844</v>
      </c>
    </row>
    <row r="289">
      <c r="A289" s="3" t="s">
        <v>14178</v>
      </c>
      <c r="B289" s="3" t="s">
        <v>52</v>
      </c>
      <c r="J289" s="33" t="s">
        <v>13850</v>
      </c>
    </row>
    <row r="290">
      <c r="A290" s="3" t="s">
        <v>1900</v>
      </c>
      <c r="B290" s="3" t="s">
        <v>1899</v>
      </c>
      <c r="J290" s="33" t="s">
        <v>13844</v>
      </c>
    </row>
    <row r="291">
      <c r="A291" s="3" t="s">
        <v>14179</v>
      </c>
      <c r="B291" s="3" t="s">
        <v>46</v>
      </c>
      <c r="J291" s="33" t="s">
        <v>14160</v>
      </c>
    </row>
    <row r="292">
      <c r="A292" s="3" t="s">
        <v>1902</v>
      </c>
      <c r="B292" s="3" t="s">
        <v>1901</v>
      </c>
      <c r="J292" s="33" t="s">
        <v>13850</v>
      </c>
    </row>
    <row r="293">
      <c r="A293" s="3" t="s">
        <v>1904</v>
      </c>
      <c r="B293" s="3" t="s">
        <v>1903</v>
      </c>
      <c r="J293" s="33" t="s">
        <v>13844</v>
      </c>
    </row>
    <row r="294">
      <c r="A294" s="3" t="s">
        <v>1911</v>
      </c>
      <c r="B294" s="3" t="s">
        <v>1910</v>
      </c>
      <c r="J294" s="33" t="s">
        <v>13844</v>
      </c>
    </row>
    <row r="295">
      <c r="A295" s="3" t="s">
        <v>1913</v>
      </c>
      <c r="B295" s="3" t="s">
        <v>1912</v>
      </c>
      <c r="J295" s="33" t="s">
        <v>13844</v>
      </c>
    </row>
    <row r="296">
      <c r="A296" s="3" t="s">
        <v>1919</v>
      </c>
      <c r="B296" s="3" t="s">
        <v>1918</v>
      </c>
      <c r="J296" s="33" t="s">
        <v>13844</v>
      </c>
    </row>
    <row r="297">
      <c r="A297" s="3" t="s">
        <v>1921</v>
      </c>
      <c r="B297" s="3" t="s">
        <v>1920</v>
      </c>
      <c r="J297" s="33" t="s">
        <v>13844</v>
      </c>
    </row>
    <row r="298">
      <c r="A298" s="3" t="s">
        <v>1928</v>
      </c>
      <c r="B298" s="3" t="s">
        <v>1927</v>
      </c>
      <c r="J298" s="33" t="s">
        <v>13850</v>
      </c>
    </row>
    <row r="299">
      <c r="A299" s="3" t="s">
        <v>1930</v>
      </c>
      <c r="B299" s="3" t="s">
        <v>1929</v>
      </c>
      <c r="J299" s="33" t="s">
        <v>13844</v>
      </c>
    </row>
    <row r="300">
      <c r="A300" s="3" t="s">
        <v>584</v>
      </c>
      <c r="B300" s="3" t="s">
        <v>583</v>
      </c>
      <c r="J300" s="33" t="s">
        <v>13844</v>
      </c>
    </row>
    <row r="301">
      <c r="A301" s="3" t="s">
        <v>1932</v>
      </c>
      <c r="B301" s="3" t="s">
        <v>1931</v>
      </c>
      <c r="J301" s="33" t="s">
        <v>13844</v>
      </c>
    </row>
    <row r="302">
      <c r="A302" s="3" t="s">
        <v>1934</v>
      </c>
      <c r="B302" s="3" t="s">
        <v>1933</v>
      </c>
      <c r="J302" s="33" t="s">
        <v>13844</v>
      </c>
    </row>
    <row r="303">
      <c r="A303" s="3" t="s">
        <v>1936</v>
      </c>
      <c r="B303" s="3" t="s">
        <v>1935</v>
      </c>
      <c r="J303" s="33" t="s">
        <v>13850</v>
      </c>
    </row>
    <row r="304">
      <c r="A304" s="3" t="s">
        <v>6059</v>
      </c>
      <c r="B304" s="3" t="s">
        <v>6058</v>
      </c>
      <c r="J304" s="33" t="s">
        <v>13844</v>
      </c>
    </row>
    <row r="305">
      <c r="A305" s="3" t="s">
        <v>44</v>
      </c>
      <c r="B305" s="3" t="s">
        <v>43</v>
      </c>
      <c r="J305" s="33" t="s">
        <v>13844</v>
      </c>
    </row>
    <row r="306">
      <c r="A306" s="3" t="s">
        <v>1090</v>
      </c>
      <c r="B306" s="3" t="s">
        <v>1089</v>
      </c>
      <c r="J306" s="33" t="s">
        <v>13844</v>
      </c>
    </row>
    <row r="307">
      <c r="A307" s="3" t="s">
        <v>1938</v>
      </c>
      <c r="B307" s="3" t="s">
        <v>1937</v>
      </c>
      <c r="J307" s="33" t="s">
        <v>13844</v>
      </c>
    </row>
    <row r="308">
      <c r="A308" s="3" t="s">
        <v>348</v>
      </c>
      <c r="B308" s="3" t="s">
        <v>347</v>
      </c>
      <c r="J308" s="33" t="s">
        <v>13844</v>
      </c>
    </row>
    <row r="309">
      <c r="A309" s="3" t="s">
        <v>644</v>
      </c>
      <c r="B309" s="3" t="s">
        <v>643</v>
      </c>
      <c r="J309" s="33" t="s">
        <v>13844</v>
      </c>
    </row>
    <row r="310">
      <c r="A310" s="3" t="s">
        <v>11</v>
      </c>
      <c r="B310" s="3" t="s">
        <v>374</v>
      </c>
      <c r="J310" s="33" t="s">
        <v>13844</v>
      </c>
    </row>
    <row r="311">
      <c r="A311" s="3" t="s">
        <v>1940</v>
      </c>
      <c r="B311" s="3" t="s">
        <v>1939</v>
      </c>
      <c r="J311" s="33" t="s">
        <v>13844</v>
      </c>
    </row>
    <row r="312">
      <c r="A312" s="3" t="s">
        <v>1942</v>
      </c>
      <c r="B312" s="3" t="s">
        <v>1941</v>
      </c>
      <c r="J312" s="33" t="s">
        <v>13844</v>
      </c>
    </row>
    <row r="313">
      <c r="A313" s="3" t="s">
        <v>1944</v>
      </c>
      <c r="B313" s="3" t="s">
        <v>1943</v>
      </c>
      <c r="J313" s="33" t="s">
        <v>13850</v>
      </c>
    </row>
    <row r="314">
      <c r="A314" s="3" t="s">
        <v>1951</v>
      </c>
      <c r="B314" s="3" t="s">
        <v>1950</v>
      </c>
      <c r="J314" s="33" t="s">
        <v>13844</v>
      </c>
    </row>
    <row r="315">
      <c r="A315" s="3" t="s">
        <v>1953</v>
      </c>
      <c r="B315" s="3" t="s">
        <v>1952</v>
      </c>
      <c r="J315" s="33" t="s">
        <v>13844</v>
      </c>
    </row>
    <row r="316">
      <c r="A316" s="3" t="s">
        <v>1955</v>
      </c>
      <c r="B316" s="3" t="s">
        <v>1954</v>
      </c>
      <c r="J316" s="33" t="s">
        <v>13844</v>
      </c>
    </row>
    <row r="317">
      <c r="A317" s="3" t="s">
        <v>1957</v>
      </c>
      <c r="B317" s="3" t="s">
        <v>1956</v>
      </c>
      <c r="J317" s="33" t="s">
        <v>13844</v>
      </c>
    </row>
    <row r="318">
      <c r="A318" s="3" t="s">
        <v>1959</v>
      </c>
      <c r="B318" s="3" t="s">
        <v>1958</v>
      </c>
      <c r="J318" s="33" t="s">
        <v>13844</v>
      </c>
    </row>
    <row r="319">
      <c r="A319" s="3" t="s">
        <v>1961</v>
      </c>
      <c r="B319" s="3" t="s">
        <v>1960</v>
      </c>
      <c r="J319" s="33" t="s">
        <v>13844</v>
      </c>
    </row>
    <row r="320">
      <c r="A320" s="3" t="s">
        <v>1963</v>
      </c>
      <c r="B320" s="3" t="s">
        <v>1962</v>
      </c>
      <c r="J320" s="33" t="s">
        <v>13844</v>
      </c>
    </row>
    <row r="321">
      <c r="A321" s="3" t="s">
        <v>1965</v>
      </c>
      <c r="B321" s="3" t="s">
        <v>1964</v>
      </c>
      <c r="J321" s="33" t="s">
        <v>13844</v>
      </c>
    </row>
    <row r="322">
      <c r="A322" s="3" t="s">
        <v>1967</v>
      </c>
      <c r="B322" s="3" t="s">
        <v>1966</v>
      </c>
      <c r="J322" s="33" t="s">
        <v>13844</v>
      </c>
    </row>
    <row r="323">
      <c r="A323" s="3" t="s">
        <v>7403</v>
      </c>
      <c r="B323" s="3" t="s">
        <v>7402</v>
      </c>
      <c r="J323" s="33" t="s">
        <v>13844</v>
      </c>
    </row>
    <row r="324">
      <c r="A324" s="3" t="s">
        <v>1974</v>
      </c>
      <c r="B324" s="3" t="s">
        <v>1973</v>
      </c>
      <c r="J324" s="33" t="s">
        <v>13844</v>
      </c>
    </row>
    <row r="325">
      <c r="A325" s="3" t="s">
        <v>1976</v>
      </c>
      <c r="B325" s="3" t="s">
        <v>1975</v>
      </c>
      <c r="J325" s="33" t="s">
        <v>13844</v>
      </c>
    </row>
    <row r="326">
      <c r="A326" s="3" t="s">
        <v>1160</v>
      </c>
      <c r="B326" s="3" t="s">
        <v>1159</v>
      </c>
      <c r="J326" s="33" t="s">
        <v>13844</v>
      </c>
    </row>
    <row r="327">
      <c r="A327" s="3" t="s">
        <v>1978</v>
      </c>
      <c r="B327" s="3" t="s">
        <v>1977</v>
      </c>
      <c r="J327" s="33" t="s">
        <v>13844</v>
      </c>
    </row>
    <row r="328">
      <c r="A328" s="3" t="s">
        <v>1980</v>
      </c>
      <c r="B328" s="3" t="s">
        <v>1979</v>
      </c>
      <c r="J328" s="33" t="s">
        <v>13844</v>
      </c>
    </row>
    <row r="329">
      <c r="A329" s="3" t="s">
        <v>23</v>
      </c>
      <c r="B329" s="3" t="s">
        <v>22</v>
      </c>
      <c r="J329" s="33" t="s">
        <v>13844</v>
      </c>
    </row>
    <row r="330">
      <c r="A330" s="3" t="s">
        <v>14180</v>
      </c>
      <c r="B330" s="3" t="s">
        <v>316</v>
      </c>
      <c r="J330" s="33" t="s">
        <v>13844</v>
      </c>
    </row>
    <row r="331">
      <c r="A331" s="3" t="s">
        <v>1982</v>
      </c>
      <c r="B331" s="3" t="s">
        <v>1981</v>
      </c>
      <c r="J331" s="33" t="s">
        <v>13844</v>
      </c>
    </row>
    <row r="332">
      <c r="A332" s="3" t="s">
        <v>1984</v>
      </c>
      <c r="B332" s="3" t="s">
        <v>1983</v>
      </c>
      <c r="J332" s="33" t="s">
        <v>13844</v>
      </c>
    </row>
    <row r="333">
      <c r="A333" s="3" t="s">
        <v>14181</v>
      </c>
      <c r="B333" s="3" t="s">
        <v>2802</v>
      </c>
      <c r="J333" s="33" t="s">
        <v>13844</v>
      </c>
    </row>
    <row r="334">
      <c r="A334" s="3" t="s">
        <v>1986</v>
      </c>
      <c r="B334" s="3" t="s">
        <v>1985</v>
      </c>
      <c r="J334" s="33" t="s">
        <v>13844</v>
      </c>
    </row>
    <row r="335">
      <c r="A335" s="3" t="s">
        <v>1988</v>
      </c>
      <c r="B335" s="3" t="s">
        <v>1987</v>
      </c>
      <c r="J335" s="33" t="s">
        <v>13844</v>
      </c>
    </row>
    <row r="336">
      <c r="A336" s="3" t="s">
        <v>1990</v>
      </c>
      <c r="B336" s="3" t="s">
        <v>1989</v>
      </c>
      <c r="J336" s="33" t="s">
        <v>13844</v>
      </c>
    </row>
    <row r="337">
      <c r="A337" s="3" t="s">
        <v>1996</v>
      </c>
      <c r="B337" s="3" t="s">
        <v>1995</v>
      </c>
      <c r="J337" s="33" t="s">
        <v>14168</v>
      </c>
    </row>
    <row r="338">
      <c r="A338" s="3" t="s">
        <v>337</v>
      </c>
      <c r="B338" s="3" t="s">
        <v>336</v>
      </c>
      <c r="J338" s="33" t="s">
        <v>13844</v>
      </c>
    </row>
    <row r="339">
      <c r="A339" s="3" t="s">
        <v>6694</v>
      </c>
      <c r="B339" s="3" t="s">
        <v>6693</v>
      </c>
      <c r="J339" s="33" t="s">
        <v>13844</v>
      </c>
    </row>
    <row r="340">
      <c r="A340" s="3" t="s">
        <v>1998</v>
      </c>
      <c r="B340" s="3" t="s">
        <v>1997</v>
      </c>
      <c r="J340" s="33" t="s">
        <v>13844</v>
      </c>
    </row>
    <row r="341">
      <c r="A341" s="3" t="s">
        <v>2000</v>
      </c>
      <c r="B341" s="3" t="s">
        <v>1999</v>
      </c>
      <c r="J341" s="33" t="s">
        <v>13844</v>
      </c>
    </row>
    <row r="342">
      <c r="A342" s="3" t="s">
        <v>2002</v>
      </c>
      <c r="B342" s="3" t="s">
        <v>2001</v>
      </c>
      <c r="J342" s="33" t="s">
        <v>13844</v>
      </c>
    </row>
    <row r="343">
      <c r="A343" s="3" t="s">
        <v>2009</v>
      </c>
      <c r="B343" s="3" t="s">
        <v>2008</v>
      </c>
      <c r="J343" s="33" t="s">
        <v>13844</v>
      </c>
    </row>
    <row r="344">
      <c r="A344" s="3" t="s">
        <v>2015</v>
      </c>
      <c r="B344" s="3" t="s">
        <v>2014</v>
      </c>
      <c r="J344" s="33" t="s">
        <v>13844</v>
      </c>
    </row>
    <row r="345">
      <c r="A345" s="3" t="s">
        <v>2017</v>
      </c>
      <c r="B345" s="3" t="s">
        <v>2016</v>
      </c>
      <c r="J345" s="33" t="s">
        <v>13850</v>
      </c>
    </row>
    <row r="346">
      <c r="A346" s="3" t="s">
        <v>2019</v>
      </c>
      <c r="B346" s="3" t="s">
        <v>2018</v>
      </c>
      <c r="J346" s="33" t="s">
        <v>13850</v>
      </c>
    </row>
    <row r="347">
      <c r="A347" s="3" t="s">
        <v>2021</v>
      </c>
      <c r="B347" s="3" t="s">
        <v>2020</v>
      </c>
      <c r="J347" s="33" t="s">
        <v>13844</v>
      </c>
    </row>
    <row r="348">
      <c r="A348" s="3" t="s">
        <v>2028</v>
      </c>
      <c r="B348" s="3" t="s">
        <v>2027</v>
      </c>
      <c r="J348" s="33" t="s">
        <v>13844</v>
      </c>
    </row>
    <row r="349">
      <c r="A349" s="3" t="s">
        <v>2030</v>
      </c>
      <c r="B349" s="3" t="s">
        <v>2029</v>
      </c>
      <c r="J349" s="33" t="s">
        <v>13844</v>
      </c>
    </row>
    <row r="350">
      <c r="A350" s="3" t="s">
        <v>2032</v>
      </c>
      <c r="B350" s="3" t="s">
        <v>2031</v>
      </c>
      <c r="J350" s="33" t="s">
        <v>13850</v>
      </c>
    </row>
    <row r="351">
      <c r="A351" s="3" t="s">
        <v>6674</v>
      </c>
      <c r="B351" s="3" t="s">
        <v>6673</v>
      </c>
      <c r="J351" s="33" t="s">
        <v>13844</v>
      </c>
    </row>
    <row r="352">
      <c r="A352" s="3" t="s">
        <v>2034</v>
      </c>
      <c r="B352" s="3" t="s">
        <v>2033</v>
      </c>
      <c r="J352" s="33" t="s">
        <v>13844</v>
      </c>
    </row>
    <row r="353">
      <c r="A353" s="3" t="s">
        <v>2036</v>
      </c>
      <c r="B353" s="3" t="s">
        <v>2035</v>
      </c>
      <c r="J353" s="33" t="s">
        <v>13844</v>
      </c>
    </row>
    <row r="354">
      <c r="A354" s="3" t="s">
        <v>2038</v>
      </c>
      <c r="B354" s="3" t="s">
        <v>2037</v>
      </c>
      <c r="J354" s="33" t="s">
        <v>13844</v>
      </c>
    </row>
    <row r="355">
      <c r="A355" s="3" t="s">
        <v>2040</v>
      </c>
      <c r="B355" s="3" t="s">
        <v>2039</v>
      </c>
      <c r="J355" s="33" t="s">
        <v>13850</v>
      </c>
    </row>
    <row r="356">
      <c r="A356" s="3" t="s">
        <v>2042</v>
      </c>
      <c r="B356" s="3" t="s">
        <v>2041</v>
      </c>
      <c r="J356" s="33" t="s">
        <v>13844</v>
      </c>
    </row>
    <row r="357">
      <c r="A357" s="3" t="s">
        <v>6584</v>
      </c>
      <c r="B357" s="3" t="s">
        <v>6583</v>
      </c>
      <c r="J357" s="33" t="s">
        <v>13844</v>
      </c>
    </row>
    <row r="358">
      <c r="A358" s="3" t="s">
        <v>2044</v>
      </c>
      <c r="B358" s="3" t="s">
        <v>2043</v>
      </c>
      <c r="J358" s="33" t="s">
        <v>14160</v>
      </c>
    </row>
    <row r="359">
      <c r="A359" s="3" t="s">
        <v>2050</v>
      </c>
      <c r="B359" s="3" t="s">
        <v>2049</v>
      </c>
      <c r="J359" s="33" t="s">
        <v>13844</v>
      </c>
    </row>
    <row r="360">
      <c r="A360" s="3" t="s">
        <v>2052</v>
      </c>
      <c r="B360" s="3" t="s">
        <v>2051</v>
      </c>
      <c r="J360" s="33" t="s">
        <v>13844</v>
      </c>
    </row>
    <row r="361">
      <c r="A361" s="3" t="s">
        <v>2054</v>
      </c>
      <c r="B361" s="3" t="s">
        <v>2053</v>
      </c>
      <c r="J361" s="33" t="s">
        <v>13844</v>
      </c>
    </row>
    <row r="362">
      <c r="A362" s="3" t="s">
        <v>2056</v>
      </c>
      <c r="B362" s="3" t="s">
        <v>2055</v>
      </c>
      <c r="J362" s="33" t="s">
        <v>13844</v>
      </c>
    </row>
    <row r="363">
      <c r="A363" s="3" t="s">
        <v>5796</v>
      </c>
      <c r="B363" s="3" t="s">
        <v>5795</v>
      </c>
      <c r="J363" s="33" t="s">
        <v>13844</v>
      </c>
    </row>
    <row r="364">
      <c r="A364" s="3" t="s">
        <v>2058</v>
      </c>
      <c r="B364" s="3" t="s">
        <v>2057</v>
      </c>
      <c r="J364" s="33" t="s">
        <v>13844</v>
      </c>
    </row>
    <row r="365">
      <c r="A365" s="3" t="s">
        <v>2060</v>
      </c>
      <c r="B365" s="3" t="s">
        <v>2059</v>
      </c>
      <c r="J365" s="33" t="s">
        <v>13844</v>
      </c>
    </row>
    <row r="366">
      <c r="A366" s="3" t="s">
        <v>2066</v>
      </c>
      <c r="B366" s="3" t="s">
        <v>2065</v>
      </c>
      <c r="J366" s="33" t="s">
        <v>13844</v>
      </c>
    </row>
    <row r="367">
      <c r="A367" s="3" t="s">
        <v>2068</v>
      </c>
      <c r="B367" s="3" t="s">
        <v>2067</v>
      </c>
      <c r="J367" s="33" t="s">
        <v>13844</v>
      </c>
    </row>
    <row r="368">
      <c r="A368" s="3" t="s">
        <v>2070</v>
      </c>
      <c r="B368" s="3" t="s">
        <v>2069</v>
      </c>
      <c r="J368" s="33" t="s">
        <v>13844</v>
      </c>
    </row>
    <row r="369">
      <c r="A369" s="3" t="s">
        <v>2072</v>
      </c>
      <c r="B369" s="3" t="s">
        <v>2071</v>
      </c>
      <c r="J369" s="33" t="s">
        <v>13844</v>
      </c>
    </row>
    <row r="370">
      <c r="A370" s="3" t="s">
        <v>2074</v>
      </c>
      <c r="B370" s="3" t="s">
        <v>2073</v>
      </c>
      <c r="J370" s="33" t="s">
        <v>13844</v>
      </c>
    </row>
    <row r="371">
      <c r="A371" s="3" t="s">
        <v>6616</v>
      </c>
      <c r="B371" s="3" t="s">
        <v>6615</v>
      </c>
      <c r="J371" s="33" t="s">
        <v>13844</v>
      </c>
    </row>
    <row r="372">
      <c r="A372" s="3" t="s">
        <v>2076</v>
      </c>
      <c r="B372" s="3" t="s">
        <v>2075</v>
      </c>
      <c r="J372" s="33" t="s">
        <v>13850</v>
      </c>
    </row>
    <row r="373">
      <c r="A373" s="3" t="s">
        <v>2078</v>
      </c>
      <c r="B373" s="3" t="s">
        <v>2077</v>
      </c>
      <c r="J373" s="33" t="s">
        <v>13850</v>
      </c>
    </row>
    <row r="374">
      <c r="A374" s="3" t="s">
        <v>6266</v>
      </c>
      <c r="B374" s="3" t="s">
        <v>6265</v>
      </c>
      <c r="J374" s="33" t="s">
        <v>13844</v>
      </c>
    </row>
    <row r="375">
      <c r="A375" s="3" t="s">
        <v>2085</v>
      </c>
      <c r="B375" s="3" t="s">
        <v>2084</v>
      </c>
      <c r="J375" s="33" t="s">
        <v>13844</v>
      </c>
    </row>
    <row r="376">
      <c r="A376" s="3" t="s">
        <v>2087</v>
      </c>
      <c r="B376" s="3" t="s">
        <v>2086</v>
      </c>
      <c r="J376" s="33" t="s">
        <v>13844</v>
      </c>
    </row>
    <row r="377">
      <c r="A377" s="3" t="s">
        <v>2089</v>
      </c>
      <c r="B377" s="3" t="s">
        <v>2088</v>
      </c>
      <c r="J377" s="33" t="s">
        <v>13850</v>
      </c>
    </row>
    <row r="378">
      <c r="A378" s="3" t="s">
        <v>1287</v>
      </c>
      <c r="B378" s="3" t="s">
        <v>1286</v>
      </c>
      <c r="J378" s="33" t="s">
        <v>13844</v>
      </c>
    </row>
    <row r="379">
      <c r="A379" s="3" t="s">
        <v>2091</v>
      </c>
      <c r="B379" s="3" t="s">
        <v>2090</v>
      </c>
      <c r="J379" s="33" t="s">
        <v>13844</v>
      </c>
    </row>
    <row r="380">
      <c r="A380" s="3" t="s">
        <v>462</v>
      </c>
      <c r="B380" s="3" t="s">
        <v>461</v>
      </c>
      <c r="J380" s="33" t="s">
        <v>13844</v>
      </c>
    </row>
    <row r="381">
      <c r="A381" s="3" t="s">
        <v>6953</v>
      </c>
      <c r="B381" s="3" t="s">
        <v>13845</v>
      </c>
      <c r="J381" s="33" t="s">
        <v>13850</v>
      </c>
    </row>
    <row r="382">
      <c r="A382" s="3" t="s">
        <v>14182</v>
      </c>
      <c r="B382" s="3" t="s">
        <v>147</v>
      </c>
      <c r="J382" s="33" t="s">
        <v>13844</v>
      </c>
    </row>
    <row r="383">
      <c r="A383" s="3" t="s">
        <v>2098</v>
      </c>
      <c r="B383" s="3" t="s">
        <v>2097</v>
      </c>
      <c r="J383" s="33" t="s">
        <v>13850</v>
      </c>
    </row>
    <row r="384">
      <c r="A384" s="3" t="s">
        <v>6932</v>
      </c>
      <c r="B384" s="3" t="s">
        <v>6931</v>
      </c>
      <c r="J384" s="33" t="s">
        <v>13844</v>
      </c>
    </row>
    <row r="385">
      <c r="A385" s="3" t="s">
        <v>2100</v>
      </c>
      <c r="B385" s="3" t="s">
        <v>2099</v>
      </c>
      <c r="J385" s="33" t="s">
        <v>13850</v>
      </c>
    </row>
    <row r="386">
      <c r="A386" s="3" t="s">
        <v>2102</v>
      </c>
      <c r="B386" s="3" t="s">
        <v>2101</v>
      </c>
      <c r="J386" s="33" t="s">
        <v>13844</v>
      </c>
    </row>
    <row r="387">
      <c r="A387" s="3" t="s">
        <v>6126</v>
      </c>
      <c r="B387" s="3" t="s">
        <v>6125</v>
      </c>
      <c r="J387" s="33" t="s">
        <v>13844</v>
      </c>
    </row>
    <row r="388">
      <c r="A388" s="3" t="s">
        <v>2104</v>
      </c>
      <c r="B388" s="3" t="s">
        <v>2103</v>
      </c>
      <c r="J388" s="33" t="s">
        <v>13844</v>
      </c>
    </row>
    <row r="389">
      <c r="A389" s="3" t="s">
        <v>2106</v>
      </c>
      <c r="B389" s="3" t="s">
        <v>2105</v>
      </c>
      <c r="J389" s="33" t="s">
        <v>13844</v>
      </c>
    </row>
    <row r="390">
      <c r="A390" s="3" t="s">
        <v>252</v>
      </c>
      <c r="B390" s="3" t="s">
        <v>251</v>
      </c>
      <c r="J390" s="33" t="s">
        <v>13844</v>
      </c>
    </row>
    <row r="391">
      <c r="A391" s="3" t="s">
        <v>395</v>
      </c>
      <c r="B391" s="3" t="s">
        <v>394</v>
      </c>
      <c r="J391" s="33" t="s">
        <v>13844</v>
      </c>
    </row>
    <row r="392">
      <c r="A392" s="3" t="s">
        <v>2108</v>
      </c>
      <c r="B392" s="3" t="s">
        <v>2107</v>
      </c>
      <c r="J392" s="33" t="s">
        <v>13850</v>
      </c>
    </row>
    <row r="393">
      <c r="A393" s="3" t="s">
        <v>2115</v>
      </c>
      <c r="B393" s="3" t="s">
        <v>2114</v>
      </c>
      <c r="J393" s="33" t="s">
        <v>13844</v>
      </c>
    </row>
    <row r="394">
      <c r="A394" s="3" t="s">
        <v>2117</v>
      </c>
      <c r="B394" s="3" t="s">
        <v>2116</v>
      </c>
      <c r="J394" s="33" t="s">
        <v>13844</v>
      </c>
    </row>
    <row r="395">
      <c r="A395" s="3" t="s">
        <v>7190</v>
      </c>
      <c r="B395" s="3" t="s">
        <v>7189</v>
      </c>
      <c r="J395" s="33" t="s">
        <v>13850</v>
      </c>
    </row>
    <row r="396">
      <c r="A396" s="3" t="s">
        <v>2119</v>
      </c>
      <c r="B396" s="3" t="s">
        <v>2118</v>
      </c>
      <c r="J396" s="33" t="s">
        <v>13844</v>
      </c>
    </row>
    <row r="397">
      <c r="A397" s="3" t="s">
        <v>2125</v>
      </c>
      <c r="B397" s="3" t="s">
        <v>2124</v>
      </c>
      <c r="J397" s="33" t="s">
        <v>13844</v>
      </c>
    </row>
    <row r="398">
      <c r="A398" s="3" t="s">
        <v>2127</v>
      </c>
      <c r="B398" s="3" t="s">
        <v>2126</v>
      </c>
      <c r="J398" s="33" t="s">
        <v>13844</v>
      </c>
    </row>
    <row r="399">
      <c r="A399" s="3" t="s">
        <v>7372</v>
      </c>
      <c r="B399" s="3" t="s">
        <v>7371</v>
      </c>
      <c r="J399" s="33" t="s">
        <v>13844</v>
      </c>
    </row>
    <row r="400">
      <c r="A400" s="3" t="s">
        <v>2129</v>
      </c>
      <c r="B400" s="3" t="s">
        <v>2128</v>
      </c>
      <c r="J400" s="33" t="s">
        <v>13844</v>
      </c>
    </row>
    <row r="401">
      <c r="A401" s="3" t="s">
        <v>2131</v>
      </c>
      <c r="B401" s="3" t="s">
        <v>2130</v>
      </c>
      <c r="J401" s="33" t="s">
        <v>13844</v>
      </c>
    </row>
    <row r="402">
      <c r="A402" s="3" t="s">
        <v>2133</v>
      </c>
      <c r="B402" s="3" t="s">
        <v>2132</v>
      </c>
      <c r="J402" s="33" t="s">
        <v>13844</v>
      </c>
    </row>
    <row r="403">
      <c r="A403" s="3" t="s">
        <v>2135</v>
      </c>
      <c r="B403" s="3" t="s">
        <v>2134</v>
      </c>
      <c r="J403" s="33" t="s">
        <v>13844</v>
      </c>
    </row>
    <row r="404">
      <c r="A404" s="3" t="s">
        <v>2137</v>
      </c>
      <c r="B404" s="3" t="s">
        <v>2136</v>
      </c>
      <c r="J404" s="33" t="s">
        <v>13844</v>
      </c>
    </row>
    <row r="405">
      <c r="A405" s="3" t="s">
        <v>6926</v>
      </c>
      <c r="B405" s="3" t="s">
        <v>6925</v>
      </c>
      <c r="J405" s="33" t="s">
        <v>13844</v>
      </c>
    </row>
    <row r="406">
      <c r="A406" s="3" t="s">
        <v>2139</v>
      </c>
      <c r="B406" s="3" t="s">
        <v>2138</v>
      </c>
      <c r="J406" s="33" t="s">
        <v>13844</v>
      </c>
    </row>
    <row r="407">
      <c r="A407" s="3" t="s">
        <v>6688</v>
      </c>
      <c r="B407" s="3" t="s">
        <v>6687</v>
      </c>
      <c r="J407" s="33" t="s">
        <v>13844</v>
      </c>
    </row>
    <row r="408">
      <c r="A408" s="3" t="s">
        <v>5879</v>
      </c>
      <c r="B408" s="3" t="s">
        <v>5878</v>
      </c>
      <c r="J408" s="33" t="s">
        <v>13844</v>
      </c>
    </row>
    <row r="409">
      <c r="A409" s="3" t="s">
        <v>2141</v>
      </c>
      <c r="B409" s="3" t="s">
        <v>2140</v>
      </c>
      <c r="J409" s="33" t="s">
        <v>13844</v>
      </c>
    </row>
    <row r="410">
      <c r="A410" s="3" t="s">
        <v>6555</v>
      </c>
      <c r="B410" s="3" t="s">
        <v>6554</v>
      </c>
      <c r="J410" s="33" t="s">
        <v>13844</v>
      </c>
    </row>
    <row r="411">
      <c r="A411" s="3" t="s">
        <v>85</v>
      </c>
      <c r="B411" s="3" t="s">
        <v>84</v>
      </c>
      <c r="J411" s="33" t="s">
        <v>13844</v>
      </c>
    </row>
    <row r="412">
      <c r="A412" s="3" t="s">
        <v>2143</v>
      </c>
      <c r="B412" s="3" t="s">
        <v>2142</v>
      </c>
      <c r="J412" s="33" t="s">
        <v>13844</v>
      </c>
    </row>
    <row r="413">
      <c r="A413" s="3" t="s">
        <v>2145</v>
      </c>
      <c r="B413" s="3" t="s">
        <v>2144</v>
      </c>
      <c r="J413" s="33" t="s">
        <v>13844</v>
      </c>
    </row>
    <row r="414">
      <c r="A414" s="3" t="s">
        <v>2147</v>
      </c>
      <c r="B414" s="3" t="s">
        <v>2146</v>
      </c>
      <c r="J414" s="33" t="s">
        <v>13844</v>
      </c>
    </row>
    <row r="415">
      <c r="A415" s="3" t="s">
        <v>2149</v>
      </c>
      <c r="B415" s="3" t="s">
        <v>2148</v>
      </c>
      <c r="J415" s="33" t="s">
        <v>13850</v>
      </c>
    </row>
    <row r="416">
      <c r="A416" s="3" t="s">
        <v>2154</v>
      </c>
      <c r="B416" s="3" t="s">
        <v>2153</v>
      </c>
      <c r="J416" s="33" t="s">
        <v>13844</v>
      </c>
    </row>
    <row r="417">
      <c r="A417" s="3" t="s">
        <v>2156</v>
      </c>
      <c r="B417" s="3" t="s">
        <v>2155</v>
      </c>
      <c r="J417" s="33" t="s">
        <v>13850</v>
      </c>
    </row>
    <row r="418">
      <c r="A418" s="3" t="s">
        <v>2158</v>
      </c>
      <c r="B418" s="3" t="s">
        <v>2157</v>
      </c>
      <c r="J418" s="33" t="s">
        <v>13844</v>
      </c>
    </row>
    <row r="419">
      <c r="A419" s="3" t="s">
        <v>2160</v>
      </c>
      <c r="B419" s="3" t="s">
        <v>2159</v>
      </c>
      <c r="J419" s="33" t="s">
        <v>13844</v>
      </c>
    </row>
    <row r="420">
      <c r="A420" s="3" t="s">
        <v>5829</v>
      </c>
      <c r="B420" s="3" t="s">
        <v>5828</v>
      </c>
      <c r="J420" s="33" t="s">
        <v>13844</v>
      </c>
    </row>
    <row r="421">
      <c r="A421" s="3" t="s">
        <v>2162</v>
      </c>
      <c r="B421" s="3" t="s">
        <v>2161</v>
      </c>
      <c r="J421" s="33" t="s">
        <v>13844</v>
      </c>
    </row>
    <row r="422">
      <c r="A422" s="3" t="s">
        <v>6788</v>
      </c>
      <c r="B422" s="3" t="s">
        <v>6787</v>
      </c>
      <c r="J422" s="33" t="s">
        <v>13844</v>
      </c>
    </row>
    <row r="423">
      <c r="A423" s="3" t="s">
        <v>2164</v>
      </c>
      <c r="B423" s="3" t="s">
        <v>2163</v>
      </c>
      <c r="J423" s="33" t="s">
        <v>13844</v>
      </c>
    </row>
    <row r="424">
      <c r="A424" s="3" t="s">
        <v>2166</v>
      </c>
      <c r="B424" s="3" t="s">
        <v>2165</v>
      </c>
      <c r="J424" s="33" t="s">
        <v>13844</v>
      </c>
    </row>
    <row r="425">
      <c r="A425" s="3" t="s">
        <v>2168</v>
      </c>
      <c r="B425" s="3" t="s">
        <v>2167</v>
      </c>
      <c r="J425" s="33" t="s">
        <v>13844</v>
      </c>
    </row>
    <row r="426">
      <c r="A426" s="3" t="s">
        <v>2170</v>
      </c>
      <c r="B426" s="3" t="s">
        <v>2169</v>
      </c>
      <c r="J426" s="33" t="s">
        <v>13850</v>
      </c>
    </row>
    <row r="427">
      <c r="A427" s="3" t="s">
        <v>2172</v>
      </c>
      <c r="B427" s="3" t="s">
        <v>2171</v>
      </c>
      <c r="J427" s="33" t="s">
        <v>13844</v>
      </c>
    </row>
    <row r="428">
      <c r="A428" s="3" t="s">
        <v>2174</v>
      </c>
      <c r="B428" s="3" t="s">
        <v>2173</v>
      </c>
      <c r="J428" s="33" t="s">
        <v>13844</v>
      </c>
    </row>
    <row r="429">
      <c r="A429" s="3" t="s">
        <v>2176</v>
      </c>
      <c r="B429" s="3" t="s">
        <v>2175</v>
      </c>
      <c r="J429" s="33" t="s">
        <v>13844</v>
      </c>
    </row>
    <row r="430">
      <c r="A430" s="3" t="s">
        <v>2178</v>
      </c>
      <c r="B430" s="3" t="s">
        <v>2177</v>
      </c>
      <c r="J430" s="33" t="s">
        <v>13850</v>
      </c>
    </row>
    <row r="431">
      <c r="A431" s="3" t="s">
        <v>6833</v>
      </c>
      <c r="B431" s="3" t="s">
        <v>6832</v>
      </c>
      <c r="J431" s="33" t="s">
        <v>13844</v>
      </c>
    </row>
    <row r="432">
      <c r="A432" s="3" t="s">
        <v>2186</v>
      </c>
      <c r="B432" s="3" t="s">
        <v>2185</v>
      </c>
      <c r="J432" s="33" t="s">
        <v>13844</v>
      </c>
    </row>
    <row r="433">
      <c r="A433" s="3" t="s">
        <v>6707</v>
      </c>
      <c r="B433" s="3" t="s">
        <v>6706</v>
      </c>
      <c r="J433" s="33" t="s">
        <v>13844</v>
      </c>
    </row>
    <row r="434">
      <c r="A434" s="3" t="s">
        <v>1092</v>
      </c>
      <c r="B434" s="3" t="s">
        <v>1091</v>
      </c>
      <c r="J434" s="33" t="s">
        <v>13844</v>
      </c>
    </row>
    <row r="435">
      <c r="A435" s="3" t="s">
        <v>2188</v>
      </c>
      <c r="B435" s="3" t="s">
        <v>2187</v>
      </c>
      <c r="J435" s="33" t="s">
        <v>13844</v>
      </c>
    </row>
    <row r="436">
      <c r="A436" s="3" t="s">
        <v>7338</v>
      </c>
      <c r="B436" s="3" t="s">
        <v>7337</v>
      </c>
      <c r="J436" s="33" t="s">
        <v>13844</v>
      </c>
    </row>
    <row r="437">
      <c r="A437" s="3" t="s">
        <v>2190</v>
      </c>
      <c r="B437" s="3" t="s">
        <v>2189</v>
      </c>
      <c r="J437" s="33" t="s">
        <v>13844</v>
      </c>
    </row>
    <row r="438">
      <c r="A438" s="3" t="s">
        <v>2194</v>
      </c>
      <c r="B438" s="3" t="s">
        <v>2193</v>
      </c>
      <c r="J438" s="33" t="s">
        <v>14169</v>
      </c>
    </row>
    <row r="439">
      <c r="A439" s="3" t="s">
        <v>2197</v>
      </c>
      <c r="B439" s="3" t="s">
        <v>2196</v>
      </c>
      <c r="J439" s="33" t="s">
        <v>13844</v>
      </c>
    </row>
    <row r="440">
      <c r="A440" s="3" t="s">
        <v>2199</v>
      </c>
      <c r="B440" s="3" t="s">
        <v>2198</v>
      </c>
      <c r="J440" s="33" t="s">
        <v>13850</v>
      </c>
    </row>
    <row r="441">
      <c r="A441" s="3" t="s">
        <v>2201</v>
      </c>
      <c r="B441" s="3" t="s">
        <v>2200</v>
      </c>
      <c r="J441" s="33" t="s">
        <v>13844</v>
      </c>
    </row>
    <row r="442">
      <c r="A442" s="3" t="s">
        <v>2203</v>
      </c>
      <c r="B442" s="3" t="s">
        <v>2202</v>
      </c>
      <c r="J442" s="33" t="s">
        <v>13844</v>
      </c>
    </row>
    <row r="443">
      <c r="A443" s="3" t="s">
        <v>6600</v>
      </c>
      <c r="B443" s="3" t="s">
        <v>6599</v>
      </c>
      <c r="J443" s="33" t="s">
        <v>13850</v>
      </c>
    </row>
    <row r="444">
      <c r="A444" s="3" t="s">
        <v>7350</v>
      </c>
      <c r="B444" s="3" t="s">
        <v>7349</v>
      </c>
      <c r="J444" s="33" t="s">
        <v>13844</v>
      </c>
    </row>
    <row r="445">
      <c r="A445" s="3" t="s">
        <v>2205</v>
      </c>
      <c r="B445" s="3" t="s">
        <v>2204</v>
      </c>
      <c r="J445" s="33" t="s">
        <v>13844</v>
      </c>
    </row>
    <row r="446">
      <c r="A446" s="3" t="s">
        <v>2207</v>
      </c>
      <c r="B446" s="3" t="s">
        <v>2206</v>
      </c>
      <c r="J446" s="33" t="s">
        <v>13844</v>
      </c>
    </row>
    <row r="447">
      <c r="A447" s="3" t="s">
        <v>2209</v>
      </c>
      <c r="B447" s="3" t="s">
        <v>2208</v>
      </c>
      <c r="J447" s="33" t="s">
        <v>13844</v>
      </c>
    </row>
    <row r="448">
      <c r="A448" s="3" t="s">
        <v>2211</v>
      </c>
      <c r="B448" s="3" t="s">
        <v>2210</v>
      </c>
      <c r="J448" s="33" t="s">
        <v>13844</v>
      </c>
    </row>
    <row r="449">
      <c r="A449" s="3" t="s">
        <v>2218</v>
      </c>
      <c r="B449" s="3" t="s">
        <v>2217</v>
      </c>
      <c r="J449" s="33" t="s">
        <v>13844</v>
      </c>
    </row>
    <row r="450">
      <c r="A450" s="3" t="s">
        <v>2220</v>
      </c>
      <c r="B450" s="3" t="s">
        <v>2219</v>
      </c>
      <c r="J450" s="33" t="s">
        <v>13844</v>
      </c>
    </row>
    <row r="451">
      <c r="A451" s="3" t="s">
        <v>2222</v>
      </c>
      <c r="B451" s="3" t="s">
        <v>2221</v>
      </c>
      <c r="J451" s="33" t="s">
        <v>13844</v>
      </c>
    </row>
    <row r="452">
      <c r="A452" s="3" t="s">
        <v>1206</v>
      </c>
      <c r="B452" s="3" t="s">
        <v>1205</v>
      </c>
      <c r="J452" s="33" t="s">
        <v>13844</v>
      </c>
    </row>
    <row r="453">
      <c r="A453" s="3" t="s">
        <v>1045</v>
      </c>
      <c r="B453" s="3" t="s">
        <v>1044</v>
      </c>
      <c r="J453" s="33" t="s">
        <v>13844</v>
      </c>
    </row>
    <row r="454">
      <c r="A454" s="3" t="s">
        <v>1053</v>
      </c>
      <c r="B454" s="3" t="s">
        <v>1052</v>
      </c>
      <c r="J454" s="33" t="s">
        <v>13844</v>
      </c>
    </row>
    <row r="455">
      <c r="A455" s="3" t="s">
        <v>2224</v>
      </c>
      <c r="B455" s="3" t="s">
        <v>13851</v>
      </c>
      <c r="J455" s="33" t="s">
        <v>13844</v>
      </c>
    </row>
    <row r="456">
      <c r="A456" s="3" t="s">
        <v>6513</v>
      </c>
      <c r="B456" s="3" t="s">
        <v>6512</v>
      </c>
      <c r="J456" s="33" t="s">
        <v>13844</v>
      </c>
    </row>
    <row r="457">
      <c r="A457" s="3" t="s">
        <v>7014</v>
      </c>
      <c r="B457" s="3" t="s">
        <v>7013</v>
      </c>
      <c r="J457" s="33" t="s">
        <v>13844</v>
      </c>
    </row>
    <row r="458">
      <c r="A458" s="3" t="s">
        <v>2226</v>
      </c>
      <c r="B458" s="3" t="s">
        <v>2225</v>
      </c>
      <c r="J458" s="33" t="s">
        <v>13844</v>
      </c>
    </row>
    <row r="459">
      <c r="A459" s="3" t="s">
        <v>2228</v>
      </c>
      <c r="B459" s="3" t="s">
        <v>2227</v>
      </c>
      <c r="J459" s="33" t="s">
        <v>13844</v>
      </c>
    </row>
    <row r="460">
      <c r="A460" s="3" t="s">
        <v>2230</v>
      </c>
      <c r="B460" s="3" t="s">
        <v>2229</v>
      </c>
      <c r="J460" s="33" t="s">
        <v>13844</v>
      </c>
    </row>
    <row r="461">
      <c r="A461" s="3" t="s">
        <v>6682</v>
      </c>
      <c r="B461" s="3" t="s">
        <v>6681</v>
      </c>
      <c r="J461" s="33" t="s">
        <v>13844</v>
      </c>
    </row>
    <row r="462">
      <c r="A462" s="3" t="s">
        <v>2232</v>
      </c>
      <c r="B462" s="3" t="s">
        <v>2231</v>
      </c>
      <c r="J462" s="33" t="s">
        <v>13844</v>
      </c>
    </row>
    <row r="463">
      <c r="A463" s="3" t="s">
        <v>999</v>
      </c>
      <c r="B463" s="3" t="s">
        <v>998</v>
      </c>
      <c r="J463" s="33" t="s">
        <v>13844</v>
      </c>
    </row>
    <row r="464">
      <c r="A464" s="3" t="s">
        <v>2238</v>
      </c>
      <c r="B464" s="3" t="s">
        <v>13853</v>
      </c>
      <c r="J464" s="33" t="s">
        <v>13850</v>
      </c>
    </row>
    <row r="465">
      <c r="A465" s="3" t="s">
        <v>6567</v>
      </c>
      <c r="B465" s="3" t="s">
        <v>6566</v>
      </c>
      <c r="J465" s="33" t="s">
        <v>13844</v>
      </c>
    </row>
    <row r="466">
      <c r="A466" s="3" t="s">
        <v>2240</v>
      </c>
      <c r="B466" s="3" t="s">
        <v>2239</v>
      </c>
      <c r="J466" s="33" t="s">
        <v>13844</v>
      </c>
    </row>
    <row r="467">
      <c r="A467" s="3" t="s">
        <v>2242</v>
      </c>
      <c r="B467" s="3" t="s">
        <v>2241</v>
      </c>
      <c r="J467" s="33" t="s">
        <v>13844</v>
      </c>
    </row>
    <row r="468">
      <c r="A468" s="3" t="s">
        <v>2244</v>
      </c>
      <c r="B468" s="3" t="s">
        <v>2243</v>
      </c>
      <c r="J468" s="33" t="s">
        <v>13844</v>
      </c>
    </row>
    <row r="469">
      <c r="A469" s="3" t="s">
        <v>6935</v>
      </c>
      <c r="B469" s="3" t="s">
        <v>6934</v>
      </c>
      <c r="J469" s="33" t="s">
        <v>13844</v>
      </c>
    </row>
    <row r="470">
      <c r="A470" s="3" t="s">
        <v>2246</v>
      </c>
      <c r="B470" s="3" t="s">
        <v>2245</v>
      </c>
      <c r="J470" s="33" t="s">
        <v>13850</v>
      </c>
    </row>
    <row r="471">
      <c r="A471" s="3" t="s">
        <v>35</v>
      </c>
      <c r="B471" s="3" t="s">
        <v>34</v>
      </c>
      <c r="J471" s="33" t="s">
        <v>13844</v>
      </c>
    </row>
    <row r="472">
      <c r="A472" s="3" t="s">
        <v>361</v>
      </c>
      <c r="B472" s="3" t="s">
        <v>360</v>
      </c>
      <c r="J472" s="33" t="s">
        <v>13844</v>
      </c>
    </row>
    <row r="473">
      <c r="A473" s="3" t="s">
        <v>151</v>
      </c>
      <c r="B473" s="3" t="s">
        <v>150</v>
      </c>
      <c r="J473" s="33" t="s">
        <v>13844</v>
      </c>
    </row>
    <row r="474">
      <c r="A474" s="3" t="s">
        <v>29</v>
      </c>
      <c r="B474" s="3" t="s">
        <v>28</v>
      </c>
      <c r="J474" s="33" t="s">
        <v>13844</v>
      </c>
    </row>
    <row r="475">
      <c r="A475" s="3" t="s">
        <v>2252</v>
      </c>
      <c r="B475" s="3" t="s">
        <v>2251</v>
      </c>
      <c r="J475" s="33" t="s">
        <v>13844</v>
      </c>
    </row>
    <row r="476">
      <c r="A476" s="3" t="s">
        <v>2254</v>
      </c>
      <c r="B476" s="3" t="s">
        <v>2253</v>
      </c>
      <c r="J476" s="33" t="s">
        <v>13844</v>
      </c>
    </row>
    <row r="477">
      <c r="A477" s="3" t="s">
        <v>2256</v>
      </c>
      <c r="B477" s="3" t="s">
        <v>2255</v>
      </c>
      <c r="J477" s="33" t="s">
        <v>13844</v>
      </c>
    </row>
    <row r="478">
      <c r="A478" s="3" t="s">
        <v>5967</v>
      </c>
      <c r="B478" s="3" t="s">
        <v>5966</v>
      </c>
      <c r="J478" s="33" t="s">
        <v>13844</v>
      </c>
    </row>
    <row r="479">
      <c r="A479" s="3" t="s">
        <v>2258</v>
      </c>
      <c r="B479" s="3" t="s">
        <v>2257</v>
      </c>
      <c r="J479" s="33" t="s">
        <v>13844</v>
      </c>
    </row>
    <row r="480">
      <c r="A480" s="3" t="s">
        <v>2260</v>
      </c>
      <c r="B480" s="3" t="s">
        <v>2259</v>
      </c>
      <c r="J480" s="33" t="s">
        <v>13844</v>
      </c>
    </row>
    <row r="481">
      <c r="A481" s="3" t="s">
        <v>2262</v>
      </c>
      <c r="B481" s="3" t="s">
        <v>2261</v>
      </c>
      <c r="J481" s="33" t="s">
        <v>13844</v>
      </c>
    </row>
    <row r="482">
      <c r="A482" s="3" t="s">
        <v>2264</v>
      </c>
      <c r="B482" s="3" t="s">
        <v>2263</v>
      </c>
      <c r="J482" s="33" t="s">
        <v>13844</v>
      </c>
    </row>
    <row r="483">
      <c r="A483" s="3" t="s">
        <v>2266</v>
      </c>
      <c r="B483" s="3" t="s">
        <v>2265</v>
      </c>
      <c r="J483" s="33" t="s">
        <v>13844</v>
      </c>
    </row>
    <row r="484">
      <c r="A484" s="3" t="s">
        <v>2269</v>
      </c>
      <c r="B484" s="3" t="s">
        <v>2268</v>
      </c>
      <c r="J484" s="33" t="s">
        <v>13844</v>
      </c>
    </row>
    <row r="485">
      <c r="A485" s="3" t="s">
        <v>2271</v>
      </c>
      <c r="B485" s="3" t="s">
        <v>2270</v>
      </c>
      <c r="J485" s="33" t="s">
        <v>13850</v>
      </c>
    </row>
    <row r="486">
      <c r="A486" s="3" t="s">
        <v>2273</v>
      </c>
      <c r="B486" s="3" t="s">
        <v>2272</v>
      </c>
      <c r="J486" s="33" t="s">
        <v>13850</v>
      </c>
    </row>
    <row r="487">
      <c r="A487" s="3" t="s">
        <v>2280</v>
      </c>
      <c r="B487" s="3" t="s">
        <v>2279</v>
      </c>
      <c r="J487" s="33" t="s">
        <v>13844</v>
      </c>
    </row>
    <row r="488">
      <c r="A488" s="3" t="s">
        <v>2287</v>
      </c>
      <c r="B488" s="3" t="s">
        <v>2286</v>
      </c>
      <c r="J488" s="33" t="s">
        <v>13844</v>
      </c>
    </row>
    <row r="489">
      <c r="A489" s="3" t="s">
        <v>2289</v>
      </c>
      <c r="B489" s="3" t="s">
        <v>2288</v>
      </c>
      <c r="J489" s="33" t="s">
        <v>13844</v>
      </c>
    </row>
    <row r="490">
      <c r="A490" s="3" t="s">
        <v>2291</v>
      </c>
      <c r="B490" s="3" t="s">
        <v>2290</v>
      </c>
      <c r="J490" s="33" t="s">
        <v>13844</v>
      </c>
    </row>
    <row r="491">
      <c r="A491" s="3" t="s">
        <v>2293</v>
      </c>
      <c r="B491" s="3" t="s">
        <v>2292</v>
      </c>
      <c r="J491" s="33" t="s">
        <v>13844</v>
      </c>
    </row>
    <row r="492">
      <c r="A492" s="3" t="s">
        <v>6020</v>
      </c>
      <c r="B492" s="3" t="s">
        <v>6019</v>
      </c>
      <c r="J492" s="33" t="s">
        <v>13844</v>
      </c>
    </row>
    <row r="493">
      <c r="A493" s="3" t="s">
        <v>2295</v>
      </c>
      <c r="B493" s="3" t="s">
        <v>2294</v>
      </c>
      <c r="J493" s="33" t="s">
        <v>13844</v>
      </c>
    </row>
    <row r="494">
      <c r="A494" s="3" t="s">
        <v>2302</v>
      </c>
      <c r="B494" s="3" t="s">
        <v>2301</v>
      </c>
      <c r="J494" s="33" t="s">
        <v>13844</v>
      </c>
    </row>
    <row r="495">
      <c r="A495" s="3" t="s">
        <v>2308</v>
      </c>
      <c r="B495" s="3" t="s">
        <v>2307</v>
      </c>
      <c r="J495" s="33" t="s">
        <v>13844</v>
      </c>
    </row>
    <row r="496">
      <c r="A496" s="3" t="s">
        <v>2315</v>
      </c>
      <c r="B496" s="3" t="s">
        <v>2314</v>
      </c>
      <c r="J496" s="33" t="s">
        <v>13850</v>
      </c>
    </row>
    <row r="497">
      <c r="A497" s="3" t="s">
        <v>2317</v>
      </c>
      <c r="B497" s="3" t="s">
        <v>2316</v>
      </c>
      <c r="J497" s="33" t="s">
        <v>13844</v>
      </c>
    </row>
    <row r="498">
      <c r="A498" s="3" t="s">
        <v>2319</v>
      </c>
      <c r="B498" s="3" t="s">
        <v>2318</v>
      </c>
      <c r="J498" s="33" t="s">
        <v>13844</v>
      </c>
    </row>
    <row r="499">
      <c r="A499" s="3" t="s">
        <v>2323</v>
      </c>
      <c r="B499" s="3" t="s">
        <v>2322</v>
      </c>
      <c r="J499" s="33" t="s">
        <v>13844</v>
      </c>
    </row>
    <row r="500">
      <c r="A500" s="3" t="s">
        <v>2329</v>
      </c>
      <c r="B500" s="3" t="s">
        <v>2328</v>
      </c>
      <c r="J500" s="33" t="s">
        <v>13844</v>
      </c>
    </row>
    <row r="501">
      <c r="A501" s="3" t="s">
        <v>2331</v>
      </c>
      <c r="B501" s="3" t="s">
        <v>2330</v>
      </c>
      <c r="J501" s="33" t="s">
        <v>13844</v>
      </c>
    </row>
    <row r="502">
      <c r="A502" s="3" t="s">
        <v>2336</v>
      </c>
      <c r="B502" s="3" t="s">
        <v>2335</v>
      </c>
      <c r="J502" s="33" t="s">
        <v>13844</v>
      </c>
    </row>
    <row r="503">
      <c r="A503" s="3" t="s">
        <v>2338</v>
      </c>
      <c r="B503" s="3" t="s">
        <v>2337</v>
      </c>
      <c r="J503" s="33" t="s">
        <v>13844</v>
      </c>
    </row>
    <row r="504">
      <c r="A504" s="3" t="s">
        <v>2340</v>
      </c>
      <c r="B504" s="3" t="s">
        <v>2339</v>
      </c>
      <c r="J504" s="33" t="s">
        <v>13844</v>
      </c>
    </row>
    <row r="505">
      <c r="A505" s="3" t="s">
        <v>6938</v>
      </c>
      <c r="B505" s="3" t="s">
        <v>6937</v>
      </c>
      <c r="J505" s="33" t="s">
        <v>13844</v>
      </c>
    </row>
    <row r="506">
      <c r="A506" s="3" t="s">
        <v>2342</v>
      </c>
      <c r="B506" s="3" t="s">
        <v>2341</v>
      </c>
      <c r="J506" s="33" t="s">
        <v>13844</v>
      </c>
    </row>
    <row r="507">
      <c r="A507" s="3" t="s">
        <v>2344</v>
      </c>
      <c r="B507" s="3" t="s">
        <v>2343</v>
      </c>
      <c r="J507" s="33" t="s">
        <v>13844</v>
      </c>
    </row>
    <row r="508">
      <c r="A508" s="3" t="s">
        <v>6579</v>
      </c>
      <c r="B508" s="3" t="s">
        <v>6578</v>
      </c>
      <c r="J508" s="33" t="s">
        <v>13844</v>
      </c>
    </row>
    <row r="509">
      <c r="A509" s="3" t="s">
        <v>2351</v>
      </c>
      <c r="B509" s="3" t="s">
        <v>2350</v>
      </c>
      <c r="J509" s="33" t="s">
        <v>13844</v>
      </c>
    </row>
    <row r="510">
      <c r="A510" s="3" t="s">
        <v>6216</v>
      </c>
      <c r="B510" s="3" t="s">
        <v>6215</v>
      </c>
      <c r="J510" s="33" t="s">
        <v>13844</v>
      </c>
    </row>
    <row r="511">
      <c r="A511" s="3" t="s">
        <v>2353</v>
      </c>
      <c r="B511" s="3" t="s">
        <v>2352</v>
      </c>
      <c r="J511" s="33" t="s">
        <v>13844</v>
      </c>
    </row>
    <row r="512">
      <c r="A512" s="3" t="s">
        <v>2358</v>
      </c>
      <c r="B512" s="3" t="s">
        <v>2357</v>
      </c>
      <c r="J512" s="33" t="s">
        <v>13844</v>
      </c>
    </row>
    <row r="513">
      <c r="A513" s="3" t="s">
        <v>2360</v>
      </c>
      <c r="B513" s="3" t="s">
        <v>2359</v>
      </c>
      <c r="J513" s="33" t="s">
        <v>13844</v>
      </c>
    </row>
    <row r="514">
      <c r="A514" s="3" t="s">
        <v>2362</v>
      </c>
      <c r="B514" s="3" t="s">
        <v>2361</v>
      </c>
      <c r="J514" s="33" t="s">
        <v>13844</v>
      </c>
    </row>
    <row r="515">
      <c r="A515" s="3" t="s">
        <v>2364</v>
      </c>
      <c r="B515" s="3" t="s">
        <v>2363</v>
      </c>
      <c r="J515" s="33" t="s">
        <v>13844</v>
      </c>
    </row>
    <row r="516">
      <c r="A516" s="3" t="s">
        <v>2366</v>
      </c>
      <c r="B516" s="3" t="s">
        <v>2365</v>
      </c>
      <c r="J516" s="33" t="s">
        <v>14160</v>
      </c>
    </row>
    <row r="517">
      <c r="A517" s="3" t="s">
        <v>2368</v>
      </c>
      <c r="B517" s="3" t="s">
        <v>2367</v>
      </c>
      <c r="J517" s="33" t="s">
        <v>13844</v>
      </c>
    </row>
    <row r="518">
      <c r="A518" s="3" t="s">
        <v>6210</v>
      </c>
      <c r="B518" s="3" t="s">
        <v>6209</v>
      </c>
      <c r="J518" s="33" t="s">
        <v>13844</v>
      </c>
    </row>
    <row r="519">
      <c r="A519" s="3" t="s">
        <v>2370</v>
      </c>
      <c r="B519" s="3" t="s">
        <v>2369</v>
      </c>
      <c r="J519" s="33" t="s">
        <v>13844</v>
      </c>
    </row>
    <row r="520">
      <c r="A520" s="3" t="s">
        <v>2372</v>
      </c>
      <c r="B520" s="3" t="s">
        <v>2371</v>
      </c>
      <c r="J520" s="33" t="s">
        <v>13844</v>
      </c>
    </row>
    <row r="521">
      <c r="A521" s="3" t="s">
        <v>2379</v>
      </c>
      <c r="B521" s="3" t="s">
        <v>2378</v>
      </c>
      <c r="J521" s="33" t="s">
        <v>13844</v>
      </c>
    </row>
    <row r="522">
      <c r="A522" s="3" t="s">
        <v>2383</v>
      </c>
      <c r="B522" s="3" t="s">
        <v>2382</v>
      </c>
      <c r="J522" s="33" t="s">
        <v>13844</v>
      </c>
    </row>
    <row r="523">
      <c r="A523" s="3" t="s">
        <v>2385</v>
      </c>
      <c r="B523" s="3" t="s">
        <v>2384</v>
      </c>
      <c r="J523" s="33" t="s">
        <v>13844</v>
      </c>
    </row>
    <row r="524">
      <c r="A524" s="3" t="s">
        <v>7114</v>
      </c>
      <c r="B524" s="3" t="s">
        <v>7113</v>
      </c>
      <c r="J524" s="33" t="s">
        <v>13844</v>
      </c>
    </row>
    <row r="525">
      <c r="A525" s="3" t="s">
        <v>6923</v>
      </c>
      <c r="B525" s="3" t="s">
        <v>6922</v>
      </c>
      <c r="J525" s="33" t="s">
        <v>13844</v>
      </c>
    </row>
    <row r="526">
      <c r="A526" s="3" t="s">
        <v>2387</v>
      </c>
      <c r="B526" s="3" t="s">
        <v>2386</v>
      </c>
      <c r="J526" s="33" t="s">
        <v>14160</v>
      </c>
    </row>
    <row r="527">
      <c r="A527" s="3" t="s">
        <v>2389</v>
      </c>
      <c r="B527" s="3" t="s">
        <v>2388</v>
      </c>
      <c r="J527" s="33" t="s">
        <v>14160</v>
      </c>
    </row>
    <row r="528">
      <c r="A528" s="3" t="s">
        <v>2391</v>
      </c>
      <c r="B528" s="3" t="s">
        <v>2390</v>
      </c>
      <c r="J528" s="33" t="s">
        <v>14160</v>
      </c>
    </row>
    <row r="529">
      <c r="A529" s="3" t="s">
        <v>2393</v>
      </c>
      <c r="B529" s="3" t="s">
        <v>2392</v>
      </c>
      <c r="J529" s="33" t="s">
        <v>13844</v>
      </c>
    </row>
    <row r="530">
      <c r="A530" s="3" t="s">
        <v>2395</v>
      </c>
      <c r="B530" s="3" t="s">
        <v>2394</v>
      </c>
      <c r="J530" s="33" t="s">
        <v>13850</v>
      </c>
    </row>
    <row r="531">
      <c r="A531" s="3" t="s">
        <v>2397</v>
      </c>
      <c r="B531" s="3" t="s">
        <v>2396</v>
      </c>
      <c r="J531" s="33" t="s">
        <v>13844</v>
      </c>
    </row>
    <row r="532">
      <c r="A532" s="3" t="s">
        <v>2399</v>
      </c>
      <c r="B532" s="3" t="s">
        <v>2398</v>
      </c>
      <c r="J532" s="33" t="s">
        <v>13844</v>
      </c>
    </row>
    <row r="533">
      <c r="A533" s="3" t="s">
        <v>2401</v>
      </c>
      <c r="B533" s="3" t="s">
        <v>2400</v>
      </c>
      <c r="J533" s="33" t="s">
        <v>13844</v>
      </c>
    </row>
    <row r="534">
      <c r="A534" s="3" t="s">
        <v>7120</v>
      </c>
      <c r="B534" s="3" t="s">
        <v>7119</v>
      </c>
      <c r="J534" s="33" t="s">
        <v>13844</v>
      </c>
    </row>
    <row r="535">
      <c r="A535" s="3" t="s">
        <v>7423</v>
      </c>
      <c r="B535" s="3" t="s">
        <v>7422</v>
      </c>
      <c r="J535" s="33" t="s">
        <v>13844</v>
      </c>
    </row>
    <row r="536">
      <c r="A536" s="3" t="s">
        <v>2403</v>
      </c>
      <c r="B536" s="3" t="s">
        <v>2402</v>
      </c>
      <c r="J536" s="33" t="s">
        <v>13844</v>
      </c>
    </row>
    <row r="537">
      <c r="A537" s="3" t="s">
        <v>2405</v>
      </c>
      <c r="B537" s="3" t="s">
        <v>2404</v>
      </c>
      <c r="J537" s="33" t="s">
        <v>13844</v>
      </c>
    </row>
    <row r="538">
      <c r="A538" s="3" t="s">
        <v>7033</v>
      </c>
      <c r="B538" s="3" t="s">
        <v>7032</v>
      </c>
      <c r="J538" s="33" t="s">
        <v>13844</v>
      </c>
    </row>
    <row r="539">
      <c r="A539" s="3" t="s">
        <v>2407</v>
      </c>
      <c r="B539" s="3" t="s">
        <v>9723</v>
      </c>
      <c r="J539" s="33" t="s">
        <v>13844</v>
      </c>
    </row>
    <row r="540">
      <c r="A540" s="3" t="s">
        <v>2409</v>
      </c>
      <c r="B540" s="3" t="s">
        <v>2408</v>
      </c>
      <c r="J540" s="33" t="s">
        <v>13844</v>
      </c>
    </row>
    <row r="541">
      <c r="A541" s="3" t="s">
        <v>2411</v>
      </c>
      <c r="B541" s="3" t="s">
        <v>2410</v>
      </c>
      <c r="J541" s="33" t="s">
        <v>13844</v>
      </c>
    </row>
    <row r="542">
      <c r="A542" s="3" t="s">
        <v>2413</v>
      </c>
      <c r="B542" s="3" t="s">
        <v>2412</v>
      </c>
      <c r="J542" s="33" t="s">
        <v>13844</v>
      </c>
    </row>
    <row r="543">
      <c r="A543" s="3" t="s">
        <v>2415</v>
      </c>
      <c r="B543" s="3" t="s">
        <v>2414</v>
      </c>
      <c r="J543" s="33" t="s">
        <v>13844</v>
      </c>
    </row>
    <row r="544">
      <c r="A544" s="3" t="s">
        <v>6204</v>
      </c>
      <c r="B544" s="3" t="s">
        <v>6203</v>
      </c>
      <c r="J544" s="33" t="s">
        <v>13844</v>
      </c>
    </row>
    <row r="545">
      <c r="A545" s="3" t="s">
        <v>2418</v>
      </c>
      <c r="B545" s="3" t="s">
        <v>2417</v>
      </c>
      <c r="J545" s="33" t="s">
        <v>13844</v>
      </c>
    </row>
    <row r="546">
      <c r="A546" s="3" t="s">
        <v>2420</v>
      </c>
      <c r="B546" s="3" t="s">
        <v>2419</v>
      </c>
      <c r="J546" s="33" t="s">
        <v>13844</v>
      </c>
    </row>
    <row r="547">
      <c r="A547" s="3" t="s">
        <v>2422</v>
      </c>
      <c r="B547" s="3" t="s">
        <v>2421</v>
      </c>
      <c r="J547" s="33" t="s">
        <v>13844</v>
      </c>
    </row>
    <row r="548">
      <c r="A548" s="3" t="s">
        <v>2424</v>
      </c>
      <c r="B548" s="3" t="s">
        <v>2423</v>
      </c>
      <c r="J548" s="33" t="s">
        <v>13844</v>
      </c>
    </row>
    <row r="549">
      <c r="A549" s="3" t="s">
        <v>7399</v>
      </c>
      <c r="B549" s="3" t="s">
        <v>7398</v>
      </c>
      <c r="J549" s="33" t="s">
        <v>13844</v>
      </c>
    </row>
    <row r="550">
      <c r="A550" s="3" t="s">
        <v>630</v>
      </c>
      <c r="B550" s="3" t="s">
        <v>629</v>
      </c>
      <c r="J550" s="33" t="s">
        <v>13844</v>
      </c>
    </row>
    <row r="551">
      <c r="A551" s="3" t="s">
        <v>2426</v>
      </c>
      <c r="B551" s="3" t="s">
        <v>2425</v>
      </c>
      <c r="J551" s="33" t="s">
        <v>13844</v>
      </c>
    </row>
    <row r="552">
      <c r="A552" s="3" t="s">
        <v>2428</v>
      </c>
      <c r="B552" s="3" t="s">
        <v>2427</v>
      </c>
      <c r="J552" s="33" t="s">
        <v>13844</v>
      </c>
    </row>
    <row r="553">
      <c r="A553" s="3" t="s">
        <v>2430</v>
      </c>
      <c r="B553" s="3" t="s">
        <v>2429</v>
      </c>
      <c r="J553" s="33" t="s">
        <v>13844</v>
      </c>
    </row>
    <row r="554">
      <c r="A554" s="3" t="s">
        <v>6537</v>
      </c>
      <c r="B554" s="3" t="s">
        <v>6536</v>
      </c>
      <c r="J554" s="33" t="s">
        <v>13844</v>
      </c>
    </row>
    <row r="555">
      <c r="A555" s="3" t="s">
        <v>6929</v>
      </c>
      <c r="B555" s="3" t="s">
        <v>6928</v>
      </c>
      <c r="J555" s="33" t="s">
        <v>13844</v>
      </c>
    </row>
    <row r="556">
      <c r="A556" s="3" t="s">
        <v>2432</v>
      </c>
      <c r="B556" s="3" t="s">
        <v>2431</v>
      </c>
      <c r="J556" s="33" t="s">
        <v>13844</v>
      </c>
    </row>
    <row r="557">
      <c r="A557" s="3" t="s">
        <v>6918</v>
      </c>
      <c r="B557" s="3" t="s">
        <v>6917</v>
      </c>
      <c r="J557" s="33" t="s">
        <v>13844</v>
      </c>
    </row>
    <row r="558">
      <c r="A558" s="3" t="s">
        <v>2434</v>
      </c>
      <c r="B558" s="3" t="s">
        <v>2433</v>
      </c>
      <c r="J558" s="33" t="s">
        <v>13844</v>
      </c>
    </row>
    <row r="559">
      <c r="A559" s="3" t="s">
        <v>5932</v>
      </c>
      <c r="B559" s="3" t="s">
        <v>5931</v>
      </c>
      <c r="J559" s="33" t="s">
        <v>13844</v>
      </c>
    </row>
    <row r="560">
      <c r="A560" s="3" t="s">
        <v>2436</v>
      </c>
      <c r="B560" s="3" t="s">
        <v>2435</v>
      </c>
      <c r="J560" s="33" t="s">
        <v>13844</v>
      </c>
    </row>
    <row r="561">
      <c r="A561" s="3" t="s">
        <v>5938</v>
      </c>
      <c r="B561" s="3" t="s">
        <v>5937</v>
      </c>
      <c r="J561" s="33" t="s">
        <v>13844</v>
      </c>
    </row>
    <row r="562">
      <c r="A562" s="3" t="s">
        <v>2438</v>
      </c>
      <c r="B562" s="3" t="s">
        <v>2437</v>
      </c>
      <c r="J562" s="33" t="s">
        <v>13844</v>
      </c>
    </row>
    <row r="563">
      <c r="A563" s="3" t="s">
        <v>2440</v>
      </c>
      <c r="B563" s="3" t="s">
        <v>2439</v>
      </c>
      <c r="J563" s="33" t="s">
        <v>13844</v>
      </c>
    </row>
    <row r="564">
      <c r="A564" s="3" t="s">
        <v>2442</v>
      </c>
      <c r="B564" s="3" t="s">
        <v>2441</v>
      </c>
      <c r="J564" s="33" t="s">
        <v>13844</v>
      </c>
    </row>
    <row r="565">
      <c r="A565" s="3" t="s">
        <v>2444</v>
      </c>
      <c r="B565" s="3" t="s">
        <v>2443</v>
      </c>
      <c r="J565" s="33" t="s">
        <v>13844</v>
      </c>
    </row>
    <row r="566">
      <c r="A566" s="3" t="s">
        <v>2446</v>
      </c>
      <c r="B566" s="3" t="s">
        <v>2445</v>
      </c>
      <c r="J566" s="33" t="s">
        <v>13844</v>
      </c>
    </row>
    <row r="567">
      <c r="A567" s="3" t="s">
        <v>2448</v>
      </c>
      <c r="B567" s="3" t="s">
        <v>2447</v>
      </c>
      <c r="J567" s="33" t="s">
        <v>13844</v>
      </c>
    </row>
    <row r="568">
      <c r="A568" s="3" t="s">
        <v>2450</v>
      </c>
      <c r="B568" s="3" t="s">
        <v>2449</v>
      </c>
      <c r="J568" s="33" t="s">
        <v>13844</v>
      </c>
    </row>
    <row r="569">
      <c r="A569" s="3" t="s">
        <v>115</v>
      </c>
      <c r="B569" s="3" t="s">
        <v>114</v>
      </c>
      <c r="J569" s="33" t="s">
        <v>13844</v>
      </c>
    </row>
    <row r="570">
      <c r="A570" s="3" t="s">
        <v>1265</v>
      </c>
      <c r="B570" s="3" t="s">
        <v>1264</v>
      </c>
      <c r="J570" s="33" t="s">
        <v>13844</v>
      </c>
    </row>
    <row r="571">
      <c r="A571" s="3" t="s">
        <v>2452</v>
      </c>
      <c r="B571" s="3" t="s">
        <v>2451</v>
      </c>
      <c r="J571" s="33" t="s">
        <v>13844</v>
      </c>
    </row>
    <row r="572">
      <c r="A572" s="3" t="s">
        <v>2454</v>
      </c>
      <c r="B572" s="3" t="s">
        <v>2453</v>
      </c>
      <c r="J572" s="33" t="s">
        <v>13844</v>
      </c>
    </row>
    <row r="573">
      <c r="A573" s="3" t="s">
        <v>2456</v>
      </c>
      <c r="B573" s="3" t="s">
        <v>2455</v>
      </c>
      <c r="J573" s="33" t="s">
        <v>13844</v>
      </c>
    </row>
    <row r="574">
      <c r="A574" s="3" t="s">
        <v>2458</v>
      </c>
      <c r="B574" s="3" t="s">
        <v>2457</v>
      </c>
      <c r="J574" s="33" t="s">
        <v>13844</v>
      </c>
    </row>
    <row r="575">
      <c r="A575" s="3" t="s">
        <v>2460</v>
      </c>
      <c r="B575" s="3" t="s">
        <v>2459</v>
      </c>
      <c r="J575" s="33" t="s">
        <v>13844</v>
      </c>
    </row>
    <row r="576">
      <c r="A576" s="3" t="s">
        <v>2462</v>
      </c>
      <c r="B576" s="3" t="s">
        <v>2461</v>
      </c>
      <c r="J576" s="33" t="s">
        <v>13844</v>
      </c>
    </row>
    <row r="577">
      <c r="A577" s="3" t="s">
        <v>218</v>
      </c>
      <c r="B577" s="3" t="s">
        <v>217</v>
      </c>
      <c r="J577" s="33" t="s">
        <v>13844</v>
      </c>
    </row>
    <row r="578">
      <c r="A578" s="3" t="s">
        <v>2464</v>
      </c>
      <c r="B578" s="3" t="s">
        <v>2463</v>
      </c>
      <c r="J578" s="33" t="s">
        <v>13844</v>
      </c>
    </row>
    <row r="579">
      <c r="A579" s="3" t="s">
        <v>2466</v>
      </c>
      <c r="B579" s="3" t="s">
        <v>2465</v>
      </c>
      <c r="J579" s="33" t="s">
        <v>13844</v>
      </c>
    </row>
    <row r="580">
      <c r="A580" s="3" t="s">
        <v>2468</v>
      </c>
      <c r="B580" s="3" t="s">
        <v>2467</v>
      </c>
      <c r="J580" s="33" t="s">
        <v>13844</v>
      </c>
    </row>
    <row r="581">
      <c r="A581" s="3" t="s">
        <v>2470</v>
      </c>
      <c r="B581" s="3" t="s">
        <v>7469</v>
      </c>
      <c r="J581" s="33" t="s">
        <v>13844</v>
      </c>
    </row>
    <row r="582">
      <c r="A582" s="3" t="s">
        <v>2472</v>
      </c>
      <c r="B582" s="3" t="s">
        <v>2471</v>
      </c>
      <c r="J582" s="33" t="s">
        <v>13844</v>
      </c>
    </row>
    <row r="583">
      <c r="A583" s="3" t="s">
        <v>2474</v>
      </c>
      <c r="B583" s="3" t="s">
        <v>2473</v>
      </c>
      <c r="J583" s="33" t="s">
        <v>13844</v>
      </c>
    </row>
    <row r="584">
      <c r="A584" s="3" t="s">
        <v>2476</v>
      </c>
      <c r="B584" s="3" t="s">
        <v>2475</v>
      </c>
      <c r="J584" s="33" t="s">
        <v>13844</v>
      </c>
    </row>
    <row r="585">
      <c r="A585" s="3" t="s">
        <v>2478</v>
      </c>
      <c r="B585" s="3" t="s">
        <v>2477</v>
      </c>
      <c r="J585" s="33" t="s">
        <v>13844</v>
      </c>
    </row>
    <row r="586">
      <c r="A586" s="3" t="s">
        <v>2480</v>
      </c>
      <c r="B586" s="3" t="s">
        <v>2479</v>
      </c>
      <c r="J586" s="33" t="s">
        <v>13844</v>
      </c>
    </row>
    <row r="587">
      <c r="A587" s="3" t="s">
        <v>6561</v>
      </c>
      <c r="B587" s="3" t="s">
        <v>6560</v>
      </c>
      <c r="J587" s="33" t="s">
        <v>13844</v>
      </c>
    </row>
    <row r="588">
      <c r="A588" s="3" t="s">
        <v>2482</v>
      </c>
      <c r="B588" s="3" t="s">
        <v>2481</v>
      </c>
      <c r="J588" s="33" t="s">
        <v>13844</v>
      </c>
    </row>
    <row r="589">
      <c r="A589" s="3" t="s">
        <v>2484</v>
      </c>
      <c r="B589" s="3" t="s">
        <v>2483</v>
      </c>
      <c r="J589" s="33" t="s">
        <v>13844</v>
      </c>
    </row>
    <row r="590">
      <c r="A590" s="3" t="s">
        <v>2486</v>
      </c>
      <c r="B590" s="3" t="s">
        <v>2485</v>
      </c>
      <c r="J590" s="33" t="s">
        <v>13844</v>
      </c>
    </row>
    <row r="591">
      <c r="A591" s="3" t="s">
        <v>2488</v>
      </c>
      <c r="B591" s="3" t="s">
        <v>2487</v>
      </c>
      <c r="J591" s="33" t="s">
        <v>13844</v>
      </c>
    </row>
    <row r="592">
      <c r="A592" s="3" t="s">
        <v>6941</v>
      </c>
      <c r="B592" s="3" t="s">
        <v>6940</v>
      </c>
      <c r="J592" s="33" t="s">
        <v>13844</v>
      </c>
    </row>
    <row r="593">
      <c r="A593" s="3" t="s">
        <v>6198</v>
      </c>
      <c r="B593" s="3" t="s">
        <v>6197</v>
      </c>
      <c r="J593" s="33" t="s">
        <v>13844</v>
      </c>
    </row>
    <row r="594">
      <c r="A594" s="3" t="s">
        <v>2490</v>
      </c>
      <c r="B594" s="3" t="s">
        <v>2489</v>
      </c>
      <c r="J594" s="33" t="s">
        <v>13844</v>
      </c>
    </row>
    <row r="595">
      <c r="A595" s="3" t="s">
        <v>2492</v>
      </c>
      <c r="B595" s="3" t="s">
        <v>2491</v>
      </c>
      <c r="J595" s="33" t="s">
        <v>13844</v>
      </c>
    </row>
    <row r="596">
      <c r="A596" s="3" t="s">
        <v>2494</v>
      </c>
      <c r="B596" s="3" t="s">
        <v>2493</v>
      </c>
      <c r="J596" s="33" t="s">
        <v>13850</v>
      </c>
    </row>
    <row r="597">
      <c r="A597" s="3" t="s">
        <v>6294</v>
      </c>
      <c r="B597" s="3" t="s">
        <v>6293</v>
      </c>
      <c r="J597" s="33" t="s">
        <v>13844</v>
      </c>
    </row>
    <row r="598">
      <c r="A598" s="3" t="s">
        <v>2496</v>
      </c>
      <c r="B598" s="3" t="s">
        <v>2495</v>
      </c>
      <c r="J598" s="33" t="s">
        <v>13844</v>
      </c>
    </row>
    <row r="599">
      <c r="A599" s="3" t="s">
        <v>633</v>
      </c>
      <c r="B599" s="3" t="s">
        <v>632</v>
      </c>
      <c r="J599" s="33" t="s">
        <v>13844</v>
      </c>
    </row>
    <row r="600">
      <c r="A600" s="3" t="s">
        <v>5908</v>
      </c>
      <c r="B600" s="3" t="s">
        <v>5907</v>
      </c>
      <c r="J600" s="33" t="s">
        <v>13844</v>
      </c>
    </row>
    <row r="601">
      <c r="A601" s="3" t="s">
        <v>2502</v>
      </c>
      <c r="B601" s="3" t="s">
        <v>2501</v>
      </c>
      <c r="J601" s="33" t="s">
        <v>13844</v>
      </c>
    </row>
    <row r="602">
      <c r="A602" s="3" t="s">
        <v>2504</v>
      </c>
      <c r="B602" s="3" t="s">
        <v>2503</v>
      </c>
      <c r="J602" s="33" t="s">
        <v>13844</v>
      </c>
    </row>
    <row r="603">
      <c r="A603" s="3" t="s">
        <v>6102</v>
      </c>
      <c r="B603" s="3" t="s">
        <v>6101</v>
      </c>
      <c r="J603" s="33" t="s">
        <v>13844</v>
      </c>
    </row>
    <row r="604">
      <c r="A604" s="3" t="s">
        <v>2506</v>
      </c>
      <c r="B604" s="3" t="s">
        <v>2505</v>
      </c>
      <c r="J604" s="33" t="s">
        <v>13844</v>
      </c>
    </row>
    <row r="605">
      <c r="A605" s="3" t="s">
        <v>7300</v>
      </c>
      <c r="B605" s="3" t="s">
        <v>7299</v>
      </c>
      <c r="J605" s="33" t="s">
        <v>13844</v>
      </c>
    </row>
    <row r="606">
      <c r="A606" s="3" t="s">
        <v>2508</v>
      </c>
      <c r="B606" s="3" t="s">
        <v>2507</v>
      </c>
      <c r="J606" s="33" t="s">
        <v>13844</v>
      </c>
    </row>
    <row r="607">
      <c r="A607" s="3" t="s">
        <v>2510</v>
      </c>
      <c r="B607" s="3" t="s">
        <v>2509</v>
      </c>
      <c r="J607" s="33" t="s">
        <v>13844</v>
      </c>
    </row>
    <row r="608">
      <c r="A608" s="3" t="s">
        <v>2515</v>
      </c>
      <c r="B608" s="3" t="s">
        <v>2514</v>
      </c>
      <c r="J608" s="33" t="s">
        <v>13844</v>
      </c>
    </row>
    <row r="609">
      <c r="A609" s="3" t="s">
        <v>2522</v>
      </c>
      <c r="B609" s="3" t="s">
        <v>2521</v>
      </c>
      <c r="J609" s="33" t="s">
        <v>13844</v>
      </c>
    </row>
    <row r="610">
      <c r="A610" s="3" t="s">
        <v>2524</v>
      </c>
      <c r="B610" s="3" t="s">
        <v>2523</v>
      </c>
      <c r="J610" s="33" t="s">
        <v>13844</v>
      </c>
    </row>
    <row r="611">
      <c r="A611" s="3" t="s">
        <v>2526</v>
      </c>
      <c r="B611" s="3" t="s">
        <v>2525</v>
      </c>
      <c r="J611" s="33" t="s">
        <v>13844</v>
      </c>
    </row>
    <row r="612">
      <c r="A612" s="3" t="s">
        <v>2528</v>
      </c>
      <c r="B612" s="3" t="s">
        <v>2527</v>
      </c>
      <c r="J612" s="33" t="s">
        <v>13844</v>
      </c>
    </row>
    <row r="613">
      <c r="A613" s="3" t="s">
        <v>14183</v>
      </c>
      <c r="B613" s="3" t="s">
        <v>889</v>
      </c>
      <c r="J613" s="33" t="s">
        <v>13850</v>
      </c>
    </row>
    <row r="614">
      <c r="A614" s="3" t="s">
        <v>2530</v>
      </c>
      <c r="B614" s="3" t="s">
        <v>2529</v>
      </c>
      <c r="J614" s="33" t="s">
        <v>13844</v>
      </c>
    </row>
    <row r="615">
      <c r="A615" s="3" t="s">
        <v>2532</v>
      </c>
      <c r="B615" s="3" t="s">
        <v>2531</v>
      </c>
      <c r="J615" s="33" t="s">
        <v>13850</v>
      </c>
    </row>
    <row r="616">
      <c r="A616" s="3" t="s">
        <v>2539</v>
      </c>
      <c r="B616" s="3" t="s">
        <v>2538</v>
      </c>
      <c r="J616" s="33" t="s">
        <v>13844</v>
      </c>
    </row>
    <row r="617">
      <c r="A617" s="3" t="s">
        <v>2541</v>
      </c>
      <c r="B617" s="3" t="s">
        <v>2540</v>
      </c>
      <c r="J617" s="33" t="s">
        <v>13844</v>
      </c>
    </row>
    <row r="618">
      <c r="A618" s="3" t="s">
        <v>2543</v>
      </c>
      <c r="B618" s="3" t="s">
        <v>2542</v>
      </c>
      <c r="J618" s="33" t="s">
        <v>13844</v>
      </c>
    </row>
    <row r="619">
      <c r="A619" s="3" t="s">
        <v>2545</v>
      </c>
      <c r="B619" s="3" t="s">
        <v>2544</v>
      </c>
      <c r="J619" s="33" t="s">
        <v>13850</v>
      </c>
    </row>
    <row r="620">
      <c r="A620" s="3" t="s">
        <v>6735</v>
      </c>
      <c r="B620" s="3" t="s">
        <v>6734</v>
      </c>
      <c r="J620" s="33" t="s">
        <v>13850</v>
      </c>
    </row>
    <row r="621">
      <c r="A621" s="3" t="s">
        <v>2547</v>
      </c>
      <c r="B621" s="3" t="s">
        <v>2546</v>
      </c>
      <c r="J621" s="33" t="s">
        <v>13850</v>
      </c>
    </row>
    <row r="622">
      <c r="A622" s="3" t="s">
        <v>2549</v>
      </c>
      <c r="B622" s="3" t="s">
        <v>2548</v>
      </c>
      <c r="J622" s="33" t="s">
        <v>13844</v>
      </c>
    </row>
    <row r="623">
      <c r="A623" s="3" t="s">
        <v>7108</v>
      </c>
      <c r="B623" s="3" t="s">
        <v>7107</v>
      </c>
      <c r="J623" s="33" t="s">
        <v>13844</v>
      </c>
    </row>
    <row r="624">
      <c r="A624" s="3" t="s">
        <v>2551</v>
      </c>
      <c r="B624" s="3" t="s">
        <v>2550</v>
      </c>
      <c r="J624" s="33" t="s">
        <v>13844</v>
      </c>
    </row>
    <row r="625">
      <c r="A625" s="3" t="s">
        <v>2553</v>
      </c>
      <c r="B625" s="3" t="s">
        <v>2552</v>
      </c>
      <c r="J625" s="33" t="s">
        <v>13844</v>
      </c>
    </row>
    <row r="626">
      <c r="A626" s="3" t="s">
        <v>2555</v>
      </c>
      <c r="B626" s="3" t="s">
        <v>2554</v>
      </c>
      <c r="J626" s="33" t="s">
        <v>13844</v>
      </c>
    </row>
    <row r="627">
      <c r="A627" s="3" t="s">
        <v>2557</v>
      </c>
      <c r="B627" s="3" t="s">
        <v>2556</v>
      </c>
      <c r="J627" s="33" t="s">
        <v>13844</v>
      </c>
    </row>
    <row r="628">
      <c r="A628" s="3" t="s">
        <v>2559</v>
      </c>
      <c r="B628" s="3" t="s">
        <v>2558</v>
      </c>
      <c r="J628" s="33" t="s">
        <v>13850</v>
      </c>
    </row>
    <row r="629">
      <c r="A629" s="3" t="s">
        <v>7217</v>
      </c>
      <c r="B629" s="3" t="s">
        <v>7216</v>
      </c>
      <c r="J629" s="33" t="s">
        <v>13850</v>
      </c>
    </row>
    <row r="630">
      <c r="A630" s="3" t="s">
        <v>2561</v>
      </c>
      <c r="B630" s="3" t="s">
        <v>2560</v>
      </c>
      <c r="J630" s="33" t="s">
        <v>13844</v>
      </c>
    </row>
    <row r="631">
      <c r="A631" s="3" t="s">
        <v>6483</v>
      </c>
      <c r="B631" s="3" t="s">
        <v>6482</v>
      </c>
      <c r="J631" s="33" t="s">
        <v>13844</v>
      </c>
    </row>
    <row r="632">
      <c r="A632" s="3" t="s">
        <v>2563</v>
      </c>
      <c r="B632" s="3" t="s">
        <v>2562</v>
      </c>
      <c r="J632" s="33" t="s">
        <v>13844</v>
      </c>
    </row>
    <row r="633">
      <c r="A633" s="3" t="s">
        <v>6026</v>
      </c>
      <c r="B633" s="3" t="s">
        <v>6025</v>
      </c>
      <c r="J633" s="33" t="s">
        <v>13844</v>
      </c>
    </row>
    <row r="634">
      <c r="A634" s="3" t="s">
        <v>2565</v>
      </c>
      <c r="B634" s="3" t="s">
        <v>2564</v>
      </c>
      <c r="J634" s="33" t="s">
        <v>13850</v>
      </c>
    </row>
    <row r="635">
      <c r="A635" s="3" t="s">
        <v>2571</v>
      </c>
      <c r="B635" s="3" t="s">
        <v>2570</v>
      </c>
      <c r="J635" s="33" t="s">
        <v>13844</v>
      </c>
    </row>
    <row r="636">
      <c r="A636" s="3" t="s">
        <v>2573</v>
      </c>
      <c r="B636" s="3" t="s">
        <v>2572</v>
      </c>
      <c r="J636" s="33" t="s">
        <v>13844</v>
      </c>
    </row>
    <row r="637">
      <c r="A637" s="3" t="s">
        <v>2575</v>
      </c>
      <c r="B637" s="3" t="s">
        <v>2574</v>
      </c>
      <c r="J637" s="33" t="s">
        <v>13844</v>
      </c>
    </row>
    <row r="638">
      <c r="A638" s="3" t="s">
        <v>2577</v>
      </c>
      <c r="B638" s="3" t="s">
        <v>2576</v>
      </c>
      <c r="J638" s="33" t="s">
        <v>13844</v>
      </c>
    </row>
    <row r="639">
      <c r="A639" s="3" t="s">
        <v>2579</v>
      </c>
      <c r="B639" s="3" t="s">
        <v>2578</v>
      </c>
      <c r="J639" s="33" t="s">
        <v>13844</v>
      </c>
    </row>
    <row r="640">
      <c r="A640" s="3" t="s">
        <v>2581</v>
      </c>
      <c r="B640" s="3" t="s">
        <v>2580</v>
      </c>
      <c r="J640" s="33" t="s">
        <v>13844</v>
      </c>
    </row>
    <row r="641">
      <c r="A641" s="3" t="s">
        <v>2583</v>
      </c>
      <c r="B641" s="3" t="s">
        <v>2582</v>
      </c>
      <c r="J641" s="33" t="s">
        <v>13850</v>
      </c>
    </row>
    <row r="642">
      <c r="A642" s="3" t="s">
        <v>2585</v>
      </c>
      <c r="B642" s="3" t="s">
        <v>2584</v>
      </c>
      <c r="J642" s="33" t="s">
        <v>13844</v>
      </c>
    </row>
    <row r="643">
      <c r="A643" s="3" t="s">
        <v>2587</v>
      </c>
      <c r="B643" s="3" t="s">
        <v>2586</v>
      </c>
      <c r="J643" s="33" t="s">
        <v>13844</v>
      </c>
    </row>
    <row r="644">
      <c r="A644" s="3" t="s">
        <v>2589</v>
      </c>
      <c r="B644" s="3" t="s">
        <v>2588</v>
      </c>
      <c r="J644" s="33" t="s">
        <v>13844</v>
      </c>
    </row>
    <row r="645">
      <c r="A645" s="3" t="s">
        <v>2591</v>
      </c>
      <c r="B645" s="3" t="s">
        <v>2590</v>
      </c>
      <c r="J645" s="33" t="s">
        <v>13844</v>
      </c>
    </row>
    <row r="646">
      <c r="A646" s="3" t="s">
        <v>2593</v>
      </c>
      <c r="B646" s="3" t="s">
        <v>2592</v>
      </c>
      <c r="J646" s="33" t="s">
        <v>13844</v>
      </c>
    </row>
    <row r="647">
      <c r="A647" s="3" t="s">
        <v>2595</v>
      </c>
      <c r="B647" s="3" t="s">
        <v>2594</v>
      </c>
      <c r="J647" s="33" t="s">
        <v>13844</v>
      </c>
    </row>
    <row r="648">
      <c r="A648" s="3" t="s">
        <v>2602</v>
      </c>
      <c r="B648" s="3" t="s">
        <v>2601</v>
      </c>
      <c r="J648" s="33" t="s">
        <v>13844</v>
      </c>
    </row>
    <row r="649">
      <c r="A649" s="3" t="s">
        <v>2604</v>
      </c>
      <c r="B649" s="3" t="s">
        <v>2603</v>
      </c>
      <c r="J649" s="33" t="s">
        <v>13844</v>
      </c>
    </row>
    <row r="650">
      <c r="A650" s="3" t="s">
        <v>2606</v>
      </c>
      <c r="B650" s="3" t="s">
        <v>2605</v>
      </c>
      <c r="J650" s="33" t="s">
        <v>13850</v>
      </c>
    </row>
    <row r="651">
      <c r="A651" s="3" t="s">
        <v>2608</v>
      </c>
      <c r="B651" s="3" t="s">
        <v>2607</v>
      </c>
      <c r="J651" s="33" t="s">
        <v>13844</v>
      </c>
    </row>
    <row r="652">
      <c r="A652" s="3" t="s">
        <v>2610</v>
      </c>
      <c r="B652" s="3" t="s">
        <v>2609</v>
      </c>
      <c r="J652" s="33" t="s">
        <v>13844</v>
      </c>
    </row>
    <row r="653">
      <c r="A653" s="3" t="s">
        <v>2612</v>
      </c>
      <c r="B653" s="3" t="s">
        <v>2611</v>
      </c>
      <c r="J653" s="33" t="s">
        <v>13844</v>
      </c>
    </row>
    <row r="654">
      <c r="A654" s="3" t="s">
        <v>2619</v>
      </c>
      <c r="B654" s="3" t="s">
        <v>2618</v>
      </c>
      <c r="J654" s="33" t="s">
        <v>13850</v>
      </c>
    </row>
    <row r="655">
      <c r="A655" s="3" t="s">
        <v>2621</v>
      </c>
      <c r="B655" s="3" t="s">
        <v>2620</v>
      </c>
      <c r="J655" s="33" t="s">
        <v>13844</v>
      </c>
    </row>
    <row r="656">
      <c r="A656" s="3" t="s">
        <v>6590</v>
      </c>
      <c r="B656" s="3" t="s">
        <v>6589</v>
      </c>
      <c r="J656" s="33" t="s">
        <v>13844</v>
      </c>
    </row>
    <row r="657">
      <c r="A657" s="3" t="s">
        <v>2625</v>
      </c>
      <c r="B657" s="3" t="s">
        <v>2624</v>
      </c>
      <c r="J657" s="33" t="s">
        <v>13844</v>
      </c>
    </row>
    <row r="658">
      <c r="A658" s="3" t="s">
        <v>2632</v>
      </c>
      <c r="B658" s="3" t="s">
        <v>2631</v>
      </c>
      <c r="J658" s="33" t="s">
        <v>13844</v>
      </c>
    </row>
    <row r="659">
      <c r="A659" s="3" t="s">
        <v>2634</v>
      </c>
      <c r="B659" s="3" t="s">
        <v>2633</v>
      </c>
      <c r="J659" s="33" t="s">
        <v>13844</v>
      </c>
    </row>
    <row r="660">
      <c r="A660" s="3" t="s">
        <v>2641</v>
      </c>
      <c r="B660" s="3" t="s">
        <v>2640</v>
      </c>
      <c r="J660" s="33" t="s">
        <v>13844</v>
      </c>
    </row>
    <row r="661">
      <c r="A661" s="3" t="s">
        <v>2643</v>
      </c>
      <c r="B661" s="3" t="s">
        <v>2642</v>
      </c>
      <c r="J661" s="33" t="s">
        <v>13844</v>
      </c>
    </row>
    <row r="662">
      <c r="A662" s="3" t="s">
        <v>2645</v>
      </c>
      <c r="B662" s="3" t="s">
        <v>2644</v>
      </c>
      <c r="J662" s="33" t="s">
        <v>13844</v>
      </c>
    </row>
    <row r="663">
      <c r="A663" s="3" t="s">
        <v>2647</v>
      </c>
      <c r="B663" s="3" t="s">
        <v>2646</v>
      </c>
      <c r="J663" s="33" t="s">
        <v>13844</v>
      </c>
    </row>
    <row r="664">
      <c r="A664" s="3" t="s">
        <v>537</v>
      </c>
      <c r="B664" s="3" t="s">
        <v>536</v>
      </c>
      <c r="J664" s="33" t="s">
        <v>13844</v>
      </c>
    </row>
    <row r="665">
      <c r="A665" s="3" t="s">
        <v>2649</v>
      </c>
      <c r="B665" s="3" t="s">
        <v>2648</v>
      </c>
      <c r="J665" s="33" t="s">
        <v>13844</v>
      </c>
    </row>
    <row r="666">
      <c r="A666" s="3" t="s">
        <v>2651</v>
      </c>
      <c r="B666" s="3" t="s">
        <v>2650</v>
      </c>
      <c r="J666" s="33" t="s">
        <v>13844</v>
      </c>
    </row>
    <row r="667">
      <c r="A667" s="3" t="s">
        <v>1195</v>
      </c>
      <c r="B667" s="3" t="s">
        <v>1194</v>
      </c>
      <c r="J667" s="33" t="s">
        <v>13844</v>
      </c>
    </row>
    <row r="668">
      <c r="A668" s="3" t="s">
        <v>1198</v>
      </c>
      <c r="B668" s="3" t="s">
        <v>1197</v>
      </c>
      <c r="J668" s="33" t="s">
        <v>13844</v>
      </c>
    </row>
    <row r="669">
      <c r="A669" s="3" t="s">
        <v>2653</v>
      </c>
      <c r="B669" s="3" t="s">
        <v>2652</v>
      </c>
      <c r="J669" s="33" t="s">
        <v>13844</v>
      </c>
    </row>
    <row r="670">
      <c r="A670" s="3" t="s">
        <v>340</v>
      </c>
      <c r="B670" s="3" t="s">
        <v>339</v>
      </c>
      <c r="J670" s="33" t="s">
        <v>13844</v>
      </c>
    </row>
    <row r="671">
      <c r="A671" s="3" t="s">
        <v>2660</v>
      </c>
      <c r="B671" s="3" t="s">
        <v>2659</v>
      </c>
      <c r="J671" s="33" t="s">
        <v>13844</v>
      </c>
    </row>
    <row r="672">
      <c r="A672" s="3" t="s">
        <v>2662</v>
      </c>
      <c r="B672" s="3" t="s">
        <v>2661</v>
      </c>
      <c r="J672" s="33" t="s">
        <v>13844</v>
      </c>
    </row>
    <row r="673">
      <c r="A673" s="3" t="s">
        <v>2664</v>
      </c>
      <c r="B673" s="3" t="s">
        <v>2663</v>
      </c>
      <c r="J673" s="33" t="s">
        <v>13844</v>
      </c>
    </row>
    <row r="674">
      <c r="A674" s="3" t="s">
        <v>314</v>
      </c>
      <c r="B674" s="3" t="s">
        <v>313</v>
      </c>
      <c r="J674" s="33" t="s">
        <v>13844</v>
      </c>
    </row>
    <row r="675">
      <c r="A675" s="3" t="s">
        <v>2666</v>
      </c>
      <c r="B675" s="3" t="s">
        <v>2665</v>
      </c>
      <c r="J675" s="33" t="s">
        <v>13844</v>
      </c>
    </row>
    <row r="676">
      <c r="A676" s="3" t="s">
        <v>2668</v>
      </c>
      <c r="B676" s="3" t="s">
        <v>2667</v>
      </c>
      <c r="J676" s="33" t="s">
        <v>13844</v>
      </c>
    </row>
    <row r="677">
      <c r="A677" s="3" t="s">
        <v>2670</v>
      </c>
      <c r="B677" s="3" t="s">
        <v>2669</v>
      </c>
      <c r="J677" s="33" t="s">
        <v>13844</v>
      </c>
    </row>
    <row r="678">
      <c r="A678" s="3" t="s">
        <v>2672</v>
      </c>
      <c r="B678" s="3" t="s">
        <v>2671</v>
      </c>
      <c r="J678" s="33" t="s">
        <v>13844</v>
      </c>
    </row>
    <row r="679">
      <c r="A679" s="3" t="s">
        <v>142</v>
      </c>
      <c r="B679" s="3" t="s">
        <v>141</v>
      </c>
      <c r="J679" s="33" t="s">
        <v>13844</v>
      </c>
    </row>
    <row r="680">
      <c r="A680" s="3" t="s">
        <v>2674</v>
      </c>
      <c r="B680" s="3" t="s">
        <v>2673</v>
      </c>
      <c r="J680" s="33" t="s">
        <v>13844</v>
      </c>
    </row>
    <row r="681">
      <c r="A681" s="3" t="s">
        <v>2676</v>
      </c>
      <c r="B681" s="3" t="s">
        <v>2675</v>
      </c>
      <c r="J681" s="33" t="s">
        <v>13844</v>
      </c>
    </row>
    <row r="682">
      <c r="A682" s="3" t="s">
        <v>2682</v>
      </c>
      <c r="B682" s="3" t="s">
        <v>2681</v>
      </c>
      <c r="J682" s="33" t="s">
        <v>13844</v>
      </c>
    </row>
    <row r="683">
      <c r="A683" s="3" t="s">
        <v>14184</v>
      </c>
      <c r="B683" s="3" t="s">
        <v>496</v>
      </c>
      <c r="J683" s="33" t="s">
        <v>13850</v>
      </c>
    </row>
    <row r="684">
      <c r="A684" s="3" t="s">
        <v>2684</v>
      </c>
      <c r="B684" s="3" t="s">
        <v>2683</v>
      </c>
      <c r="J684" s="33" t="s">
        <v>13850</v>
      </c>
    </row>
    <row r="685">
      <c r="A685" s="3" t="s">
        <v>7201</v>
      </c>
      <c r="B685" s="3" t="s">
        <v>7200</v>
      </c>
      <c r="J685" s="33" t="s">
        <v>13844</v>
      </c>
    </row>
    <row r="686">
      <c r="A686" s="3" t="s">
        <v>2686</v>
      </c>
      <c r="B686" s="3" t="s">
        <v>2685</v>
      </c>
      <c r="J686" s="33" t="s">
        <v>13844</v>
      </c>
    </row>
    <row r="687">
      <c r="A687" s="3" t="s">
        <v>2688</v>
      </c>
      <c r="B687" s="3" t="s">
        <v>2687</v>
      </c>
      <c r="J687" s="33" t="s">
        <v>13844</v>
      </c>
    </row>
    <row r="688">
      <c r="A688" s="3" t="s">
        <v>7247</v>
      </c>
      <c r="B688" s="3" t="s">
        <v>7246</v>
      </c>
      <c r="J688" s="33" t="s">
        <v>13844</v>
      </c>
    </row>
    <row r="689">
      <c r="A689" s="3" t="s">
        <v>7357</v>
      </c>
      <c r="B689" s="3" t="s">
        <v>7356</v>
      </c>
      <c r="J689" s="33" t="s">
        <v>13844</v>
      </c>
    </row>
    <row r="690">
      <c r="A690" s="3" t="s">
        <v>2690</v>
      </c>
      <c r="B690" s="3" t="s">
        <v>2689</v>
      </c>
      <c r="J690" s="33" t="s">
        <v>13844</v>
      </c>
    </row>
    <row r="691">
      <c r="A691" s="3" t="s">
        <v>6587</v>
      </c>
      <c r="B691" s="3" t="s">
        <v>6586</v>
      </c>
      <c r="J691" s="33" t="s">
        <v>13844</v>
      </c>
    </row>
    <row r="692">
      <c r="A692" s="3" t="s">
        <v>6944</v>
      </c>
      <c r="B692" s="3" t="s">
        <v>6943</v>
      </c>
      <c r="J692" s="33" t="s">
        <v>13844</v>
      </c>
    </row>
    <row r="693">
      <c r="A693" s="3" t="s">
        <v>2692</v>
      </c>
      <c r="B693" s="3" t="s">
        <v>2691</v>
      </c>
      <c r="J693" s="33" t="s">
        <v>13844</v>
      </c>
    </row>
    <row r="694">
      <c r="A694" s="3" t="s">
        <v>2694</v>
      </c>
      <c r="B694" s="3" t="s">
        <v>2693</v>
      </c>
      <c r="J694" s="33" t="s">
        <v>13844</v>
      </c>
    </row>
    <row r="695">
      <c r="A695" s="3" t="s">
        <v>5961</v>
      </c>
      <c r="B695" s="3" t="s">
        <v>5960</v>
      </c>
      <c r="J695" s="33" t="s">
        <v>13844</v>
      </c>
    </row>
    <row r="696">
      <c r="A696" s="3" t="s">
        <v>2696</v>
      </c>
      <c r="B696" s="3" t="s">
        <v>2695</v>
      </c>
      <c r="J696" s="33" t="s">
        <v>13844</v>
      </c>
    </row>
    <row r="697">
      <c r="A697" s="3" t="s">
        <v>2698</v>
      </c>
      <c r="B697" s="3" t="s">
        <v>2697</v>
      </c>
      <c r="J697" s="33" t="s">
        <v>13844</v>
      </c>
    </row>
    <row r="698">
      <c r="A698" s="3" t="s">
        <v>6984</v>
      </c>
      <c r="B698" s="3" t="s">
        <v>6983</v>
      </c>
      <c r="J698" s="33" t="s">
        <v>13844</v>
      </c>
    </row>
    <row r="699">
      <c r="A699" s="3" t="s">
        <v>7195</v>
      </c>
      <c r="B699" s="3" t="s">
        <v>7194</v>
      </c>
      <c r="J699" s="33" t="s">
        <v>13844</v>
      </c>
    </row>
    <row r="700">
      <c r="A700" s="3" t="s">
        <v>2700</v>
      </c>
      <c r="B700" s="3" t="s">
        <v>2699</v>
      </c>
      <c r="J700" s="33" t="s">
        <v>13844</v>
      </c>
    </row>
    <row r="701">
      <c r="A701" s="3" t="s">
        <v>2702</v>
      </c>
      <c r="B701" s="3" t="s">
        <v>2701</v>
      </c>
      <c r="J701" s="33" t="s">
        <v>13844</v>
      </c>
    </row>
    <row r="702">
      <c r="A702" s="3" t="s">
        <v>2704</v>
      </c>
      <c r="B702" s="3" t="s">
        <v>2703</v>
      </c>
      <c r="J702" s="33" t="s">
        <v>13844</v>
      </c>
    </row>
    <row r="703">
      <c r="A703" s="3" t="s">
        <v>2706</v>
      </c>
      <c r="B703" s="3" t="s">
        <v>2705</v>
      </c>
      <c r="J703" s="33" t="s">
        <v>13844</v>
      </c>
    </row>
    <row r="704">
      <c r="A704" s="3" t="s">
        <v>2708</v>
      </c>
      <c r="B704" s="3" t="s">
        <v>2707</v>
      </c>
      <c r="J704" s="33" t="s">
        <v>13844</v>
      </c>
    </row>
    <row r="705">
      <c r="A705" s="3" t="s">
        <v>2710</v>
      </c>
      <c r="B705" s="3" t="s">
        <v>2709</v>
      </c>
      <c r="J705" s="33" t="s">
        <v>13844</v>
      </c>
    </row>
    <row r="706">
      <c r="A706" s="3" t="s">
        <v>2717</v>
      </c>
      <c r="B706" s="3" t="s">
        <v>2716</v>
      </c>
      <c r="J706" s="33" t="s">
        <v>13844</v>
      </c>
    </row>
    <row r="707">
      <c r="A707" s="3" t="s">
        <v>2719</v>
      </c>
      <c r="B707" s="3" t="s">
        <v>2718</v>
      </c>
      <c r="J707" s="33" t="s">
        <v>13844</v>
      </c>
    </row>
    <row r="708">
      <c r="A708" s="3" t="s">
        <v>2721</v>
      </c>
      <c r="B708" s="3" t="s">
        <v>2720</v>
      </c>
      <c r="J708" s="33" t="s">
        <v>13844</v>
      </c>
    </row>
    <row r="709">
      <c r="A709" s="3" t="s">
        <v>6697</v>
      </c>
      <c r="B709" s="3" t="s">
        <v>6696</v>
      </c>
      <c r="J709" s="33" t="s">
        <v>13844</v>
      </c>
    </row>
    <row r="710">
      <c r="A710" s="3" t="s">
        <v>2723</v>
      </c>
      <c r="B710" s="3" t="s">
        <v>2722</v>
      </c>
      <c r="J710" s="33" t="s">
        <v>13844</v>
      </c>
    </row>
    <row r="711">
      <c r="A711" s="3" t="s">
        <v>2730</v>
      </c>
      <c r="B711" s="3" t="s">
        <v>2729</v>
      </c>
      <c r="J711" s="33" t="s">
        <v>13844</v>
      </c>
    </row>
    <row r="712">
      <c r="A712" s="3" t="s">
        <v>6950</v>
      </c>
      <c r="B712" s="3" t="s">
        <v>6949</v>
      </c>
      <c r="J712" s="33" t="s">
        <v>13844</v>
      </c>
    </row>
    <row r="713">
      <c r="A713" s="3" t="s">
        <v>2736</v>
      </c>
      <c r="B713" s="3" t="s">
        <v>2735</v>
      </c>
      <c r="J713" s="33" t="s">
        <v>13844</v>
      </c>
    </row>
    <row r="714">
      <c r="A714" s="3" t="s">
        <v>2738</v>
      </c>
      <c r="B714" s="3" t="s">
        <v>2737</v>
      </c>
      <c r="J714" s="33" t="s">
        <v>13844</v>
      </c>
    </row>
    <row r="715">
      <c r="A715" s="3" t="s">
        <v>2740</v>
      </c>
      <c r="B715" s="3" t="s">
        <v>2739</v>
      </c>
      <c r="J715" s="33" t="s">
        <v>13844</v>
      </c>
    </row>
    <row r="716">
      <c r="A716" s="3" t="s">
        <v>2742</v>
      </c>
      <c r="B716" s="3" t="s">
        <v>2741</v>
      </c>
      <c r="J716" s="33" t="s">
        <v>13844</v>
      </c>
    </row>
    <row r="717">
      <c r="A717" s="3" t="s">
        <v>2749</v>
      </c>
      <c r="B717" s="3" t="s">
        <v>2748</v>
      </c>
      <c r="J717" s="33" t="s">
        <v>13844</v>
      </c>
    </row>
    <row r="718">
      <c r="A718" s="3" t="s">
        <v>2751</v>
      </c>
      <c r="B718" s="3" t="s">
        <v>2750</v>
      </c>
      <c r="J718" s="33" t="s">
        <v>13844</v>
      </c>
    </row>
    <row r="719">
      <c r="A719" s="3" t="s">
        <v>2753</v>
      </c>
      <c r="B719" s="3" t="s">
        <v>2752</v>
      </c>
      <c r="J719" s="33" t="s">
        <v>13844</v>
      </c>
    </row>
    <row r="720">
      <c r="A720" s="3" t="s">
        <v>2755</v>
      </c>
      <c r="B720" s="3" t="s">
        <v>2754</v>
      </c>
      <c r="J720" s="33" t="s">
        <v>13844</v>
      </c>
    </row>
    <row r="721">
      <c r="A721" s="3" t="s">
        <v>2757</v>
      </c>
      <c r="B721" s="3" t="s">
        <v>2756</v>
      </c>
      <c r="J721" s="33" t="s">
        <v>13844</v>
      </c>
    </row>
    <row r="722">
      <c r="A722" s="3" t="s">
        <v>2763</v>
      </c>
      <c r="B722" s="3" t="s">
        <v>2762</v>
      </c>
      <c r="J722" s="33" t="s">
        <v>13844</v>
      </c>
    </row>
    <row r="723">
      <c r="A723" s="3" t="s">
        <v>2765</v>
      </c>
      <c r="B723" s="3" t="s">
        <v>2764</v>
      </c>
      <c r="J723" s="33" t="s">
        <v>13844</v>
      </c>
    </row>
    <row r="724">
      <c r="A724" s="3" t="s">
        <v>5885</v>
      </c>
      <c r="B724" s="3" t="s">
        <v>5884</v>
      </c>
      <c r="J724" s="33" t="s">
        <v>13844</v>
      </c>
    </row>
    <row r="725">
      <c r="A725" s="3" t="s">
        <v>2767</v>
      </c>
      <c r="B725" s="3" t="s">
        <v>2766</v>
      </c>
      <c r="J725" s="33" t="s">
        <v>13844</v>
      </c>
    </row>
    <row r="726">
      <c r="A726" s="3" t="s">
        <v>2769</v>
      </c>
      <c r="B726" s="3" t="s">
        <v>2768</v>
      </c>
      <c r="J726" s="33" t="s">
        <v>13844</v>
      </c>
    </row>
    <row r="727">
      <c r="A727" s="3" t="s">
        <v>38</v>
      </c>
      <c r="B727" s="3" t="s">
        <v>37</v>
      </c>
      <c r="J727" s="33" t="s">
        <v>13844</v>
      </c>
    </row>
    <row r="728">
      <c r="A728" s="3" t="s">
        <v>2771</v>
      </c>
      <c r="B728" s="3" t="s">
        <v>2770</v>
      </c>
      <c r="J728" s="33" t="s">
        <v>13844</v>
      </c>
    </row>
    <row r="729">
      <c r="A729" s="3" t="s">
        <v>7407</v>
      </c>
      <c r="B729" s="3" t="s">
        <v>7406</v>
      </c>
      <c r="J729" s="33" t="s">
        <v>13844</v>
      </c>
    </row>
    <row r="730">
      <c r="A730" s="3" t="s">
        <v>145</v>
      </c>
      <c r="B730" s="3" t="s">
        <v>144</v>
      </c>
      <c r="J730" s="33" t="s">
        <v>13844</v>
      </c>
    </row>
    <row r="731">
      <c r="A731" s="3" t="s">
        <v>103</v>
      </c>
      <c r="B731" s="3" t="s">
        <v>102</v>
      </c>
      <c r="J731" s="33" t="s">
        <v>13844</v>
      </c>
    </row>
    <row r="732">
      <c r="A732" s="3" t="s">
        <v>489</v>
      </c>
      <c r="B732" s="3" t="s">
        <v>488</v>
      </c>
      <c r="J732" s="33" t="s">
        <v>13844</v>
      </c>
    </row>
    <row r="733">
      <c r="A733" s="3" t="s">
        <v>14</v>
      </c>
      <c r="B733" s="3" t="s">
        <v>13</v>
      </c>
      <c r="J733" s="33" t="s">
        <v>13844</v>
      </c>
    </row>
    <row r="734">
      <c r="A734" s="3" t="s">
        <v>259</v>
      </c>
      <c r="B734" s="3" t="s">
        <v>258</v>
      </c>
      <c r="J734" s="33" t="s">
        <v>13844</v>
      </c>
    </row>
    <row r="735">
      <c r="A735" s="3" t="s">
        <v>154</v>
      </c>
      <c r="B735" s="3" t="s">
        <v>153</v>
      </c>
      <c r="J735" s="33" t="s">
        <v>13844</v>
      </c>
    </row>
    <row r="736">
      <c r="A736" s="3" t="s">
        <v>647</v>
      </c>
      <c r="B736" s="3" t="s">
        <v>646</v>
      </c>
      <c r="J736" s="33" t="s">
        <v>13844</v>
      </c>
    </row>
    <row r="737">
      <c r="A737" s="3" t="s">
        <v>13855</v>
      </c>
      <c r="B737" s="3" t="s">
        <v>13856</v>
      </c>
      <c r="J737" s="33" t="s">
        <v>13844</v>
      </c>
    </row>
    <row r="738">
      <c r="A738" s="3" t="s">
        <v>13859</v>
      </c>
      <c r="B738" s="3" t="s">
        <v>13860</v>
      </c>
      <c r="J738" s="33" t="s">
        <v>13844</v>
      </c>
    </row>
    <row r="739">
      <c r="A739" s="3" t="s">
        <v>13862</v>
      </c>
      <c r="B739" s="3" t="s">
        <v>13863</v>
      </c>
      <c r="J739" s="33" t="s">
        <v>13844</v>
      </c>
    </row>
    <row r="740">
      <c r="A740" s="3" t="s">
        <v>13866</v>
      </c>
      <c r="B740" s="3" t="s">
        <v>13867</v>
      </c>
      <c r="J740" s="33" t="s">
        <v>13844</v>
      </c>
    </row>
    <row r="741">
      <c r="A741" s="3" t="s">
        <v>13870</v>
      </c>
      <c r="B741" s="3" t="s">
        <v>13871</v>
      </c>
      <c r="J741" s="33" t="s">
        <v>13844</v>
      </c>
    </row>
    <row r="742">
      <c r="A742" s="3" t="s">
        <v>13875</v>
      </c>
      <c r="B742" s="3" t="s">
        <v>13876</v>
      </c>
      <c r="J742" s="33" t="s">
        <v>13844</v>
      </c>
    </row>
    <row r="743">
      <c r="A743" s="3" t="s">
        <v>13879</v>
      </c>
      <c r="B743" s="3" t="s">
        <v>13880</v>
      </c>
      <c r="J743" s="33" t="s">
        <v>13844</v>
      </c>
    </row>
    <row r="744">
      <c r="A744" s="3" t="s">
        <v>14185</v>
      </c>
      <c r="B744" s="3" t="s">
        <v>500</v>
      </c>
      <c r="J744" s="33" t="s">
        <v>14161</v>
      </c>
    </row>
    <row r="745">
      <c r="A745" s="3" t="s">
        <v>3865</v>
      </c>
      <c r="B745" s="3" t="s">
        <v>3864</v>
      </c>
      <c r="J745" s="33" t="s">
        <v>13844</v>
      </c>
    </row>
    <row r="746">
      <c r="A746" s="3" t="s">
        <v>3867</v>
      </c>
      <c r="B746" s="3" t="s">
        <v>3866</v>
      </c>
      <c r="J746" s="33" t="s">
        <v>13844</v>
      </c>
    </row>
    <row r="747">
      <c r="A747" s="3" t="s">
        <v>3869</v>
      </c>
      <c r="B747" s="3" t="s">
        <v>11371</v>
      </c>
      <c r="J747" s="33" t="s">
        <v>13844</v>
      </c>
    </row>
    <row r="748">
      <c r="A748" s="3" t="s">
        <v>3871</v>
      </c>
      <c r="B748" s="3" t="s">
        <v>3870</v>
      </c>
      <c r="J748" s="33" t="s">
        <v>13844</v>
      </c>
    </row>
    <row r="749">
      <c r="A749" s="3" t="s">
        <v>14186</v>
      </c>
      <c r="B749" s="3" t="s">
        <v>5841</v>
      </c>
      <c r="J749" s="33" t="s">
        <v>13850</v>
      </c>
    </row>
    <row r="750">
      <c r="A750" s="3" t="s">
        <v>3877</v>
      </c>
      <c r="B750" s="3" t="s">
        <v>3876</v>
      </c>
      <c r="J750" s="33" t="s">
        <v>13844</v>
      </c>
    </row>
    <row r="751">
      <c r="A751" s="3" t="s">
        <v>14187</v>
      </c>
      <c r="B751" s="3" t="s">
        <v>635</v>
      </c>
      <c r="J751" s="33" t="s">
        <v>13844</v>
      </c>
    </row>
    <row r="752">
      <c r="A752" s="3" t="s">
        <v>3883</v>
      </c>
      <c r="B752" s="3" t="s">
        <v>3882</v>
      </c>
      <c r="J752" s="33" t="s">
        <v>13844</v>
      </c>
    </row>
    <row r="753">
      <c r="A753" s="3" t="s">
        <v>3885</v>
      </c>
      <c r="B753" s="3" t="s">
        <v>3884</v>
      </c>
      <c r="J753" s="33" t="s">
        <v>13844</v>
      </c>
    </row>
    <row r="754">
      <c r="A754" s="3" t="s">
        <v>3887</v>
      </c>
      <c r="B754" s="3" t="s">
        <v>3886</v>
      </c>
      <c r="J754" s="33" t="s">
        <v>13844</v>
      </c>
    </row>
    <row r="755">
      <c r="A755" s="3" t="s">
        <v>14188</v>
      </c>
      <c r="B755" s="3" t="s">
        <v>7079</v>
      </c>
      <c r="J755" s="33" t="s">
        <v>13850</v>
      </c>
    </row>
    <row r="756">
      <c r="A756" s="3" t="s">
        <v>3894</v>
      </c>
      <c r="B756" s="3" t="s">
        <v>3893</v>
      </c>
      <c r="J756" s="33" t="s">
        <v>13850</v>
      </c>
    </row>
    <row r="757">
      <c r="A757" s="3" t="s">
        <v>3896</v>
      </c>
      <c r="B757" s="3" t="s">
        <v>3895</v>
      </c>
      <c r="J757" s="33" t="s">
        <v>13844</v>
      </c>
    </row>
    <row r="758">
      <c r="A758" s="3" t="s">
        <v>3898</v>
      </c>
      <c r="B758" s="3" t="s">
        <v>3897</v>
      </c>
      <c r="J758" s="33" t="s">
        <v>13844</v>
      </c>
    </row>
    <row r="759">
      <c r="A759" s="3" t="s">
        <v>3900</v>
      </c>
      <c r="B759" s="3" t="s">
        <v>3899</v>
      </c>
      <c r="J759" s="33" t="s">
        <v>13844</v>
      </c>
    </row>
    <row r="760">
      <c r="A760" s="3" t="s">
        <v>3902</v>
      </c>
      <c r="B760" s="3" t="s">
        <v>3901</v>
      </c>
      <c r="J760" s="33" t="s">
        <v>13844</v>
      </c>
    </row>
    <row r="761">
      <c r="A761" s="3" t="s">
        <v>7293</v>
      </c>
      <c r="B761" s="3" t="s">
        <v>7292</v>
      </c>
      <c r="J761" s="33" t="s">
        <v>13844</v>
      </c>
    </row>
    <row r="762">
      <c r="A762" s="3" t="s">
        <v>3904</v>
      </c>
      <c r="B762" s="3" t="s">
        <v>3903</v>
      </c>
      <c r="J762" s="33" t="s">
        <v>13844</v>
      </c>
    </row>
    <row r="763">
      <c r="A763" s="3" t="s">
        <v>6180</v>
      </c>
      <c r="B763" s="3" t="s">
        <v>6179</v>
      </c>
      <c r="J763" s="33" t="s">
        <v>13844</v>
      </c>
    </row>
    <row r="764">
      <c r="A764" s="3" t="s">
        <v>7344</v>
      </c>
      <c r="B764" s="3" t="s">
        <v>7343</v>
      </c>
      <c r="J764" s="33" t="s">
        <v>13844</v>
      </c>
    </row>
    <row r="765">
      <c r="A765" s="3" t="s">
        <v>3906</v>
      </c>
      <c r="B765" s="3" t="s">
        <v>3905</v>
      </c>
      <c r="J765" s="33" t="s">
        <v>13844</v>
      </c>
    </row>
    <row r="766">
      <c r="A766" s="3" t="s">
        <v>3909</v>
      </c>
      <c r="B766" s="3" t="s">
        <v>3908</v>
      </c>
      <c r="J766" s="33" t="s">
        <v>14160</v>
      </c>
    </row>
    <row r="767">
      <c r="A767" s="3" t="s">
        <v>5926</v>
      </c>
      <c r="B767" s="3" t="s">
        <v>5925</v>
      </c>
      <c r="J767" s="33" t="s">
        <v>13844</v>
      </c>
    </row>
    <row r="768">
      <c r="A768" s="3" t="s">
        <v>3911</v>
      </c>
      <c r="B768" s="3" t="s">
        <v>3910</v>
      </c>
      <c r="J768" s="33" t="s">
        <v>13844</v>
      </c>
    </row>
    <row r="769">
      <c r="A769" s="3" t="s">
        <v>3913</v>
      </c>
      <c r="B769" s="3" t="s">
        <v>3912</v>
      </c>
      <c r="J769" s="33" t="s">
        <v>13844</v>
      </c>
    </row>
    <row r="770">
      <c r="A770" s="3" t="s">
        <v>3915</v>
      </c>
      <c r="B770" s="3" t="s">
        <v>3914</v>
      </c>
      <c r="J770" s="33" t="s">
        <v>13844</v>
      </c>
    </row>
    <row r="771">
      <c r="A771" s="3" t="s">
        <v>6549</v>
      </c>
      <c r="B771" s="3" t="s">
        <v>6548</v>
      </c>
      <c r="J771" s="33" t="s">
        <v>13844</v>
      </c>
    </row>
    <row r="772">
      <c r="A772" s="3" t="s">
        <v>3917</v>
      </c>
      <c r="B772" s="3" t="s">
        <v>3916</v>
      </c>
      <c r="J772" s="33" t="s">
        <v>13850</v>
      </c>
    </row>
    <row r="773">
      <c r="A773" s="3" t="s">
        <v>3919</v>
      </c>
      <c r="B773" s="3" t="s">
        <v>3918</v>
      </c>
      <c r="J773" s="33" t="s">
        <v>13844</v>
      </c>
    </row>
    <row r="774">
      <c r="A774" s="3" t="s">
        <v>776</v>
      </c>
      <c r="B774" s="3" t="s">
        <v>775</v>
      </c>
      <c r="J774" s="33" t="s">
        <v>13844</v>
      </c>
    </row>
    <row r="775">
      <c r="A775" s="3" t="s">
        <v>3926</v>
      </c>
      <c r="B775" s="3" t="s">
        <v>3925</v>
      </c>
      <c r="J775" s="33" t="s">
        <v>13850</v>
      </c>
    </row>
    <row r="776">
      <c r="A776" s="3" t="s">
        <v>3928</v>
      </c>
      <c r="B776" s="3" t="s">
        <v>3927</v>
      </c>
      <c r="J776" s="33" t="s">
        <v>13850</v>
      </c>
    </row>
    <row r="777">
      <c r="A777" s="3" t="s">
        <v>3930</v>
      </c>
      <c r="B777" s="3" t="s">
        <v>3929</v>
      </c>
      <c r="J777" s="33" t="s">
        <v>13844</v>
      </c>
    </row>
    <row r="778">
      <c r="A778" s="3" t="s">
        <v>5810</v>
      </c>
      <c r="B778" s="3" t="s">
        <v>5809</v>
      </c>
      <c r="J778" s="33" t="s">
        <v>13844</v>
      </c>
    </row>
    <row r="779">
      <c r="A779" s="3" t="s">
        <v>3932</v>
      </c>
      <c r="B779" s="3" t="s">
        <v>3931</v>
      </c>
      <c r="J779" s="33" t="s">
        <v>13844</v>
      </c>
    </row>
    <row r="780">
      <c r="A780" s="3" t="s">
        <v>3934</v>
      </c>
      <c r="B780" s="3" t="s">
        <v>3933</v>
      </c>
      <c r="J780" s="33" t="s">
        <v>13844</v>
      </c>
    </row>
    <row r="781">
      <c r="A781" s="3" t="s">
        <v>14189</v>
      </c>
      <c r="B781" s="3" t="s">
        <v>3362</v>
      </c>
      <c r="J781" s="33" t="s">
        <v>14160</v>
      </c>
    </row>
    <row r="782">
      <c r="A782" s="3" t="s">
        <v>13884</v>
      </c>
      <c r="B782" s="3" t="s">
        <v>13885</v>
      </c>
      <c r="J782" s="33" t="s">
        <v>13844</v>
      </c>
    </row>
    <row r="783">
      <c r="A783" s="3" t="s">
        <v>14190</v>
      </c>
      <c r="B783" s="3" t="s">
        <v>562</v>
      </c>
      <c r="J783" s="33" t="s">
        <v>13844</v>
      </c>
    </row>
    <row r="784">
      <c r="A784" s="3" t="s">
        <v>13889</v>
      </c>
      <c r="B784" s="3" t="s">
        <v>13890</v>
      </c>
      <c r="J784" s="33" t="s">
        <v>13844</v>
      </c>
    </row>
    <row r="785">
      <c r="A785" s="3" t="s">
        <v>13892</v>
      </c>
      <c r="B785" s="3" t="s">
        <v>13893</v>
      </c>
      <c r="J785" s="33" t="s">
        <v>13844</v>
      </c>
    </row>
    <row r="786">
      <c r="A786" s="3" t="s">
        <v>13896</v>
      </c>
      <c r="B786" s="3" t="s">
        <v>13897</v>
      </c>
      <c r="J786" s="33" t="s">
        <v>13844</v>
      </c>
    </row>
    <row r="787">
      <c r="A787" s="3" t="s">
        <v>4187</v>
      </c>
      <c r="B787" s="3" t="s">
        <v>4186</v>
      </c>
      <c r="J787" s="33" t="s">
        <v>13844</v>
      </c>
    </row>
    <row r="788">
      <c r="A788" s="3" t="s">
        <v>4189</v>
      </c>
      <c r="B788" s="3" t="s">
        <v>4188</v>
      </c>
      <c r="J788" s="33" t="s">
        <v>13844</v>
      </c>
    </row>
    <row r="789">
      <c r="A789" s="3" t="s">
        <v>4191</v>
      </c>
      <c r="B789" s="3" t="s">
        <v>4190</v>
      </c>
      <c r="J789" s="33" t="s">
        <v>13844</v>
      </c>
    </row>
    <row r="790">
      <c r="A790" s="3" t="s">
        <v>735</v>
      </c>
      <c r="B790" s="3" t="s">
        <v>734</v>
      </c>
      <c r="J790" s="33" t="s">
        <v>13844</v>
      </c>
    </row>
    <row r="791">
      <c r="A791" s="3" t="s">
        <v>4193</v>
      </c>
      <c r="B791" s="3" t="s">
        <v>4192</v>
      </c>
      <c r="J791" s="33" t="s">
        <v>13844</v>
      </c>
    </row>
    <row r="792">
      <c r="A792" s="3" t="s">
        <v>13900</v>
      </c>
      <c r="B792" s="3" t="s">
        <v>13901</v>
      </c>
      <c r="J792" s="33" t="s">
        <v>13844</v>
      </c>
    </row>
    <row r="793">
      <c r="A793" s="3" t="s">
        <v>4195</v>
      </c>
      <c r="B793" s="3" t="s">
        <v>4194</v>
      </c>
      <c r="J793" s="33" t="s">
        <v>13844</v>
      </c>
    </row>
    <row r="794">
      <c r="A794" s="3" t="s">
        <v>6963</v>
      </c>
      <c r="B794" s="3" t="s">
        <v>6962</v>
      </c>
      <c r="J794" s="33" t="s">
        <v>13850</v>
      </c>
    </row>
    <row r="795">
      <c r="A795" s="3" t="s">
        <v>4197</v>
      </c>
      <c r="B795" s="3" t="s">
        <v>4196</v>
      </c>
      <c r="J795" s="33" t="s">
        <v>13844</v>
      </c>
    </row>
    <row r="796">
      <c r="A796" s="3" t="s">
        <v>949</v>
      </c>
      <c r="B796" s="3" t="s">
        <v>948</v>
      </c>
      <c r="J796" s="33" t="s">
        <v>13844</v>
      </c>
    </row>
    <row r="797">
      <c r="A797" s="3" t="s">
        <v>4202</v>
      </c>
      <c r="B797" s="3" t="s">
        <v>4201</v>
      </c>
      <c r="J797" s="33" t="s">
        <v>13844</v>
      </c>
    </row>
    <row r="798">
      <c r="A798" s="3" t="s">
        <v>4204</v>
      </c>
      <c r="B798" s="3" t="s">
        <v>4203</v>
      </c>
      <c r="J798" s="33" t="s">
        <v>13844</v>
      </c>
    </row>
    <row r="799">
      <c r="A799" s="3" t="s">
        <v>14191</v>
      </c>
      <c r="B799" s="3" t="s">
        <v>3410</v>
      </c>
      <c r="J799" s="33" t="s">
        <v>13844</v>
      </c>
    </row>
    <row r="800">
      <c r="A800" s="3" t="s">
        <v>4206</v>
      </c>
      <c r="B800" s="3" t="s">
        <v>4205</v>
      </c>
      <c r="J800" s="33" t="s">
        <v>13844</v>
      </c>
    </row>
    <row r="801">
      <c r="A801" s="3" t="s">
        <v>827</v>
      </c>
      <c r="B801" s="3" t="s">
        <v>826</v>
      </c>
      <c r="J801" s="33" t="s">
        <v>13844</v>
      </c>
    </row>
    <row r="802">
      <c r="A802" s="3" t="s">
        <v>4208</v>
      </c>
      <c r="B802" s="3" t="s">
        <v>4207</v>
      </c>
      <c r="J802" s="33" t="s">
        <v>13844</v>
      </c>
    </row>
    <row r="803">
      <c r="A803" s="3" t="s">
        <v>4210</v>
      </c>
      <c r="B803" s="3" t="s">
        <v>4209</v>
      </c>
      <c r="J803" s="33" t="s">
        <v>13844</v>
      </c>
    </row>
    <row r="804">
      <c r="A804" s="3" t="s">
        <v>14192</v>
      </c>
      <c r="B804" s="3" t="s">
        <v>437</v>
      </c>
      <c r="J804" s="33" t="s">
        <v>13844</v>
      </c>
    </row>
    <row r="805">
      <c r="A805" s="3" t="s">
        <v>4215</v>
      </c>
      <c r="B805" s="3" t="s">
        <v>711</v>
      </c>
      <c r="J805" s="33" t="s">
        <v>13844</v>
      </c>
    </row>
    <row r="806">
      <c r="A806" s="3" t="s">
        <v>4217</v>
      </c>
      <c r="B806" s="3" t="s">
        <v>4214</v>
      </c>
      <c r="J806" s="33" t="s">
        <v>13844</v>
      </c>
    </row>
    <row r="807">
      <c r="A807" s="3" t="s">
        <v>4219</v>
      </c>
      <c r="B807" s="3" t="s">
        <v>5543</v>
      </c>
      <c r="J807" s="33" t="s">
        <v>13844</v>
      </c>
    </row>
    <row r="808">
      <c r="A808" s="3" t="s">
        <v>1226</v>
      </c>
      <c r="B808" s="3" t="s">
        <v>1225</v>
      </c>
      <c r="J808" s="33" t="s">
        <v>13844</v>
      </c>
    </row>
    <row r="809">
      <c r="A809" s="3" t="s">
        <v>4221</v>
      </c>
      <c r="B809" s="3" t="s">
        <v>4220</v>
      </c>
      <c r="J809" s="33" t="s">
        <v>13844</v>
      </c>
    </row>
    <row r="810">
      <c r="A810" s="3" t="s">
        <v>4223</v>
      </c>
      <c r="B810" s="3" t="s">
        <v>4222</v>
      </c>
      <c r="J810" s="33" t="s">
        <v>13844</v>
      </c>
    </row>
    <row r="811">
      <c r="A811" s="3" t="s">
        <v>4225</v>
      </c>
      <c r="B811" s="3" t="s">
        <v>4224</v>
      </c>
      <c r="J811" s="33" t="s">
        <v>13844</v>
      </c>
    </row>
    <row r="812">
      <c r="A812" s="3" t="s">
        <v>4227</v>
      </c>
      <c r="B812" s="3" t="s">
        <v>4226</v>
      </c>
      <c r="J812" s="33" t="s">
        <v>13844</v>
      </c>
    </row>
    <row r="813">
      <c r="A813" s="3" t="s">
        <v>4229</v>
      </c>
      <c r="B813" s="3" t="s">
        <v>4228</v>
      </c>
      <c r="J813" s="33" t="s">
        <v>13844</v>
      </c>
    </row>
    <row r="814">
      <c r="A814" s="3" t="s">
        <v>14193</v>
      </c>
      <c r="B814" s="3" t="s">
        <v>3568</v>
      </c>
      <c r="J814" s="33" t="s">
        <v>13844</v>
      </c>
    </row>
    <row r="815">
      <c r="A815" s="3" t="s">
        <v>5949</v>
      </c>
      <c r="B815" s="3" t="s">
        <v>5948</v>
      </c>
      <c r="J815" s="33" t="s">
        <v>13844</v>
      </c>
    </row>
    <row r="816">
      <c r="A816" s="3" t="s">
        <v>4231</v>
      </c>
      <c r="B816" s="3" t="s">
        <v>4230</v>
      </c>
      <c r="J816" s="33" t="s">
        <v>13844</v>
      </c>
    </row>
    <row r="817">
      <c r="A817" s="3" t="s">
        <v>4233</v>
      </c>
      <c r="B817" s="3" t="s">
        <v>13903</v>
      </c>
      <c r="J817" s="33" t="s">
        <v>13844</v>
      </c>
    </row>
    <row r="818">
      <c r="A818" s="3" t="s">
        <v>4235</v>
      </c>
      <c r="B818" s="3" t="s">
        <v>4234</v>
      </c>
      <c r="J818" s="33" t="s">
        <v>13844</v>
      </c>
    </row>
    <row r="819">
      <c r="A819" s="3" t="s">
        <v>4241</v>
      </c>
      <c r="B819" s="3" t="s">
        <v>4240</v>
      </c>
      <c r="J819" s="33" t="s">
        <v>13844</v>
      </c>
    </row>
    <row r="820">
      <c r="A820" s="3" t="s">
        <v>4243</v>
      </c>
      <c r="B820" s="3" t="s">
        <v>4242</v>
      </c>
      <c r="J820" s="33" t="s">
        <v>13844</v>
      </c>
    </row>
    <row r="821">
      <c r="A821" s="3" t="s">
        <v>4249</v>
      </c>
      <c r="B821" s="3" t="s">
        <v>4248</v>
      </c>
      <c r="J821" s="33" t="s">
        <v>13844</v>
      </c>
    </row>
    <row r="822">
      <c r="A822" s="3" t="s">
        <v>919</v>
      </c>
      <c r="B822" s="3" t="s">
        <v>918</v>
      </c>
      <c r="J822" s="33" t="s">
        <v>13844</v>
      </c>
    </row>
    <row r="823">
      <c r="A823" s="3" t="s">
        <v>1142</v>
      </c>
      <c r="B823" s="3" t="s">
        <v>1141</v>
      </c>
      <c r="J823" s="33" t="s">
        <v>13844</v>
      </c>
    </row>
    <row r="824">
      <c r="A824" s="3" t="s">
        <v>812</v>
      </c>
      <c r="B824" s="3" t="s">
        <v>811</v>
      </c>
      <c r="J824" s="33" t="s">
        <v>13844</v>
      </c>
    </row>
    <row r="825">
      <c r="A825" s="3" t="s">
        <v>6975</v>
      </c>
      <c r="B825" s="3" t="s">
        <v>6974</v>
      </c>
      <c r="J825" s="33" t="s">
        <v>13844</v>
      </c>
    </row>
    <row r="826">
      <c r="A826" s="3" t="s">
        <v>1006</v>
      </c>
      <c r="B826" s="3" t="s">
        <v>1005</v>
      </c>
      <c r="J826" s="33" t="s">
        <v>13844</v>
      </c>
    </row>
    <row r="827">
      <c r="A827" s="3" t="s">
        <v>4251</v>
      </c>
      <c r="B827" s="3" t="s">
        <v>4250</v>
      </c>
      <c r="J827" s="33" t="s">
        <v>13844</v>
      </c>
    </row>
    <row r="828">
      <c r="A828" s="3" t="s">
        <v>4253</v>
      </c>
      <c r="B828" s="3" t="s">
        <v>4252</v>
      </c>
      <c r="J828" s="33" t="s">
        <v>13844</v>
      </c>
    </row>
    <row r="829">
      <c r="A829" s="3" t="s">
        <v>14194</v>
      </c>
      <c r="B829" s="3" t="s">
        <v>862</v>
      </c>
      <c r="J829" s="33" t="s">
        <v>13844</v>
      </c>
    </row>
    <row r="830">
      <c r="A830" s="3" t="s">
        <v>1290</v>
      </c>
      <c r="B830" s="3" t="s">
        <v>1289</v>
      </c>
      <c r="J830" s="33" t="s">
        <v>13844</v>
      </c>
    </row>
    <row r="831">
      <c r="A831" s="3" t="s">
        <v>4255</v>
      </c>
      <c r="B831" s="3" t="s">
        <v>4254</v>
      </c>
      <c r="J831" s="33" t="s">
        <v>13844</v>
      </c>
    </row>
    <row r="832">
      <c r="A832" s="3" t="s">
        <v>4257</v>
      </c>
      <c r="B832" s="3" t="s">
        <v>4256</v>
      </c>
      <c r="J832" s="33" t="s">
        <v>13844</v>
      </c>
    </row>
    <row r="833">
      <c r="A833" s="3" t="s">
        <v>1009</v>
      </c>
      <c r="B833" s="3" t="s">
        <v>1008</v>
      </c>
      <c r="J833" s="33" t="s">
        <v>13844</v>
      </c>
    </row>
    <row r="834">
      <c r="A834" s="3" t="s">
        <v>4263</v>
      </c>
      <c r="B834" s="3" t="s">
        <v>4262</v>
      </c>
      <c r="J834" s="33" t="s">
        <v>13844</v>
      </c>
    </row>
    <row r="835">
      <c r="A835" s="3" t="s">
        <v>4265</v>
      </c>
      <c r="B835" s="3" t="s">
        <v>4264</v>
      </c>
      <c r="J835" s="33" t="s">
        <v>13844</v>
      </c>
    </row>
    <row r="836">
      <c r="A836" s="3" t="s">
        <v>4267</v>
      </c>
      <c r="B836" s="3" t="s">
        <v>4266</v>
      </c>
      <c r="J836" s="33" t="s">
        <v>13844</v>
      </c>
    </row>
    <row r="837">
      <c r="A837" s="3" t="s">
        <v>1030</v>
      </c>
      <c r="B837" s="3" t="s">
        <v>1029</v>
      </c>
      <c r="J837" s="33" t="s">
        <v>13844</v>
      </c>
    </row>
    <row r="838">
      <c r="A838" s="3" t="s">
        <v>4269</v>
      </c>
      <c r="B838" s="3" t="s">
        <v>4268</v>
      </c>
      <c r="J838" s="33" t="s">
        <v>13844</v>
      </c>
    </row>
    <row r="839">
      <c r="A839" s="3" t="s">
        <v>4271</v>
      </c>
      <c r="B839" s="3" t="s">
        <v>4270</v>
      </c>
      <c r="J839" s="33" t="s">
        <v>13844</v>
      </c>
    </row>
    <row r="840">
      <c r="A840" s="3" t="s">
        <v>1171</v>
      </c>
      <c r="B840" s="3" t="s">
        <v>1170</v>
      </c>
      <c r="J840" s="33" t="s">
        <v>13844</v>
      </c>
    </row>
    <row r="841">
      <c r="A841" s="3" t="s">
        <v>4273</v>
      </c>
      <c r="B841" s="3" t="s">
        <v>4272</v>
      </c>
      <c r="J841" s="33" t="s">
        <v>13844</v>
      </c>
    </row>
    <row r="842">
      <c r="A842" s="3" t="s">
        <v>4275</v>
      </c>
      <c r="B842" s="3" t="s">
        <v>4274</v>
      </c>
      <c r="J842" s="33" t="s">
        <v>13844</v>
      </c>
    </row>
    <row r="843">
      <c r="A843" s="3" t="s">
        <v>6801</v>
      </c>
      <c r="B843" s="3" t="s">
        <v>6800</v>
      </c>
      <c r="J843" s="33" t="s">
        <v>13844</v>
      </c>
    </row>
    <row r="844">
      <c r="A844" s="3" t="s">
        <v>14195</v>
      </c>
      <c r="B844" s="3" t="s">
        <v>4030</v>
      </c>
      <c r="J844" s="33" t="s">
        <v>13844</v>
      </c>
    </row>
    <row r="845">
      <c r="A845" s="3" t="s">
        <v>4277</v>
      </c>
      <c r="B845" s="3" t="s">
        <v>4276</v>
      </c>
      <c r="J845" s="33" t="s">
        <v>13844</v>
      </c>
    </row>
    <row r="846">
      <c r="A846" s="3" t="s">
        <v>4279</v>
      </c>
      <c r="B846" s="3" t="s">
        <v>4278</v>
      </c>
      <c r="J846" s="33" t="s">
        <v>13844</v>
      </c>
    </row>
    <row r="847">
      <c r="A847" s="3" t="s">
        <v>4285</v>
      </c>
      <c r="B847" s="3" t="s">
        <v>4284</v>
      </c>
      <c r="J847" s="33" t="s">
        <v>13844</v>
      </c>
    </row>
    <row r="848">
      <c r="A848" s="3" t="s">
        <v>4287</v>
      </c>
      <c r="B848" s="3" t="s">
        <v>4286</v>
      </c>
      <c r="J848" s="33" t="s">
        <v>13844</v>
      </c>
    </row>
    <row r="849">
      <c r="A849" s="3" t="s">
        <v>4289</v>
      </c>
      <c r="B849" s="3" t="s">
        <v>4288</v>
      </c>
      <c r="J849" s="33" t="s">
        <v>13844</v>
      </c>
    </row>
    <row r="850">
      <c r="A850" s="3" t="s">
        <v>4291</v>
      </c>
      <c r="B850" s="3" t="s">
        <v>4290</v>
      </c>
      <c r="J850" s="33" t="s">
        <v>13844</v>
      </c>
    </row>
    <row r="851">
      <c r="A851" s="3" t="s">
        <v>14196</v>
      </c>
      <c r="B851" s="3" t="s">
        <v>3381</v>
      </c>
      <c r="J851" s="33" t="s">
        <v>13844</v>
      </c>
    </row>
    <row r="852">
      <c r="A852" s="3" t="s">
        <v>4296</v>
      </c>
      <c r="B852" s="3" t="s">
        <v>4295</v>
      </c>
      <c r="J852" s="33" t="s">
        <v>13844</v>
      </c>
    </row>
    <row r="853">
      <c r="A853" s="3" t="s">
        <v>4298</v>
      </c>
      <c r="B853" s="3" t="s">
        <v>4297</v>
      </c>
      <c r="J853" s="33" t="s">
        <v>13844</v>
      </c>
    </row>
    <row r="854">
      <c r="A854" s="3" t="s">
        <v>4300</v>
      </c>
      <c r="B854" s="3" t="s">
        <v>4299</v>
      </c>
      <c r="J854" s="33" t="s">
        <v>13844</v>
      </c>
    </row>
    <row r="855">
      <c r="A855" s="3" t="s">
        <v>4302</v>
      </c>
      <c r="B855" s="3" t="s">
        <v>4301</v>
      </c>
      <c r="J855" s="33" t="s">
        <v>13844</v>
      </c>
    </row>
    <row r="856">
      <c r="A856" s="3" t="s">
        <v>11750</v>
      </c>
      <c r="B856" s="3" t="s">
        <v>4303</v>
      </c>
      <c r="J856" s="33" t="s">
        <v>13844</v>
      </c>
    </row>
    <row r="857">
      <c r="A857" s="3" t="s">
        <v>4306</v>
      </c>
      <c r="B857" s="3" t="s">
        <v>11753</v>
      </c>
      <c r="J857" s="33" t="s">
        <v>13844</v>
      </c>
    </row>
    <row r="858">
      <c r="A858" s="3" t="s">
        <v>4308</v>
      </c>
      <c r="B858" s="3" t="s">
        <v>4307</v>
      </c>
      <c r="J858" s="33" t="s">
        <v>13844</v>
      </c>
    </row>
    <row r="859">
      <c r="A859" s="3" t="s">
        <v>4310</v>
      </c>
      <c r="B859" s="3" t="s">
        <v>4309</v>
      </c>
      <c r="J859" s="33" t="s">
        <v>13844</v>
      </c>
    </row>
    <row r="860">
      <c r="A860" s="3" t="s">
        <v>4311</v>
      </c>
      <c r="B860" s="3" t="s">
        <v>4311</v>
      </c>
      <c r="J860" s="33" t="s">
        <v>13844</v>
      </c>
    </row>
    <row r="861">
      <c r="A861" s="3" t="s">
        <v>4313</v>
      </c>
      <c r="B861" s="3" t="s">
        <v>4312</v>
      </c>
      <c r="J861" s="33" t="s">
        <v>13844</v>
      </c>
    </row>
    <row r="862">
      <c r="A862" s="3" t="s">
        <v>4315</v>
      </c>
      <c r="B862" s="3" t="s">
        <v>4314</v>
      </c>
      <c r="J862" s="33" t="s">
        <v>13844</v>
      </c>
    </row>
    <row r="863">
      <c r="A863" s="3" t="s">
        <v>4317</v>
      </c>
      <c r="B863" s="3" t="s">
        <v>4316</v>
      </c>
      <c r="J863" s="33" t="s">
        <v>13844</v>
      </c>
    </row>
    <row r="864">
      <c r="A864" s="3" t="s">
        <v>4322</v>
      </c>
      <c r="B864" s="3" t="s">
        <v>4321</v>
      </c>
      <c r="J864" s="33" t="s">
        <v>13844</v>
      </c>
    </row>
    <row r="865">
      <c r="A865" s="3" t="s">
        <v>4328</v>
      </c>
      <c r="B865" s="3" t="s">
        <v>4327</v>
      </c>
      <c r="J865" s="33" t="s">
        <v>13850</v>
      </c>
    </row>
    <row r="866">
      <c r="A866" s="3" t="s">
        <v>14197</v>
      </c>
      <c r="B866" s="3" t="s">
        <v>883</v>
      </c>
      <c r="J866" s="33" t="s">
        <v>13844</v>
      </c>
    </row>
    <row r="867">
      <c r="A867" s="3" t="s">
        <v>767</v>
      </c>
      <c r="B867" s="3" t="s">
        <v>766</v>
      </c>
      <c r="J867" s="33" t="s">
        <v>13844</v>
      </c>
    </row>
    <row r="868">
      <c r="A868" s="3" t="s">
        <v>4330</v>
      </c>
      <c r="B868" s="3" t="s">
        <v>4329</v>
      </c>
      <c r="J868" s="33" t="s">
        <v>13844</v>
      </c>
    </row>
    <row r="869">
      <c r="A869" s="3" t="s">
        <v>4332</v>
      </c>
      <c r="B869" s="3" t="s">
        <v>4331</v>
      </c>
      <c r="J869" s="33" t="s">
        <v>13844</v>
      </c>
    </row>
    <row r="870">
      <c r="A870" s="3" t="s">
        <v>4334</v>
      </c>
      <c r="B870" s="3" t="s">
        <v>4333</v>
      </c>
      <c r="J870" s="33" t="s">
        <v>13844</v>
      </c>
    </row>
    <row r="871">
      <c r="A871" s="3" t="s">
        <v>5955</v>
      </c>
      <c r="B871" s="3" t="s">
        <v>5954</v>
      </c>
      <c r="J871" s="33" t="s">
        <v>13844</v>
      </c>
    </row>
    <row r="872">
      <c r="A872" s="3" t="s">
        <v>4336</v>
      </c>
      <c r="B872" s="3" t="s">
        <v>4335</v>
      </c>
      <c r="J872" s="33" t="s">
        <v>13844</v>
      </c>
    </row>
    <row r="873">
      <c r="A873" s="3" t="s">
        <v>4338</v>
      </c>
      <c r="B873" s="3" t="s">
        <v>4337</v>
      </c>
      <c r="J873" s="33" t="s">
        <v>13844</v>
      </c>
    </row>
    <row r="874">
      <c r="A874" s="3" t="s">
        <v>4340</v>
      </c>
      <c r="B874" s="3" t="s">
        <v>4339</v>
      </c>
      <c r="J874" s="33" t="s">
        <v>13844</v>
      </c>
    </row>
    <row r="875">
      <c r="A875" s="3" t="s">
        <v>4342</v>
      </c>
      <c r="B875" s="3" t="s">
        <v>4341</v>
      </c>
      <c r="J875" s="33" t="s">
        <v>13844</v>
      </c>
    </row>
    <row r="876">
      <c r="A876" s="3" t="s">
        <v>4344</v>
      </c>
      <c r="B876" s="3" t="s">
        <v>4343</v>
      </c>
      <c r="J876" s="33" t="s">
        <v>13844</v>
      </c>
    </row>
    <row r="877">
      <c r="A877" s="3" t="s">
        <v>4346</v>
      </c>
      <c r="B877" s="3" t="s">
        <v>4345</v>
      </c>
      <c r="J877" s="33" t="s">
        <v>13844</v>
      </c>
    </row>
    <row r="878">
      <c r="A878" s="3" t="s">
        <v>471</v>
      </c>
      <c r="B878" s="3" t="s">
        <v>470</v>
      </c>
      <c r="J878" s="33" t="s">
        <v>13844</v>
      </c>
    </row>
    <row r="879">
      <c r="A879" s="3" t="s">
        <v>4348</v>
      </c>
      <c r="B879" s="3" t="s">
        <v>4347</v>
      </c>
      <c r="J879" s="33" t="s">
        <v>13844</v>
      </c>
    </row>
    <row r="880">
      <c r="A880" s="3" t="s">
        <v>4350</v>
      </c>
      <c r="B880" s="3" t="s">
        <v>4349</v>
      </c>
      <c r="J880" s="33" t="s">
        <v>13844</v>
      </c>
    </row>
    <row r="881">
      <c r="A881" s="3" t="s">
        <v>14198</v>
      </c>
      <c r="B881" s="3" t="s">
        <v>522</v>
      </c>
      <c r="J881" s="33" t="s">
        <v>13850</v>
      </c>
    </row>
    <row r="882">
      <c r="A882" s="3" t="s">
        <v>4352</v>
      </c>
      <c r="B882" s="3" t="s">
        <v>4351</v>
      </c>
      <c r="J882" s="33" t="s">
        <v>13844</v>
      </c>
    </row>
    <row r="883">
      <c r="A883" s="3" t="s">
        <v>1145</v>
      </c>
      <c r="B883" s="3" t="s">
        <v>1144</v>
      </c>
      <c r="J883" s="33" t="s">
        <v>13844</v>
      </c>
    </row>
    <row r="884">
      <c r="A884" s="3" t="s">
        <v>1174</v>
      </c>
      <c r="B884" s="3" t="s">
        <v>1173</v>
      </c>
      <c r="J884" s="33" t="s">
        <v>13844</v>
      </c>
    </row>
    <row r="885">
      <c r="A885" s="3" t="s">
        <v>14199</v>
      </c>
      <c r="B885" s="3" t="s">
        <v>178</v>
      </c>
      <c r="J885" s="33" t="s">
        <v>13844</v>
      </c>
    </row>
    <row r="886">
      <c r="A886" s="3" t="s">
        <v>984</v>
      </c>
      <c r="B886" s="3" t="s">
        <v>983</v>
      </c>
      <c r="J886" s="33" t="s">
        <v>13844</v>
      </c>
    </row>
    <row r="887">
      <c r="A887" s="3" t="s">
        <v>975</v>
      </c>
      <c r="B887" s="3" t="s">
        <v>974</v>
      </c>
      <c r="J887" s="33" t="s">
        <v>13844</v>
      </c>
    </row>
    <row r="888">
      <c r="A888" s="3" t="s">
        <v>4354</v>
      </c>
      <c r="B888" s="3" t="s">
        <v>4353</v>
      </c>
      <c r="J888" s="33" t="s">
        <v>13844</v>
      </c>
    </row>
    <row r="889">
      <c r="A889" s="3" t="s">
        <v>720</v>
      </c>
      <c r="B889" s="3" t="s">
        <v>719</v>
      </c>
      <c r="J889" s="33" t="s">
        <v>13844</v>
      </c>
    </row>
    <row r="890">
      <c r="A890" s="3" t="s">
        <v>4356</v>
      </c>
      <c r="B890" s="3" t="s">
        <v>4355</v>
      </c>
      <c r="J890" s="33" t="s">
        <v>13844</v>
      </c>
    </row>
    <row r="891">
      <c r="A891" s="3" t="s">
        <v>1183</v>
      </c>
      <c r="B891" s="3" t="s">
        <v>1182</v>
      </c>
      <c r="J891" s="33" t="s">
        <v>13844</v>
      </c>
    </row>
    <row r="892">
      <c r="A892" s="3" t="s">
        <v>4358</v>
      </c>
      <c r="B892" s="3" t="s">
        <v>4357</v>
      </c>
      <c r="J892" s="33" t="s">
        <v>13844</v>
      </c>
    </row>
    <row r="893">
      <c r="A893" s="3" t="s">
        <v>4364</v>
      </c>
      <c r="B893" s="3" t="s">
        <v>4363</v>
      </c>
      <c r="J893" s="33" t="s">
        <v>13844</v>
      </c>
    </row>
    <row r="894">
      <c r="A894" s="3" t="s">
        <v>4366</v>
      </c>
      <c r="B894" s="3" t="s">
        <v>4365</v>
      </c>
      <c r="J894" s="33" t="s">
        <v>13844</v>
      </c>
    </row>
    <row r="895">
      <c r="A895" s="3" t="s">
        <v>4368</v>
      </c>
      <c r="B895" s="3" t="s">
        <v>4367</v>
      </c>
      <c r="J895" s="33" t="s">
        <v>13844</v>
      </c>
    </row>
    <row r="896">
      <c r="A896" s="3" t="s">
        <v>1061</v>
      </c>
      <c r="B896" s="3" t="s">
        <v>1060</v>
      </c>
      <c r="J896" s="33" t="s">
        <v>13844</v>
      </c>
    </row>
    <row r="897">
      <c r="A897" s="3" t="s">
        <v>14200</v>
      </c>
      <c r="B897" s="3" t="s">
        <v>4018</v>
      </c>
      <c r="J897" s="33" t="s">
        <v>13844</v>
      </c>
    </row>
    <row r="898">
      <c r="A898" s="3" t="s">
        <v>6339</v>
      </c>
      <c r="B898" s="3" t="s">
        <v>6338</v>
      </c>
      <c r="J898" s="33" t="s">
        <v>13844</v>
      </c>
    </row>
    <row r="899">
      <c r="A899" s="3" t="s">
        <v>4375</v>
      </c>
      <c r="B899" s="3" t="s">
        <v>4374</v>
      </c>
      <c r="J899" s="33" t="s">
        <v>13844</v>
      </c>
    </row>
    <row r="900">
      <c r="A900" s="3" t="s">
        <v>7273</v>
      </c>
      <c r="B900" s="3" t="s">
        <v>7272</v>
      </c>
      <c r="J900" s="33" t="s">
        <v>13844</v>
      </c>
    </row>
    <row r="901">
      <c r="A901" s="3" t="s">
        <v>7333</v>
      </c>
      <c r="B901" s="3" t="s">
        <v>7332</v>
      </c>
      <c r="J901" s="33" t="s">
        <v>13844</v>
      </c>
    </row>
    <row r="902">
      <c r="A902" s="3" t="s">
        <v>4377</v>
      </c>
      <c r="B902" s="3" t="s">
        <v>4376</v>
      </c>
      <c r="J902" s="33" t="s">
        <v>13844</v>
      </c>
    </row>
    <row r="903">
      <c r="A903" s="3" t="s">
        <v>5974</v>
      </c>
      <c r="B903" s="3" t="s">
        <v>5973</v>
      </c>
      <c r="J903" s="33" t="s">
        <v>13844</v>
      </c>
    </row>
    <row r="904">
      <c r="A904" s="3" t="s">
        <v>14201</v>
      </c>
      <c r="B904" s="3" t="s">
        <v>868</v>
      </c>
      <c r="J904" s="33" t="s">
        <v>13844</v>
      </c>
    </row>
    <row r="905">
      <c r="A905" s="3" t="s">
        <v>4379</v>
      </c>
      <c r="B905" s="3" t="s">
        <v>4378</v>
      </c>
      <c r="J905" s="33" t="s">
        <v>13850</v>
      </c>
    </row>
    <row r="906">
      <c r="A906" s="3" t="s">
        <v>4381</v>
      </c>
      <c r="B906" s="3" t="s">
        <v>4380</v>
      </c>
      <c r="J906" s="33" t="s">
        <v>13844</v>
      </c>
    </row>
    <row r="907">
      <c r="A907" s="3" t="s">
        <v>4383</v>
      </c>
      <c r="B907" s="3" t="s">
        <v>4382</v>
      </c>
      <c r="J907" s="33" t="s">
        <v>13844</v>
      </c>
    </row>
    <row r="908">
      <c r="A908" s="3" t="s">
        <v>14202</v>
      </c>
      <c r="B908" s="3" t="s">
        <v>4216</v>
      </c>
      <c r="J908" s="33" t="s">
        <v>13844</v>
      </c>
    </row>
    <row r="909">
      <c r="A909" s="3" t="s">
        <v>14203</v>
      </c>
      <c r="B909" s="3" t="s">
        <v>4218</v>
      </c>
      <c r="J909" s="33" t="s">
        <v>13844</v>
      </c>
    </row>
    <row r="910">
      <c r="A910" s="3" t="s">
        <v>4390</v>
      </c>
      <c r="B910" s="3" t="s">
        <v>4389</v>
      </c>
      <c r="J910" s="33" t="s">
        <v>13844</v>
      </c>
    </row>
    <row r="911">
      <c r="A911" s="3" t="s">
        <v>4392</v>
      </c>
      <c r="B911" s="3" t="s">
        <v>4391</v>
      </c>
      <c r="J911" s="33" t="s">
        <v>13844</v>
      </c>
    </row>
    <row r="912">
      <c r="A912" s="3" t="s">
        <v>4394</v>
      </c>
      <c r="B912" s="3" t="s">
        <v>4393</v>
      </c>
      <c r="J912" s="33" t="s">
        <v>13844</v>
      </c>
    </row>
    <row r="913">
      <c r="A913" s="3" t="s">
        <v>4396</v>
      </c>
      <c r="B913" s="3" t="s">
        <v>4395</v>
      </c>
      <c r="J913" s="33" t="s">
        <v>13844</v>
      </c>
    </row>
    <row r="914">
      <c r="A914" s="3" t="s">
        <v>4397</v>
      </c>
      <c r="B914" s="3" t="s">
        <v>3525</v>
      </c>
      <c r="J914" s="33" t="s">
        <v>13844</v>
      </c>
    </row>
    <row r="915">
      <c r="A915" s="3" t="s">
        <v>4399</v>
      </c>
      <c r="B915" s="3" t="s">
        <v>4398</v>
      </c>
      <c r="J915" s="33" t="s">
        <v>13844</v>
      </c>
    </row>
    <row r="916">
      <c r="A916" s="3" t="s">
        <v>4401</v>
      </c>
      <c r="B916" s="3" t="s">
        <v>4400</v>
      </c>
      <c r="J916" s="33" t="s">
        <v>13844</v>
      </c>
    </row>
    <row r="917">
      <c r="A917" s="3" t="s">
        <v>6858</v>
      </c>
      <c r="B917" s="3" t="s">
        <v>6857</v>
      </c>
      <c r="J917" s="33" t="s">
        <v>13844</v>
      </c>
    </row>
    <row r="918">
      <c r="A918" s="3" t="s">
        <v>4403</v>
      </c>
      <c r="B918" s="3" t="s">
        <v>4402</v>
      </c>
      <c r="J918" s="33" t="s">
        <v>13844</v>
      </c>
    </row>
    <row r="919">
      <c r="A919" s="3" t="s">
        <v>6452</v>
      </c>
      <c r="B919" s="3" t="s">
        <v>6451</v>
      </c>
      <c r="J919" s="33" t="s">
        <v>13844</v>
      </c>
    </row>
    <row r="920">
      <c r="A920" s="3" t="s">
        <v>4405</v>
      </c>
      <c r="B920" s="3" t="s">
        <v>4404</v>
      </c>
      <c r="J920" s="33" t="s">
        <v>13844</v>
      </c>
    </row>
    <row r="921">
      <c r="A921" s="3" t="s">
        <v>4407</v>
      </c>
      <c r="B921" s="3" t="s">
        <v>4406</v>
      </c>
      <c r="J921" s="33" t="s">
        <v>13844</v>
      </c>
    </row>
    <row r="922">
      <c r="A922" s="3" t="s">
        <v>4410</v>
      </c>
      <c r="B922" s="3" t="s">
        <v>4409</v>
      </c>
      <c r="J922" s="33" t="s">
        <v>13844</v>
      </c>
    </row>
    <row r="923">
      <c r="A923" s="3" t="s">
        <v>1021</v>
      </c>
      <c r="B923" s="3" t="s">
        <v>1020</v>
      </c>
      <c r="J923" s="33" t="s">
        <v>13844</v>
      </c>
    </row>
    <row r="924">
      <c r="A924" s="3" t="s">
        <v>6782</v>
      </c>
      <c r="B924" s="3" t="s">
        <v>6781</v>
      </c>
      <c r="J924" s="33" t="s">
        <v>13844</v>
      </c>
    </row>
    <row r="925">
      <c r="A925" s="3" t="s">
        <v>4412</v>
      </c>
      <c r="B925" s="3" t="s">
        <v>4411</v>
      </c>
      <c r="J925" s="33" t="s">
        <v>13844</v>
      </c>
    </row>
    <row r="926">
      <c r="A926" s="3" t="s">
        <v>1064</v>
      </c>
      <c r="B926" s="3" t="s">
        <v>1063</v>
      </c>
      <c r="J926" s="33" t="s">
        <v>13844</v>
      </c>
    </row>
    <row r="927">
      <c r="A927" s="3" t="s">
        <v>4414</v>
      </c>
      <c r="B927" s="3" t="s">
        <v>4413</v>
      </c>
      <c r="J927" s="33" t="s">
        <v>13844</v>
      </c>
    </row>
    <row r="928">
      <c r="A928" s="3" t="s">
        <v>4416</v>
      </c>
      <c r="B928" s="3" t="s">
        <v>4415</v>
      </c>
      <c r="J928" s="33" t="s">
        <v>13844</v>
      </c>
    </row>
    <row r="929">
      <c r="A929" s="3" t="s">
        <v>1203</v>
      </c>
      <c r="B929" s="3" t="s">
        <v>1202</v>
      </c>
      <c r="J929" s="33" t="s">
        <v>13844</v>
      </c>
    </row>
    <row r="930">
      <c r="A930" s="3" t="s">
        <v>4418</v>
      </c>
      <c r="B930" s="3" t="s">
        <v>4417</v>
      </c>
      <c r="J930" s="33" t="s">
        <v>13844</v>
      </c>
    </row>
    <row r="931">
      <c r="A931" s="3" t="s">
        <v>4420</v>
      </c>
      <c r="B931" s="3" t="s">
        <v>4419</v>
      </c>
      <c r="J931" s="33" t="s">
        <v>13844</v>
      </c>
    </row>
    <row r="932">
      <c r="A932" s="3" t="s">
        <v>4422</v>
      </c>
      <c r="B932" s="3" t="s">
        <v>4421</v>
      </c>
      <c r="J932" s="33" t="s">
        <v>13844</v>
      </c>
    </row>
    <row r="933">
      <c r="A933" s="3" t="s">
        <v>4424</v>
      </c>
      <c r="B933" s="3" t="s">
        <v>4423</v>
      </c>
      <c r="J933" s="33" t="s">
        <v>13850</v>
      </c>
    </row>
    <row r="934">
      <c r="A934" s="3" t="s">
        <v>4426</v>
      </c>
      <c r="B934" s="3" t="s">
        <v>4425</v>
      </c>
      <c r="J934" s="33" t="s">
        <v>13844</v>
      </c>
    </row>
    <row r="935">
      <c r="A935" s="3" t="s">
        <v>4432</v>
      </c>
      <c r="B935" s="3" t="s">
        <v>4431</v>
      </c>
      <c r="J935" s="33" t="s">
        <v>13844</v>
      </c>
    </row>
    <row r="936">
      <c r="A936" s="3" t="s">
        <v>4434</v>
      </c>
      <c r="B936" s="3" t="s">
        <v>4433</v>
      </c>
      <c r="J936" s="33" t="s">
        <v>13844</v>
      </c>
    </row>
    <row r="937">
      <c r="A937" s="3" t="s">
        <v>4436</v>
      </c>
      <c r="B937" s="3" t="s">
        <v>4435</v>
      </c>
      <c r="J937" s="33" t="s">
        <v>13844</v>
      </c>
    </row>
    <row r="938">
      <c r="A938" s="3" t="s">
        <v>4438</v>
      </c>
      <c r="B938" s="3" t="s">
        <v>4437</v>
      </c>
      <c r="J938" s="33" t="s">
        <v>13844</v>
      </c>
    </row>
    <row r="939">
      <c r="A939" s="3" t="s">
        <v>4440</v>
      </c>
      <c r="B939" s="3" t="s">
        <v>4439</v>
      </c>
      <c r="J939" s="33" t="s">
        <v>13844</v>
      </c>
    </row>
    <row r="940">
      <c r="A940" s="3" t="s">
        <v>4442</v>
      </c>
      <c r="B940" s="3" t="s">
        <v>4441</v>
      </c>
      <c r="J940" s="33" t="s">
        <v>13844</v>
      </c>
    </row>
    <row r="941">
      <c r="A941" s="3" t="s">
        <v>4444</v>
      </c>
      <c r="B941" s="3" t="s">
        <v>4443</v>
      </c>
      <c r="J941" s="33" t="s">
        <v>13844</v>
      </c>
    </row>
    <row r="942">
      <c r="A942" s="3" t="s">
        <v>4450</v>
      </c>
      <c r="B942" s="3" t="s">
        <v>4449</v>
      </c>
      <c r="J942" s="33" t="s">
        <v>13844</v>
      </c>
    </row>
    <row r="943">
      <c r="A943" s="3" t="s">
        <v>4452</v>
      </c>
      <c r="B943" s="3" t="s">
        <v>4451</v>
      </c>
      <c r="J943" s="33" t="s">
        <v>13844</v>
      </c>
    </row>
    <row r="944">
      <c r="A944" s="3" t="s">
        <v>4454</v>
      </c>
      <c r="B944" s="3" t="s">
        <v>4453</v>
      </c>
      <c r="J944" s="33" t="s">
        <v>13844</v>
      </c>
    </row>
    <row r="945">
      <c r="A945" s="3" t="s">
        <v>4456</v>
      </c>
      <c r="B945" s="3" t="s">
        <v>4455</v>
      </c>
      <c r="J945" s="33" t="s">
        <v>13844</v>
      </c>
    </row>
    <row r="946">
      <c r="A946" s="3" t="s">
        <v>4462</v>
      </c>
      <c r="B946" s="3" t="s">
        <v>4461</v>
      </c>
      <c r="J946" s="33" t="s">
        <v>13844</v>
      </c>
    </row>
    <row r="947">
      <c r="A947" s="3" t="s">
        <v>4464</v>
      </c>
      <c r="B947" s="3" t="s">
        <v>4463</v>
      </c>
      <c r="J947" s="33" t="s">
        <v>13844</v>
      </c>
    </row>
    <row r="948">
      <c r="A948" s="3" t="s">
        <v>4471</v>
      </c>
      <c r="B948" s="3" t="s">
        <v>4470</v>
      </c>
      <c r="J948" s="33" t="s">
        <v>13844</v>
      </c>
    </row>
    <row r="949">
      <c r="A949" s="3" t="s">
        <v>4473</v>
      </c>
      <c r="B949" s="3" t="s">
        <v>4472</v>
      </c>
      <c r="J949" s="33" t="s">
        <v>13844</v>
      </c>
    </row>
    <row r="950">
      <c r="A950" s="3" t="s">
        <v>5890</v>
      </c>
      <c r="B950" s="3" t="s">
        <v>5889</v>
      </c>
      <c r="J950" s="33" t="s">
        <v>13844</v>
      </c>
    </row>
    <row r="951">
      <c r="A951" s="3" t="s">
        <v>4475</v>
      </c>
      <c r="B951" s="3" t="s">
        <v>4474</v>
      </c>
      <c r="J951" s="33" t="s">
        <v>13844</v>
      </c>
    </row>
    <row r="952">
      <c r="A952" s="3" t="s">
        <v>4477</v>
      </c>
      <c r="B952" s="3" t="s">
        <v>4476</v>
      </c>
      <c r="J952" s="33" t="s">
        <v>13844</v>
      </c>
    </row>
    <row r="953">
      <c r="A953" s="3" t="s">
        <v>6053</v>
      </c>
      <c r="B953" s="3" t="s">
        <v>6052</v>
      </c>
      <c r="J953" s="33" t="s">
        <v>13844</v>
      </c>
    </row>
    <row r="954">
      <c r="A954" s="3" t="s">
        <v>7370</v>
      </c>
      <c r="B954" s="3" t="s">
        <v>7369</v>
      </c>
      <c r="J954" s="33" t="s">
        <v>13844</v>
      </c>
    </row>
    <row r="955">
      <c r="A955" s="3" t="s">
        <v>4479</v>
      </c>
      <c r="B955" s="3" t="s">
        <v>4478</v>
      </c>
      <c r="J955" s="33" t="s">
        <v>13844</v>
      </c>
    </row>
    <row r="956">
      <c r="A956" s="3" t="s">
        <v>4481</v>
      </c>
      <c r="B956" s="3" t="s">
        <v>4480</v>
      </c>
      <c r="J956" s="33" t="s">
        <v>13844</v>
      </c>
    </row>
    <row r="957">
      <c r="A957" s="3" t="s">
        <v>4483</v>
      </c>
      <c r="B957" s="3" t="s">
        <v>4482</v>
      </c>
      <c r="J957" s="33" t="s">
        <v>13844</v>
      </c>
    </row>
    <row r="958">
      <c r="A958" s="3" t="s">
        <v>6499</v>
      </c>
      <c r="B958" s="3" t="s">
        <v>6498</v>
      </c>
      <c r="J958" s="33" t="s">
        <v>13844</v>
      </c>
    </row>
    <row r="959">
      <c r="A959" s="3" t="s">
        <v>4485</v>
      </c>
      <c r="B959" s="3" t="s">
        <v>4484</v>
      </c>
      <c r="J959" s="33" t="s">
        <v>13844</v>
      </c>
    </row>
    <row r="960">
      <c r="A960" s="3" t="s">
        <v>1033</v>
      </c>
      <c r="B960" s="3" t="s">
        <v>1032</v>
      </c>
      <c r="J960" s="33" t="s">
        <v>13844</v>
      </c>
    </row>
    <row r="961">
      <c r="A961" s="3" t="s">
        <v>4487</v>
      </c>
      <c r="B961" s="3" t="s">
        <v>4486</v>
      </c>
      <c r="J961" s="33" t="s">
        <v>13844</v>
      </c>
    </row>
    <row r="962">
      <c r="A962" s="3" t="s">
        <v>4489</v>
      </c>
      <c r="B962" s="3" t="s">
        <v>4488</v>
      </c>
      <c r="J962" s="33" t="s">
        <v>13844</v>
      </c>
    </row>
    <row r="963">
      <c r="A963" s="3" t="s">
        <v>4491</v>
      </c>
      <c r="B963" s="3" t="s">
        <v>4490</v>
      </c>
      <c r="J963" s="33" t="s">
        <v>13844</v>
      </c>
    </row>
    <row r="964">
      <c r="A964" s="3" t="s">
        <v>4493</v>
      </c>
      <c r="B964" s="3" t="s">
        <v>4492</v>
      </c>
      <c r="J964" s="33" t="s">
        <v>13844</v>
      </c>
    </row>
    <row r="965">
      <c r="A965" s="3" t="s">
        <v>4495</v>
      </c>
      <c r="B965" s="3" t="s">
        <v>4494</v>
      </c>
      <c r="J965" s="33" t="s">
        <v>13844</v>
      </c>
    </row>
    <row r="966">
      <c r="A966" s="3" t="s">
        <v>4501</v>
      </c>
      <c r="B966" s="3" t="s">
        <v>4500</v>
      </c>
      <c r="J966" s="33" t="s">
        <v>13844</v>
      </c>
    </row>
    <row r="967">
      <c r="A967" s="3" t="s">
        <v>4503</v>
      </c>
      <c r="B967" s="3" t="s">
        <v>4502</v>
      </c>
      <c r="J967" s="33" t="s">
        <v>13844</v>
      </c>
    </row>
    <row r="968">
      <c r="A968" s="3" t="s">
        <v>4505</v>
      </c>
      <c r="B968" s="3" t="s">
        <v>4504</v>
      </c>
      <c r="J968" s="33" t="s">
        <v>13844</v>
      </c>
    </row>
    <row r="969">
      <c r="A969" s="3" t="s">
        <v>4507</v>
      </c>
      <c r="B969" s="3" t="s">
        <v>4506</v>
      </c>
      <c r="J969" s="33" t="s">
        <v>13844</v>
      </c>
    </row>
    <row r="970">
      <c r="A970" s="3" t="s">
        <v>6816</v>
      </c>
      <c r="B970" s="3" t="s">
        <v>6815</v>
      </c>
      <c r="J970" s="33" t="s">
        <v>13844</v>
      </c>
    </row>
    <row r="971">
      <c r="A971" s="3" t="s">
        <v>4509</v>
      </c>
      <c r="B971" s="3" t="s">
        <v>4508</v>
      </c>
      <c r="J971" s="33" t="s">
        <v>13844</v>
      </c>
    </row>
    <row r="972">
      <c r="A972" s="3" t="s">
        <v>4511</v>
      </c>
      <c r="B972" s="3" t="s">
        <v>4510</v>
      </c>
      <c r="J972" s="33" t="s">
        <v>13844</v>
      </c>
    </row>
    <row r="973">
      <c r="A973" s="3" t="s">
        <v>4513</v>
      </c>
      <c r="B973" s="3" t="s">
        <v>4512</v>
      </c>
      <c r="J973" s="33" t="s">
        <v>13844</v>
      </c>
    </row>
    <row r="974">
      <c r="A974" s="3" t="s">
        <v>779</v>
      </c>
      <c r="B974" s="3" t="s">
        <v>778</v>
      </c>
      <c r="J974" s="33" t="s">
        <v>13844</v>
      </c>
    </row>
    <row r="975">
      <c r="A975" s="3" t="s">
        <v>4519</v>
      </c>
      <c r="B975" s="3" t="s">
        <v>4518</v>
      </c>
      <c r="J975" s="33" t="s">
        <v>13844</v>
      </c>
    </row>
    <row r="976">
      <c r="A976" s="3" t="s">
        <v>14204</v>
      </c>
      <c r="B976" s="3" t="s">
        <v>3404</v>
      </c>
      <c r="J976" s="33" t="s">
        <v>13844</v>
      </c>
    </row>
    <row r="977">
      <c r="A977" s="3" t="s">
        <v>4525</v>
      </c>
      <c r="B977" s="3" t="s">
        <v>4524</v>
      </c>
      <c r="J977" s="33" t="s">
        <v>13844</v>
      </c>
    </row>
    <row r="978">
      <c r="A978" s="3" t="s">
        <v>4527</v>
      </c>
      <c r="B978" s="3" t="s">
        <v>4526</v>
      </c>
      <c r="J978" s="33" t="s">
        <v>13844</v>
      </c>
    </row>
    <row r="979">
      <c r="A979" s="3" t="s">
        <v>4533</v>
      </c>
      <c r="B979" s="3" t="s">
        <v>4532</v>
      </c>
      <c r="J979" s="33" t="s">
        <v>13844</v>
      </c>
    </row>
    <row r="980">
      <c r="A980" s="3" t="s">
        <v>4535</v>
      </c>
      <c r="B980" s="3" t="s">
        <v>4534</v>
      </c>
      <c r="J980" s="33" t="s">
        <v>13844</v>
      </c>
    </row>
    <row r="981">
      <c r="A981" s="3" t="s">
        <v>4537</v>
      </c>
      <c r="B981" s="3" t="s">
        <v>4536</v>
      </c>
      <c r="J981" s="33" t="s">
        <v>13844</v>
      </c>
    </row>
    <row r="982">
      <c r="A982" s="3" t="s">
        <v>4539</v>
      </c>
      <c r="B982" s="3" t="s">
        <v>4538</v>
      </c>
      <c r="J982" s="33" t="s">
        <v>13844</v>
      </c>
    </row>
    <row r="983">
      <c r="A983" s="3" t="s">
        <v>4541</v>
      </c>
      <c r="B983" s="3" t="s">
        <v>4540</v>
      </c>
      <c r="J983" s="33" t="s">
        <v>13844</v>
      </c>
    </row>
    <row r="984">
      <c r="A984" s="3" t="s">
        <v>4543</v>
      </c>
      <c r="B984" s="3" t="s">
        <v>4542</v>
      </c>
      <c r="J984" s="33" t="s">
        <v>13844</v>
      </c>
    </row>
    <row r="985">
      <c r="A985" s="3" t="s">
        <v>6446</v>
      </c>
      <c r="B985" s="3" t="s">
        <v>6445</v>
      </c>
      <c r="J985" s="33" t="s">
        <v>13844</v>
      </c>
    </row>
    <row r="986">
      <c r="A986" s="3" t="s">
        <v>4546</v>
      </c>
      <c r="B986" s="3" t="s">
        <v>4545</v>
      </c>
      <c r="J986" s="33" t="s">
        <v>13844</v>
      </c>
    </row>
    <row r="987">
      <c r="A987" s="3" t="s">
        <v>4548</v>
      </c>
      <c r="B987" s="3" t="s">
        <v>4547</v>
      </c>
      <c r="J987" s="33" t="s">
        <v>13844</v>
      </c>
    </row>
    <row r="988">
      <c r="A988" s="3" t="s">
        <v>7315</v>
      </c>
      <c r="B988" s="3" t="s">
        <v>7314</v>
      </c>
      <c r="J988" s="33" t="s">
        <v>13844</v>
      </c>
    </row>
    <row r="989">
      <c r="A989" s="3" t="s">
        <v>4550</v>
      </c>
      <c r="B989" s="3" t="s">
        <v>4549</v>
      </c>
      <c r="J989" s="33" t="s">
        <v>13844</v>
      </c>
    </row>
    <row r="990">
      <c r="A990" s="3" t="s">
        <v>6149</v>
      </c>
      <c r="B990" s="3" t="s">
        <v>6148</v>
      </c>
      <c r="J990" s="33" t="s">
        <v>13844</v>
      </c>
    </row>
    <row r="991">
      <c r="A991" s="3" t="s">
        <v>4552</v>
      </c>
      <c r="B991" s="3" t="s">
        <v>4551</v>
      </c>
      <c r="J991" s="33" t="s">
        <v>13844</v>
      </c>
    </row>
    <row r="992">
      <c r="A992" s="3" t="s">
        <v>4554</v>
      </c>
      <c r="B992" s="3" t="s">
        <v>4553</v>
      </c>
      <c r="J992" s="33" t="s">
        <v>13844</v>
      </c>
    </row>
    <row r="993">
      <c r="A993" s="3" t="s">
        <v>4556</v>
      </c>
      <c r="B993" s="3" t="s">
        <v>4555</v>
      </c>
      <c r="J993" s="33" t="s">
        <v>13844</v>
      </c>
    </row>
    <row r="994">
      <c r="A994" s="3" t="s">
        <v>5995</v>
      </c>
      <c r="B994" s="3" t="s">
        <v>5994</v>
      </c>
      <c r="J994" s="33" t="s">
        <v>13844</v>
      </c>
    </row>
    <row r="995">
      <c r="A995" s="3" t="s">
        <v>4558</v>
      </c>
      <c r="B995" s="3" t="s">
        <v>4557</v>
      </c>
      <c r="J995" s="33" t="s">
        <v>13844</v>
      </c>
    </row>
    <row r="996">
      <c r="A996" s="3" t="s">
        <v>7041</v>
      </c>
      <c r="B996" s="3" t="s">
        <v>7040</v>
      </c>
      <c r="J996" s="33" t="s">
        <v>13844</v>
      </c>
    </row>
    <row r="997">
      <c r="A997" s="3" t="s">
        <v>4560</v>
      </c>
      <c r="B997" s="3" t="s">
        <v>4559</v>
      </c>
      <c r="J997" s="33" t="s">
        <v>13844</v>
      </c>
    </row>
    <row r="998">
      <c r="A998" s="3" t="s">
        <v>4562</v>
      </c>
      <c r="B998" s="3" t="s">
        <v>4561</v>
      </c>
      <c r="J998" s="33" t="s">
        <v>13844</v>
      </c>
    </row>
    <row r="999">
      <c r="A999" s="3" t="s">
        <v>4564</v>
      </c>
      <c r="B999" s="3" t="s">
        <v>4563</v>
      </c>
      <c r="J999" s="33" t="s">
        <v>13844</v>
      </c>
    </row>
    <row r="1000">
      <c r="A1000" s="3" t="s">
        <v>1122</v>
      </c>
      <c r="B1000" s="3" t="s">
        <v>1121</v>
      </c>
      <c r="J1000" s="33" t="s">
        <v>13844</v>
      </c>
    </row>
    <row r="1001">
      <c r="A1001" s="3" t="s">
        <v>4566</v>
      </c>
      <c r="B1001" s="3" t="s">
        <v>4565</v>
      </c>
      <c r="J1001" s="33" t="s">
        <v>13844</v>
      </c>
    </row>
    <row r="1002">
      <c r="A1002" s="3" t="s">
        <v>4568</v>
      </c>
      <c r="B1002" s="3" t="s">
        <v>4567</v>
      </c>
      <c r="J1002" s="33" t="s">
        <v>13844</v>
      </c>
    </row>
    <row r="1003">
      <c r="A1003" s="3" t="s">
        <v>4570</v>
      </c>
      <c r="B1003" s="3" t="s">
        <v>4569</v>
      </c>
      <c r="J1003" s="33" t="s">
        <v>13844</v>
      </c>
    </row>
    <row r="1004">
      <c r="A1004" s="3" t="s">
        <v>4577</v>
      </c>
      <c r="B1004" s="3" t="s">
        <v>4576</v>
      </c>
      <c r="J1004" s="33" t="s">
        <v>13844</v>
      </c>
    </row>
    <row r="1005">
      <c r="A1005" s="3" t="s">
        <v>14205</v>
      </c>
      <c r="B1005" s="3" t="s">
        <v>3253</v>
      </c>
      <c r="J1005" s="33" t="s">
        <v>13844</v>
      </c>
    </row>
    <row r="1006">
      <c r="A1006" s="3" t="s">
        <v>4583</v>
      </c>
      <c r="B1006" s="3" t="s">
        <v>4582</v>
      </c>
      <c r="J1006" s="33" t="s">
        <v>13844</v>
      </c>
    </row>
    <row r="1007">
      <c r="A1007" s="3" t="s">
        <v>14206</v>
      </c>
      <c r="B1007" s="3" t="s">
        <v>482</v>
      </c>
      <c r="J1007" s="33" t="s">
        <v>13850</v>
      </c>
    </row>
    <row r="1008">
      <c r="A1008" s="3" t="s">
        <v>738</v>
      </c>
      <c r="B1008" s="3" t="s">
        <v>737</v>
      </c>
      <c r="J1008" s="33" t="s">
        <v>13844</v>
      </c>
    </row>
    <row r="1009">
      <c r="A1009" s="3" t="s">
        <v>4585</v>
      </c>
      <c r="B1009" s="3" t="s">
        <v>4584</v>
      </c>
      <c r="J1009" s="33" t="s">
        <v>13844</v>
      </c>
    </row>
    <row r="1010">
      <c r="A1010" s="3" t="s">
        <v>4587</v>
      </c>
      <c r="B1010" s="3" t="s">
        <v>4586</v>
      </c>
      <c r="J1010" s="33" t="s">
        <v>13844</v>
      </c>
    </row>
    <row r="1011">
      <c r="A1011" s="3" t="s">
        <v>6350</v>
      </c>
      <c r="B1011" s="3" t="s">
        <v>6349</v>
      </c>
      <c r="J1011" s="33" t="s">
        <v>13844</v>
      </c>
    </row>
    <row r="1012">
      <c r="A1012" s="3" t="s">
        <v>4589</v>
      </c>
      <c r="B1012" s="3" t="s">
        <v>4588</v>
      </c>
      <c r="J1012" s="33" t="s">
        <v>13844</v>
      </c>
    </row>
    <row r="1013">
      <c r="A1013" s="3" t="s">
        <v>4591</v>
      </c>
      <c r="B1013" s="3" t="s">
        <v>4590</v>
      </c>
      <c r="J1013" s="33" t="s">
        <v>13844</v>
      </c>
    </row>
    <row r="1014">
      <c r="A1014" s="3" t="s">
        <v>4593</v>
      </c>
      <c r="B1014" s="3" t="s">
        <v>4592</v>
      </c>
      <c r="J1014" s="33" t="s">
        <v>13844</v>
      </c>
    </row>
    <row r="1015">
      <c r="A1015" s="3" t="s">
        <v>4595</v>
      </c>
      <c r="B1015" s="3" t="s">
        <v>4594</v>
      </c>
      <c r="J1015" s="33" t="s">
        <v>13844</v>
      </c>
    </row>
    <row r="1016">
      <c r="A1016" s="3" t="s">
        <v>6637</v>
      </c>
      <c r="B1016" s="3" t="s">
        <v>6636</v>
      </c>
      <c r="J1016" s="33" t="s">
        <v>13844</v>
      </c>
    </row>
    <row r="1017">
      <c r="A1017" s="3" t="s">
        <v>4597</v>
      </c>
      <c r="B1017" s="3" t="s">
        <v>4596</v>
      </c>
      <c r="J1017" s="33" t="s">
        <v>13844</v>
      </c>
    </row>
    <row r="1018">
      <c r="A1018" s="3" t="s">
        <v>4599</v>
      </c>
      <c r="B1018" s="3" t="s">
        <v>4598</v>
      </c>
      <c r="J1018" s="33" t="s">
        <v>13844</v>
      </c>
    </row>
    <row r="1019">
      <c r="A1019" s="3" t="s">
        <v>4601</v>
      </c>
      <c r="B1019" s="3" t="s">
        <v>4600</v>
      </c>
      <c r="J1019" s="33" t="s">
        <v>13844</v>
      </c>
    </row>
    <row r="1020">
      <c r="A1020" s="3" t="s">
        <v>6013</v>
      </c>
      <c r="B1020" s="3" t="s">
        <v>6012</v>
      </c>
      <c r="J1020" s="33" t="s">
        <v>13844</v>
      </c>
    </row>
    <row r="1021">
      <c r="A1021" s="3" t="s">
        <v>4603</v>
      </c>
      <c r="B1021" s="3" t="s">
        <v>4602</v>
      </c>
      <c r="J1021" s="33" t="s">
        <v>13844</v>
      </c>
    </row>
    <row r="1022">
      <c r="A1022" s="3" t="s">
        <v>6064</v>
      </c>
      <c r="B1022" s="3" t="s">
        <v>6063</v>
      </c>
      <c r="J1022" s="33" t="s">
        <v>13844</v>
      </c>
    </row>
    <row r="1023">
      <c r="A1023" s="3" t="s">
        <v>14207</v>
      </c>
      <c r="B1023" s="3" t="s">
        <v>3400</v>
      </c>
      <c r="J1023" s="33" t="s">
        <v>13844</v>
      </c>
    </row>
    <row r="1024">
      <c r="A1024" s="3" t="s">
        <v>4608</v>
      </c>
      <c r="B1024" s="3" t="s">
        <v>4607</v>
      </c>
      <c r="J1024" s="33" t="s">
        <v>13844</v>
      </c>
    </row>
    <row r="1025">
      <c r="A1025" s="3" t="s">
        <v>7467</v>
      </c>
      <c r="B1025" s="3" t="s">
        <v>7466</v>
      </c>
      <c r="J1025" s="33" t="s">
        <v>13844</v>
      </c>
    </row>
    <row r="1026">
      <c r="A1026" s="3" t="s">
        <v>4610</v>
      </c>
      <c r="B1026" s="3" t="s">
        <v>4609</v>
      </c>
      <c r="J1026" s="33" t="s">
        <v>13844</v>
      </c>
    </row>
    <row r="1027">
      <c r="A1027" s="3" t="s">
        <v>6373</v>
      </c>
      <c r="B1027" s="3" t="s">
        <v>6372</v>
      </c>
      <c r="J1027" s="33" t="s">
        <v>13844</v>
      </c>
    </row>
    <row r="1028">
      <c r="A1028" s="3" t="s">
        <v>4612</v>
      </c>
      <c r="B1028" s="3" t="s">
        <v>4611</v>
      </c>
      <c r="J1028" s="33" t="s">
        <v>13844</v>
      </c>
    </row>
    <row r="1029">
      <c r="A1029" s="3" t="s">
        <v>7327</v>
      </c>
      <c r="B1029" s="3" t="s">
        <v>7326</v>
      </c>
      <c r="J1029" s="33" t="s">
        <v>13844</v>
      </c>
    </row>
    <row r="1030">
      <c r="A1030" s="3" t="s">
        <v>4614</v>
      </c>
      <c r="B1030" s="3" t="s">
        <v>4613</v>
      </c>
      <c r="J1030" s="33" t="s">
        <v>13844</v>
      </c>
    </row>
    <row r="1031">
      <c r="A1031" s="3" t="s">
        <v>4616</v>
      </c>
      <c r="B1031" s="3" t="s">
        <v>4615</v>
      </c>
      <c r="J1031" s="33" t="s">
        <v>13844</v>
      </c>
    </row>
    <row r="1032">
      <c r="A1032" s="3" t="s">
        <v>4618</v>
      </c>
      <c r="B1032" s="3" t="s">
        <v>4617</v>
      </c>
      <c r="J1032" s="33" t="s">
        <v>13844</v>
      </c>
    </row>
    <row r="1033">
      <c r="A1033" s="3" t="s">
        <v>934</v>
      </c>
      <c r="B1033" s="3" t="s">
        <v>933</v>
      </c>
      <c r="J1033" s="33" t="s">
        <v>13844</v>
      </c>
    </row>
    <row r="1034">
      <c r="A1034" s="3" t="s">
        <v>4620</v>
      </c>
      <c r="B1034" s="3" t="s">
        <v>4619</v>
      </c>
      <c r="J1034" s="33" t="s">
        <v>13844</v>
      </c>
    </row>
    <row r="1035">
      <c r="A1035" s="3" t="s">
        <v>6327</v>
      </c>
      <c r="B1035" s="3" t="s">
        <v>6326</v>
      </c>
      <c r="J1035" s="33" t="s">
        <v>13844</v>
      </c>
    </row>
    <row r="1036">
      <c r="A1036" s="3" t="s">
        <v>4627</v>
      </c>
      <c r="B1036" s="3" t="s">
        <v>4626</v>
      </c>
      <c r="J1036" s="33" t="s">
        <v>13844</v>
      </c>
    </row>
    <row r="1037">
      <c r="A1037" s="3" t="s">
        <v>4629</v>
      </c>
      <c r="B1037" s="3" t="s">
        <v>4628</v>
      </c>
      <c r="J1037" s="33" t="s">
        <v>13844</v>
      </c>
    </row>
    <row r="1038">
      <c r="A1038" s="3" t="s">
        <v>6280</v>
      </c>
      <c r="B1038" s="3" t="s">
        <v>6279</v>
      </c>
      <c r="J1038" s="33" t="s">
        <v>13844</v>
      </c>
    </row>
    <row r="1039">
      <c r="A1039" s="3" t="s">
        <v>4631</v>
      </c>
      <c r="B1039" s="3" t="s">
        <v>4630</v>
      </c>
      <c r="J1039" s="33" t="s">
        <v>13844</v>
      </c>
    </row>
    <row r="1040">
      <c r="A1040" s="3" t="s">
        <v>4633</v>
      </c>
      <c r="B1040" s="3" t="s">
        <v>4632</v>
      </c>
      <c r="J1040" s="33" t="s">
        <v>13844</v>
      </c>
    </row>
    <row r="1041">
      <c r="A1041" s="3" t="s">
        <v>4635</v>
      </c>
      <c r="B1041" s="3" t="s">
        <v>4634</v>
      </c>
      <c r="J1041" s="33" t="s">
        <v>13844</v>
      </c>
    </row>
    <row r="1042">
      <c r="A1042" s="3" t="s">
        <v>4637</v>
      </c>
      <c r="B1042" s="3" t="s">
        <v>4636</v>
      </c>
      <c r="J1042" s="33" t="s">
        <v>13844</v>
      </c>
    </row>
    <row r="1043">
      <c r="A1043" s="3" t="s">
        <v>5896</v>
      </c>
      <c r="B1043" s="3" t="s">
        <v>5895</v>
      </c>
      <c r="J1043" s="33" t="s">
        <v>13844</v>
      </c>
    </row>
    <row r="1044">
      <c r="A1044" s="3" t="s">
        <v>4639</v>
      </c>
      <c r="B1044" s="3" t="s">
        <v>4638</v>
      </c>
      <c r="J1044" s="33" t="s">
        <v>13844</v>
      </c>
    </row>
    <row r="1045">
      <c r="A1045" s="3" t="s">
        <v>4641</v>
      </c>
      <c r="B1045" s="3" t="s">
        <v>4640</v>
      </c>
      <c r="J1045" s="33" t="s">
        <v>13844</v>
      </c>
    </row>
    <row r="1046">
      <c r="A1046" s="3" t="s">
        <v>5902</v>
      </c>
      <c r="B1046" s="3" t="s">
        <v>5901</v>
      </c>
      <c r="J1046" s="33" t="s">
        <v>13844</v>
      </c>
    </row>
    <row r="1047">
      <c r="A1047" s="3" t="s">
        <v>14208</v>
      </c>
      <c r="B1047" s="3" t="s">
        <v>2772</v>
      </c>
      <c r="J1047" s="33" t="s">
        <v>13844</v>
      </c>
    </row>
    <row r="1048">
      <c r="A1048" s="3" t="s">
        <v>4643</v>
      </c>
      <c r="B1048" s="3" t="s">
        <v>4642</v>
      </c>
      <c r="J1048" s="33" t="s">
        <v>13844</v>
      </c>
    </row>
    <row r="1049">
      <c r="A1049" s="3" t="s">
        <v>4645</v>
      </c>
      <c r="B1049" s="3" t="s">
        <v>4644</v>
      </c>
      <c r="J1049" s="33" t="s">
        <v>13844</v>
      </c>
    </row>
    <row r="1050">
      <c r="A1050" s="3" t="s">
        <v>4647</v>
      </c>
      <c r="B1050" s="3" t="s">
        <v>4646</v>
      </c>
      <c r="J1050" s="33" t="s">
        <v>13844</v>
      </c>
    </row>
    <row r="1051">
      <c r="A1051" s="3" t="s">
        <v>4649</v>
      </c>
      <c r="B1051" s="3" t="s">
        <v>4648</v>
      </c>
      <c r="J1051" s="33" t="s">
        <v>13844</v>
      </c>
    </row>
    <row r="1052">
      <c r="A1052" s="3" t="s">
        <v>13906</v>
      </c>
      <c r="B1052" s="3" t="s">
        <v>13907</v>
      </c>
      <c r="J1052" s="33" t="s">
        <v>13844</v>
      </c>
    </row>
    <row r="1053">
      <c r="A1053" s="3" t="s">
        <v>4651</v>
      </c>
      <c r="B1053" s="3" t="s">
        <v>4650</v>
      </c>
      <c r="J1053" s="33" t="s">
        <v>13844</v>
      </c>
    </row>
    <row r="1054">
      <c r="A1054" s="3" t="s">
        <v>4653</v>
      </c>
      <c r="B1054" s="3" t="s">
        <v>4652</v>
      </c>
      <c r="J1054" s="33" t="s">
        <v>13844</v>
      </c>
    </row>
    <row r="1055">
      <c r="A1055" s="3" t="s">
        <v>4655</v>
      </c>
      <c r="B1055" s="3" t="s">
        <v>4654</v>
      </c>
      <c r="J1055" s="33" t="s">
        <v>13844</v>
      </c>
    </row>
    <row r="1056">
      <c r="A1056" s="3" t="s">
        <v>14209</v>
      </c>
      <c r="B1056" s="3" t="s">
        <v>3335</v>
      </c>
      <c r="J1056" s="33" t="s">
        <v>13844</v>
      </c>
    </row>
    <row r="1057">
      <c r="A1057" s="3" t="s">
        <v>4657</v>
      </c>
      <c r="B1057" s="3" t="s">
        <v>4656</v>
      </c>
      <c r="J1057" s="33" t="s">
        <v>13844</v>
      </c>
    </row>
    <row r="1058">
      <c r="A1058" s="3" t="s">
        <v>6129</v>
      </c>
      <c r="B1058" s="3" t="s">
        <v>6128</v>
      </c>
      <c r="J1058" s="33" t="s">
        <v>13844</v>
      </c>
    </row>
    <row r="1059">
      <c r="A1059" s="3" t="s">
        <v>4659</v>
      </c>
      <c r="B1059" s="3" t="s">
        <v>4658</v>
      </c>
      <c r="J1059" s="33" t="s">
        <v>13844</v>
      </c>
    </row>
    <row r="1060">
      <c r="A1060" s="3" t="s">
        <v>4661</v>
      </c>
      <c r="B1060" s="3" t="s">
        <v>4660</v>
      </c>
      <c r="J1060" s="33" t="s">
        <v>13844</v>
      </c>
    </row>
    <row r="1061">
      <c r="A1061" s="3" t="s">
        <v>4669</v>
      </c>
      <c r="B1061" s="3" t="s">
        <v>4668</v>
      </c>
      <c r="J1061" s="33" t="s">
        <v>13844</v>
      </c>
    </row>
    <row r="1062">
      <c r="A1062" s="3" t="s">
        <v>4671</v>
      </c>
      <c r="B1062" s="3" t="s">
        <v>4670</v>
      </c>
      <c r="J1062" s="33" t="s">
        <v>13844</v>
      </c>
    </row>
    <row r="1063">
      <c r="A1063" s="3" t="s">
        <v>4673</v>
      </c>
      <c r="B1063" s="3" t="s">
        <v>4672</v>
      </c>
      <c r="J1063" s="33" t="s">
        <v>13844</v>
      </c>
    </row>
    <row r="1064">
      <c r="A1064" s="3" t="s">
        <v>4675</v>
      </c>
      <c r="B1064" s="3" t="s">
        <v>4674</v>
      </c>
      <c r="J1064" s="33" t="s">
        <v>13844</v>
      </c>
    </row>
    <row r="1065">
      <c r="A1065" s="3" t="s">
        <v>4682</v>
      </c>
      <c r="B1065" s="3" t="s">
        <v>4681</v>
      </c>
      <c r="J1065" s="33" t="s">
        <v>13844</v>
      </c>
    </row>
    <row r="1066">
      <c r="A1066" s="3" t="s">
        <v>4684</v>
      </c>
      <c r="B1066" s="3" t="s">
        <v>4683</v>
      </c>
      <c r="J1066" s="33" t="s">
        <v>13844</v>
      </c>
    </row>
    <row r="1067">
      <c r="A1067" s="3" t="s">
        <v>4686</v>
      </c>
      <c r="B1067" s="3" t="s">
        <v>4685</v>
      </c>
      <c r="J1067" s="33" t="s">
        <v>13844</v>
      </c>
    </row>
    <row r="1068">
      <c r="A1068" s="3" t="s">
        <v>14210</v>
      </c>
      <c r="B1068" s="3" t="s">
        <v>3352</v>
      </c>
      <c r="J1068" s="33" t="s">
        <v>13844</v>
      </c>
    </row>
    <row r="1069">
      <c r="A1069" s="3" t="s">
        <v>4691</v>
      </c>
      <c r="B1069" s="3" t="s">
        <v>4690</v>
      </c>
      <c r="J1069" s="33" t="s">
        <v>13844</v>
      </c>
    </row>
    <row r="1070">
      <c r="A1070" s="3" t="s">
        <v>4693</v>
      </c>
      <c r="B1070" s="3" t="s">
        <v>4692</v>
      </c>
      <c r="J1070" s="33" t="s">
        <v>13844</v>
      </c>
    </row>
    <row r="1071">
      <c r="A1071" s="3" t="s">
        <v>4695</v>
      </c>
      <c r="B1071" s="3" t="s">
        <v>4694</v>
      </c>
      <c r="J1071" s="33" t="s">
        <v>13844</v>
      </c>
    </row>
    <row r="1072">
      <c r="A1072" s="3" t="s">
        <v>6241</v>
      </c>
      <c r="B1072" s="3" t="s">
        <v>6240</v>
      </c>
      <c r="J1072" s="33" t="s">
        <v>13844</v>
      </c>
    </row>
    <row r="1073">
      <c r="A1073" s="3" t="s">
        <v>4697</v>
      </c>
      <c r="B1073" s="3" t="s">
        <v>4696</v>
      </c>
      <c r="J1073" s="33" t="s">
        <v>13844</v>
      </c>
    </row>
    <row r="1074">
      <c r="A1074" s="3" t="s">
        <v>6084</v>
      </c>
      <c r="B1074" s="3" t="s">
        <v>6083</v>
      </c>
      <c r="J1074" s="33" t="s">
        <v>13844</v>
      </c>
    </row>
    <row r="1075">
      <c r="A1075" s="3" t="s">
        <v>4699</v>
      </c>
      <c r="B1075" s="3" t="s">
        <v>4698</v>
      </c>
      <c r="J1075" s="33" t="s">
        <v>13844</v>
      </c>
    </row>
    <row r="1076">
      <c r="A1076" s="3" t="s">
        <v>1012</v>
      </c>
      <c r="B1076" s="3" t="s">
        <v>1011</v>
      </c>
      <c r="J1076" s="33" t="s">
        <v>13844</v>
      </c>
    </row>
    <row r="1077">
      <c r="A1077" s="3" t="s">
        <v>4701</v>
      </c>
      <c r="B1077" s="3" t="s">
        <v>4700</v>
      </c>
      <c r="J1077" s="33" t="s">
        <v>13844</v>
      </c>
    </row>
    <row r="1078">
      <c r="A1078" s="3" t="s">
        <v>4703</v>
      </c>
      <c r="B1078" s="3" t="s">
        <v>4702</v>
      </c>
      <c r="J1078" s="33" t="s">
        <v>13844</v>
      </c>
    </row>
    <row r="1079">
      <c r="A1079" s="3" t="s">
        <v>6071</v>
      </c>
      <c r="B1079" s="3" t="s">
        <v>6070</v>
      </c>
      <c r="J1079" s="33" t="s">
        <v>13850</v>
      </c>
    </row>
    <row r="1080">
      <c r="A1080" s="3" t="s">
        <v>4705</v>
      </c>
      <c r="B1080" s="3" t="s">
        <v>4704</v>
      </c>
      <c r="J1080" s="33" t="s">
        <v>13844</v>
      </c>
    </row>
    <row r="1081">
      <c r="A1081" s="3" t="s">
        <v>4707</v>
      </c>
      <c r="B1081" s="3" t="s">
        <v>4706</v>
      </c>
      <c r="J1081" s="33" t="s">
        <v>13844</v>
      </c>
    </row>
    <row r="1082">
      <c r="A1082" s="3" t="s">
        <v>5772</v>
      </c>
      <c r="B1082" s="3" t="s">
        <v>5771</v>
      </c>
      <c r="J1082" s="33" t="s">
        <v>13844</v>
      </c>
    </row>
    <row r="1083">
      <c r="A1083" s="3" t="s">
        <v>4709</v>
      </c>
      <c r="B1083" s="3" t="s">
        <v>4708</v>
      </c>
      <c r="J1083" s="33" t="s">
        <v>13844</v>
      </c>
    </row>
    <row r="1084">
      <c r="A1084" s="3" t="s">
        <v>4711</v>
      </c>
      <c r="B1084" s="3" t="s">
        <v>4710</v>
      </c>
      <c r="J1084" s="33" t="s">
        <v>13844</v>
      </c>
    </row>
    <row r="1085">
      <c r="A1085" s="3" t="s">
        <v>4718</v>
      </c>
      <c r="B1085" s="3" t="s">
        <v>4717</v>
      </c>
      <c r="J1085" s="33" t="s">
        <v>13844</v>
      </c>
    </row>
    <row r="1086">
      <c r="A1086" s="3" t="s">
        <v>6301</v>
      </c>
      <c r="B1086" s="3" t="s">
        <v>6300</v>
      </c>
      <c r="J1086" s="33" t="s">
        <v>13844</v>
      </c>
    </row>
    <row r="1087">
      <c r="A1087" s="3" t="s">
        <v>4720</v>
      </c>
      <c r="B1087" s="3" t="s">
        <v>4719</v>
      </c>
      <c r="J1087" s="33" t="s">
        <v>13844</v>
      </c>
    </row>
    <row r="1088">
      <c r="A1088" s="3" t="s">
        <v>6505</v>
      </c>
      <c r="B1088" s="3" t="s">
        <v>6504</v>
      </c>
      <c r="J1088" s="33" t="s">
        <v>13844</v>
      </c>
    </row>
    <row r="1089">
      <c r="A1089" s="3" t="s">
        <v>4722</v>
      </c>
      <c r="B1089" s="3" t="s">
        <v>4721</v>
      </c>
      <c r="J1089" s="33" t="s">
        <v>13844</v>
      </c>
    </row>
    <row r="1090">
      <c r="A1090" s="3" t="s">
        <v>4724</v>
      </c>
      <c r="B1090" s="3" t="s">
        <v>4723</v>
      </c>
      <c r="J1090" s="33" t="s">
        <v>13844</v>
      </c>
    </row>
    <row r="1091">
      <c r="A1091" s="3" t="s">
        <v>14211</v>
      </c>
      <c r="B1091" s="3" t="s">
        <v>802</v>
      </c>
      <c r="J1091" s="33" t="s">
        <v>13844</v>
      </c>
    </row>
    <row r="1092">
      <c r="A1092" s="3" t="s">
        <v>4726</v>
      </c>
      <c r="B1092" s="3" t="s">
        <v>4725</v>
      </c>
      <c r="J1092" s="33" t="s">
        <v>13844</v>
      </c>
    </row>
    <row r="1093">
      <c r="A1093" s="3" t="s">
        <v>4728</v>
      </c>
      <c r="B1093" s="3" t="s">
        <v>4727</v>
      </c>
      <c r="J1093" s="33" t="s">
        <v>13844</v>
      </c>
    </row>
    <row r="1094">
      <c r="A1094" s="3" t="s">
        <v>4734</v>
      </c>
      <c r="B1094" s="3" t="s">
        <v>4733</v>
      </c>
      <c r="J1094" s="33" t="s">
        <v>13844</v>
      </c>
    </row>
    <row r="1095">
      <c r="A1095" s="3" t="s">
        <v>7054</v>
      </c>
      <c r="B1095" s="3" t="s">
        <v>7053</v>
      </c>
      <c r="J1095" s="33" t="s">
        <v>13844</v>
      </c>
    </row>
    <row r="1096">
      <c r="A1096" s="3" t="s">
        <v>4736</v>
      </c>
      <c r="B1096" s="3" t="s">
        <v>4735</v>
      </c>
      <c r="J1096" s="33" t="s">
        <v>13844</v>
      </c>
    </row>
    <row r="1097">
      <c r="A1097" s="3" t="s">
        <v>7169</v>
      </c>
      <c r="B1097" s="3" t="s">
        <v>7168</v>
      </c>
      <c r="J1097" s="33" t="s">
        <v>13844</v>
      </c>
    </row>
    <row r="1098">
      <c r="A1098" s="3" t="s">
        <v>4738</v>
      </c>
      <c r="B1098" s="3" t="s">
        <v>4737</v>
      </c>
      <c r="J1098" s="33" t="s">
        <v>13844</v>
      </c>
    </row>
    <row r="1099">
      <c r="A1099" s="3" t="s">
        <v>4740</v>
      </c>
      <c r="B1099" s="3" t="s">
        <v>4739</v>
      </c>
      <c r="J1099" s="33" t="s">
        <v>13844</v>
      </c>
    </row>
    <row r="1100">
      <c r="A1100" s="3" t="s">
        <v>5753</v>
      </c>
      <c r="B1100" s="3" t="s">
        <v>5752</v>
      </c>
      <c r="J1100" s="33" t="s">
        <v>13844</v>
      </c>
    </row>
    <row r="1101">
      <c r="A1101" s="3" t="s">
        <v>833</v>
      </c>
      <c r="B1101" s="3" t="s">
        <v>832</v>
      </c>
      <c r="J1101" s="33" t="s">
        <v>13844</v>
      </c>
    </row>
    <row r="1102">
      <c r="A1102" s="3" t="s">
        <v>4742</v>
      </c>
      <c r="B1102" s="3" t="s">
        <v>4741</v>
      </c>
      <c r="J1102" s="33" t="s">
        <v>13844</v>
      </c>
    </row>
    <row r="1103">
      <c r="A1103" s="3" t="s">
        <v>4744</v>
      </c>
      <c r="B1103" s="3" t="s">
        <v>4743</v>
      </c>
      <c r="J1103" s="33" t="s">
        <v>13844</v>
      </c>
    </row>
    <row r="1104">
      <c r="A1104" s="3" t="s">
        <v>4746</v>
      </c>
      <c r="B1104" s="3" t="s">
        <v>4745</v>
      </c>
      <c r="J1104" s="33" t="s">
        <v>13844</v>
      </c>
    </row>
    <row r="1105">
      <c r="A1105" s="3" t="s">
        <v>4748</v>
      </c>
      <c r="B1105" s="3" t="s">
        <v>4747</v>
      </c>
      <c r="J1105" s="33" t="s">
        <v>13844</v>
      </c>
    </row>
    <row r="1106">
      <c r="A1106" s="3" t="s">
        <v>4755</v>
      </c>
      <c r="B1106" s="3" t="s">
        <v>4754</v>
      </c>
      <c r="J1106" s="33" t="s">
        <v>13844</v>
      </c>
    </row>
    <row r="1107">
      <c r="A1107" s="3" t="s">
        <v>4762</v>
      </c>
      <c r="B1107" s="3" t="s">
        <v>4761</v>
      </c>
      <c r="J1107" s="33" t="s">
        <v>13844</v>
      </c>
    </row>
    <row r="1108">
      <c r="A1108" s="3" t="s">
        <v>6573</v>
      </c>
      <c r="B1108" s="3" t="s">
        <v>6572</v>
      </c>
      <c r="J1108" s="33" t="s">
        <v>13844</v>
      </c>
    </row>
    <row r="1109">
      <c r="A1109" s="3" t="s">
        <v>4764</v>
      </c>
      <c r="B1109" s="3" t="s">
        <v>4763</v>
      </c>
      <c r="J1109" s="33" t="s">
        <v>13844</v>
      </c>
    </row>
    <row r="1110">
      <c r="A1110" s="3" t="s">
        <v>4766</v>
      </c>
      <c r="B1110" s="3" t="s">
        <v>4765</v>
      </c>
      <c r="J1110" s="33" t="s">
        <v>13844</v>
      </c>
    </row>
    <row r="1111">
      <c r="A1111" s="3" t="s">
        <v>4772</v>
      </c>
      <c r="B1111" s="3" t="s">
        <v>4771</v>
      </c>
      <c r="J1111" s="33" t="s">
        <v>13844</v>
      </c>
    </row>
    <row r="1112">
      <c r="A1112" s="3" t="s">
        <v>4779</v>
      </c>
      <c r="B1112" s="3" t="s">
        <v>4778</v>
      </c>
      <c r="J1112" s="33" t="s">
        <v>13844</v>
      </c>
    </row>
    <row r="1113">
      <c r="A1113" s="3" t="s">
        <v>4786</v>
      </c>
      <c r="B1113" s="3" t="s">
        <v>4785</v>
      </c>
      <c r="J1113" s="33" t="s">
        <v>13844</v>
      </c>
    </row>
    <row r="1114">
      <c r="A1114" s="3" t="s">
        <v>4788</v>
      </c>
      <c r="B1114" s="3" t="s">
        <v>4787</v>
      </c>
      <c r="J1114" s="33" t="s">
        <v>13844</v>
      </c>
    </row>
    <row r="1115">
      <c r="A1115" s="3" t="s">
        <v>4790</v>
      </c>
      <c r="B1115" s="3" t="s">
        <v>4789</v>
      </c>
      <c r="J1115" s="33" t="s">
        <v>13844</v>
      </c>
    </row>
    <row r="1116">
      <c r="A1116" s="3" t="s">
        <v>4795</v>
      </c>
      <c r="B1116" s="3" t="s">
        <v>4794</v>
      </c>
      <c r="J1116" s="33" t="s">
        <v>13844</v>
      </c>
    </row>
    <row r="1117">
      <c r="A1117" s="3" t="s">
        <v>4802</v>
      </c>
      <c r="B1117" s="3" t="s">
        <v>4801</v>
      </c>
      <c r="J1117" s="33" t="s">
        <v>13844</v>
      </c>
    </row>
    <row r="1118">
      <c r="A1118" s="3" t="s">
        <v>4804</v>
      </c>
      <c r="B1118" s="3" t="s">
        <v>4803</v>
      </c>
      <c r="J1118" s="33" t="s">
        <v>13844</v>
      </c>
    </row>
    <row r="1119">
      <c r="A1119" s="3" t="s">
        <v>4806</v>
      </c>
      <c r="B1119" s="3" t="s">
        <v>4805</v>
      </c>
      <c r="J1119" s="33" t="s">
        <v>13844</v>
      </c>
    </row>
    <row r="1120">
      <c r="A1120" s="3" t="s">
        <v>4812</v>
      </c>
      <c r="B1120" s="3" t="s">
        <v>4811</v>
      </c>
      <c r="J1120" s="33" t="s">
        <v>13844</v>
      </c>
    </row>
    <row r="1121">
      <c r="A1121" s="3" t="s">
        <v>6523</v>
      </c>
      <c r="B1121" s="3" t="s">
        <v>6522</v>
      </c>
      <c r="J1121" s="33" t="s">
        <v>13844</v>
      </c>
    </row>
    <row r="1122">
      <c r="A1122" s="3" t="s">
        <v>4819</v>
      </c>
      <c r="B1122" s="3" t="s">
        <v>4818</v>
      </c>
      <c r="J1122" s="33" t="s">
        <v>13844</v>
      </c>
    </row>
    <row r="1123">
      <c r="A1123" s="3" t="s">
        <v>4821</v>
      </c>
      <c r="B1123" s="3" t="s">
        <v>4820</v>
      </c>
      <c r="J1123" s="33" t="s">
        <v>13844</v>
      </c>
    </row>
    <row r="1124">
      <c r="A1124" s="3" t="s">
        <v>4823</v>
      </c>
      <c r="B1124" s="3" t="s">
        <v>4822</v>
      </c>
      <c r="J1124" s="33" t="s">
        <v>13844</v>
      </c>
    </row>
    <row r="1125">
      <c r="A1125" s="3" t="s">
        <v>4830</v>
      </c>
      <c r="B1125" s="3" t="s">
        <v>4829</v>
      </c>
      <c r="J1125" s="33" t="s">
        <v>13844</v>
      </c>
    </row>
    <row r="1126">
      <c r="A1126" s="3" t="s">
        <v>4837</v>
      </c>
      <c r="B1126" s="3" t="s">
        <v>4836</v>
      </c>
      <c r="J1126" s="33" t="s">
        <v>13844</v>
      </c>
    </row>
    <row r="1127">
      <c r="A1127" s="3" t="s">
        <v>4839</v>
      </c>
      <c r="B1127" s="3" t="s">
        <v>4838</v>
      </c>
      <c r="J1127" s="33" t="s">
        <v>13844</v>
      </c>
    </row>
    <row r="1128">
      <c r="A1128" s="3" t="s">
        <v>4841</v>
      </c>
      <c r="B1128" s="3" t="s">
        <v>4840</v>
      </c>
      <c r="J1128" s="33" t="s">
        <v>13844</v>
      </c>
    </row>
    <row r="1129">
      <c r="A1129" s="3" t="s">
        <v>4848</v>
      </c>
      <c r="B1129" s="3" t="s">
        <v>4847</v>
      </c>
      <c r="J1129" s="33" t="s">
        <v>13844</v>
      </c>
    </row>
    <row r="1130">
      <c r="A1130" s="3" t="s">
        <v>4850</v>
      </c>
      <c r="B1130" s="3" t="s">
        <v>4849</v>
      </c>
      <c r="J1130" s="33" t="s">
        <v>13844</v>
      </c>
    </row>
    <row r="1131">
      <c r="A1131" s="3" t="s">
        <v>7152</v>
      </c>
      <c r="B1131" s="3" t="s">
        <v>7151</v>
      </c>
      <c r="J1131" s="33" t="s">
        <v>13844</v>
      </c>
    </row>
    <row r="1132">
      <c r="A1132" s="3" t="s">
        <v>4852</v>
      </c>
      <c r="B1132" s="3" t="s">
        <v>4851</v>
      </c>
      <c r="J1132" s="33" t="s">
        <v>13844</v>
      </c>
    </row>
    <row r="1133">
      <c r="A1133" s="3" t="s">
        <v>4854</v>
      </c>
      <c r="B1133" s="3" t="s">
        <v>4853</v>
      </c>
      <c r="J1133" s="33" t="s">
        <v>13844</v>
      </c>
    </row>
    <row r="1134">
      <c r="A1134" s="3" t="s">
        <v>6609</v>
      </c>
      <c r="B1134" s="3" t="s">
        <v>6608</v>
      </c>
      <c r="J1134" s="33" t="s">
        <v>13844</v>
      </c>
    </row>
    <row r="1135">
      <c r="A1135" s="3" t="s">
        <v>4856</v>
      </c>
      <c r="B1135" s="3" t="s">
        <v>4855</v>
      </c>
      <c r="J1135" s="33" t="s">
        <v>13844</v>
      </c>
    </row>
    <row r="1136">
      <c r="A1136" s="3" t="s">
        <v>4862</v>
      </c>
      <c r="B1136" s="3" t="s">
        <v>4861</v>
      </c>
      <c r="J1136" s="33" t="s">
        <v>13844</v>
      </c>
    </row>
    <row r="1137">
      <c r="A1137" s="3" t="s">
        <v>6235</v>
      </c>
      <c r="B1137" s="3" t="s">
        <v>6234</v>
      </c>
      <c r="J1137" s="33" t="s">
        <v>13844</v>
      </c>
    </row>
    <row r="1138">
      <c r="A1138" s="3" t="s">
        <v>4864</v>
      </c>
      <c r="B1138" s="3" t="s">
        <v>4863</v>
      </c>
      <c r="J1138" s="33" t="s">
        <v>13844</v>
      </c>
    </row>
    <row r="1139">
      <c r="A1139" s="3" t="s">
        <v>4866</v>
      </c>
      <c r="B1139" s="3" t="s">
        <v>4865</v>
      </c>
      <c r="J1139" s="33" t="s">
        <v>13844</v>
      </c>
    </row>
    <row r="1140">
      <c r="A1140" s="3" t="s">
        <v>4868</v>
      </c>
      <c r="B1140" s="3" t="s">
        <v>4867</v>
      </c>
      <c r="J1140" s="33" t="s">
        <v>13844</v>
      </c>
    </row>
    <row r="1141">
      <c r="A1141" s="3" t="s">
        <v>4870</v>
      </c>
      <c r="B1141" s="3" t="s">
        <v>4869</v>
      </c>
      <c r="J1141" s="33" t="s">
        <v>13844</v>
      </c>
    </row>
    <row r="1142">
      <c r="A1142" s="3" t="s">
        <v>4872</v>
      </c>
      <c r="B1142" s="3" t="s">
        <v>4871</v>
      </c>
      <c r="J1142" s="33" t="s">
        <v>13844</v>
      </c>
    </row>
    <row r="1143">
      <c r="A1143" s="3" t="s">
        <v>4874</v>
      </c>
      <c r="B1143" s="3" t="s">
        <v>4873</v>
      </c>
      <c r="J1143" s="33" t="s">
        <v>13844</v>
      </c>
    </row>
    <row r="1144">
      <c r="A1144" s="3" t="s">
        <v>4876</v>
      </c>
      <c r="B1144" s="3" t="s">
        <v>4875</v>
      </c>
      <c r="J1144" s="33" t="s">
        <v>13844</v>
      </c>
    </row>
    <row r="1145">
      <c r="A1145" s="3" t="s">
        <v>7163</v>
      </c>
      <c r="B1145" s="3" t="s">
        <v>7162</v>
      </c>
      <c r="J1145" s="33" t="s">
        <v>13844</v>
      </c>
    </row>
    <row r="1146">
      <c r="A1146" s="3" t="s">
        <v>6260</v>
      </c>
      <c r="B1146" s="3" t="s">
        <v>6259</v>
      </c>
      <c r="J1146" s="33" t="s">
        <v>13844</v>
      </c>
    </row>
    <row r="1147">
      <c r="A1147" s="3" t="s">
        <v>6160</v>
      </c>
      <c r="B1147" s="3" t="s">
        <v>6159</v>
      </c>
      <c r="J1147" s="33" t="s">
        <v>13844</v>
      </c>
    </row>
    <row r="1148">
      <c r="A1148" s="3" t="s">
        <v>7061</v>
      </c>
      <c r="B1148" s="3" t="s">
        <v>7060</v>
      </c>
      <c r="J1148" s="33" t="s">
        <v>13844</v>
      </c>
    </row>
    <row r="1149">
      <c r="A1149" s="3" t="s">
        <v>14212</v>
      </c>
      <c r="B1149" s="3" t="s">
        <v>3343</v>
      </c>
      <c r="J1149" s="33" t="s">
        <v>13844</v>
      </c>
    </row>
    <row r="1150">
      <c r="A1150" s="3" t="s">
        <v>4878</v>
      </c>
      <c r="B1150" s="3" t="s">
        <v>4877</v>
      </c>
      <c r="J1150" s="33" t="s">
        <v>13844</v>
      </c>
    </row>
    <row r="1151">
      <c r="A1151" s="3" t="s">
        <v>4880</v>
      </c>
      <c r="B1151" s="3" t="s">
        <v>4879</v>
      </c>
      <c r="J1151" s="33" t="s">
        <v>13844</v>
      </c>
    </row>
    <row r="1152">
      <c r="A1152" s="3" t="s">
        <v>4882</v>
      </c>
      <c r="B1152" s="3" t="s">
        <v>4881</v>
      </c>
      <c r="J1152" s="33" t="s">
        <v>13844</v>
      </c>
    </row>
    <row r="1153">
      <c r="A1153" s="3" t="s">
        <v>6400</v>
      </c>
      <c r="B1153" s="3" t="s">
        <v>6399</v>
      </c>
      <c r="J1153" s="33" t="s">
        <v>13844</v>
      </c>
    </row>
    <row r="1154">
      <c r="A1154" s="3" t="s">
        <v>4884</v>
      </c>
      <c r="B1154" s="3" t="s">
        <v>4883</v>
      </c>
      <c r="J1154" s="33" t="s">
        <v>13844</v>
      </c>
    </row>
    <row r="1155">
      <c r="A1155" s="3" t="s">
        <v>6287</v>
      </c>
      <c r="B1155" s="3" t="s">
        <v>6286</v>
      </c>
      <c r="J1155" s="33" t="s">
        <v>13844</v>
      </c>
    </row>
    <row r="1156">
      <c r="A1156" s="3" t="s">
        <v>6095</v>
      </c>
      <c r="B1156" s="3" t="s">
        <v>6094</v>
      </c>
      <c r="J1156" s="33" t="s">
        <v>13844</v>
      </c>
    </row>
    <row r="1157">
      <c r="A1157" s="3" t="s">
        <v>6768</v>
      </c>
      <c r="B1157" s="3" t="s">
        <v>6767</v>
      </c>
      <c r="J1157" s="33" t="s">
        <v>13844</v>
      </c>
    </row>
    <row r="1158">
      <c r="A1158" s="3" t="s">
        <v>4886</v>
      </c>
      <c r="B1158" s="3" t="s">
        <v>4885</v>
      </c>
      <c r="J1158" s="33" t="s">
        <v>13844</v>
      </c>
    </row>
    <row r="1159">
      <c r="A1159" s="3" t="s">
        <v>4893</v>
      </c>
      <c r="B1159" s="3" t="s">
        <v>4892</v>
      </c>
      <c r="J1159" s="33" t="s">
        <v>13844</v>
      </c>
    </row>
    <row r="1160">
      <c r="A1160" s="3" t="s">
        <v>4895</v>
      </c>
      <c r="B1160" s="3" t="s">
        <v>4894</v>
      </c>
      <c r="J1160" s="33" t="s">
        <v>13844</v>
      </c>
    </row>
    <row r="1161">
      <c r="A1161" s="3" t="s">
        <v>4897</v>
      </c>
      <c r="B1161" s="3" t="s">
        <v>4896</v>
      </c>
      <c r="J1161" s="33" t="s">
        <v>13844</v>
      </c>
    </row>
    <row r="1162">
      <c r="A1162" s="3" t="s">
        <v>4899</v>
      </c>
      <c r="B1162" s="3" t="s">
        <v>4898</v>
      </c>
      <c r="J1162" s="33" t="s">
        <v>13844</v>
      </c>
    </row>
    <row r="1163">
      <c r="A1163" s="3" t="s">
        <v>4901</v>
      </c>
      <c r="B1163" s="3" t="s">
        <v>4900</v>
      </c>
      <c r="J1163" s="33" t="s">
        <v>13844</v>
      </c>
    </row>
    <row r="1164">
      <c r="A1164" s="3" t="s">
        <v>4903</v>
      </c>
      <c r="B1164" s="3" t="s">
        <v>4902</v>
      </c>
      <c r="J1164" s="33" t="s">
        <v>13844</v>
      </c>
    </row>
    <row r="1165">
      <c r="A1165" s="3" t="s">
        <v>4910</v>
      </c>
      <c r="B1165" s="3" t="s">
        <v>4909</v>
      </c>
      <c r="J1165" s="33" t="s">
        <v>13844</v>
      </c>
    </row>
    <row r="1166">
      <c r="A1166" s="3" t="s">
        <v>6429</v>
      </c>
      <c r="B1166" s="3" t="s">
        <v>6428</v>
      </c>
      <c r="J1166" s="33" t="s">
        <v>13844</v>
      </c>
    </row>
    <row r="1167">
      <c r="A1167" s="3" t="s">
        <v>4912</v>
      </c>
      <c r="B1167" s="3" t="s">
        <v>4911</v>
      </c>
      <c r="J1167" s="33" t="s">
        <v>13844</v>
      </c>
    </row>
    <row r="1168">
      <c r="A1168" s="3" t="s">
        <v>4918</v>
      </c>
      <c r="B1168" s="3" t="s">
        <v>4917</v>
      </c>
      <c r="J1168" s="33" t="s">
        <v>13844</v>
      </c>
    </row>
    <row r="1169">
      <c r="A1169" s="3" t="s">
        <v>4920</v>
      </c>
      <c r="B1169" s="3" t="s">
        <v>4919</v>
      </c>
      <c r="J1169" s="33" t="s">
        <v>13844</v>
      </c>
    </row>
    <row r="1170">
      <c r="A1170" s="3" t="s">
        <v>4927</v>
      </c>
      <c r="B1170" s="3" t="s">
        <v>4926</v>
      </c>
      <c r="J1170" s="33" t="s">
        <v>13844</v>
      </c>
    </row>
    <row r="1171">
      <c r="A1171" s="3" t="s">
        <v>6459</v>
      </c>
      <c r="B1171" s="3" t="s">
        <v>6458</v>
      </c>
      <c r="J1171" s="33" t="s">
        <v>13844</v>
      </c>
    </row>
    <row r="1172">
      <c r="A1172" s="3" t="s">
        <v>4929</v>
      </c>
      <c r="B1172" s="3" t="s">
        <v>4928</v>
      </c>
      <c r="J1172" s="33" t="s">
        <v>13844</v>
      </c>
    </row>
    <row r="1173">
      <c r="A1173" s="3" t="s">
        <v>4931</v>
      </c>
      <c r="B1173" s="3" t="s">
        <v>4930</v>
      </c>
      <c r="J1173" s="33" t="s">
        <v>13844</v>
      </c>
    </row>
    <row r="1174">
      <c r="A1174" s="3" t="s">
        <v>5920</v>
      </c>
      <c r="B1174" s="3" t="s">
        <v>5919</v>
      </c>
      <c r="J1174" s="33" t="s">
        <v>13844</v>
      </c>
    </row>
    <row r="1175">
      <c r="A1175" s="3" t="s">
        <v>4933</v>
      </c>
      <c r="B1175" s="3" t="s">
        <v>4932</v>
      </c>
      <c r="J1175" s="33" t="s">
        <v>13844</v>
      </c>
    </row>
    <row r="1176">
      <c r="A1176" s="3" t="s">
        <v>4935</v>
      </c>
      <c r="B1176" s="3" t="s">
        <v>4934</v>
      </c>
      <c r="J1176" s="33" t="s">
        <v>13844</v>
      </c>
    </row>
    <row r="1177">
      <c r="A1177" s="3" t="s">
        <v>4937</v>
      </c>
      <c r="B1177" s="3" t="s">
        <v>4936</v>
      </c>
      <c r="J1177" s="33" t="s">
        <v>13844</v>
      </c>
    </row>
    <row r="1178">
      <c r="A1178" s="3" t="s">
        <v>4939</v>
      </c>
      <c r="B1178" s="3" t="s">
        <v>4938</v>
      </c>
      <c r="J1178" s="33" t="s">
        <v>13844</v>
      </c>
    </row>
    <row r="1179">
      <c r="A1179" s="3" t="s">
        <v>4941</v>
      </c>
      <c r="B1179" s="3" t="s">
        <v>4940</v>
      </c>
      <c r="J1179" s="33" t="s">
        <v>13844</v>
      </c>
    </row>
    <row r="1180">
      <c r="A1180" s="3" t="s">
        <v>4943</v>
      </c>
      <c r="B1180" s="3" t="s">
        <v>4942</v>
      </c>
      <c r="J1180" s="33" t="s">
        <v>13844</v>
      </c>
    </row>
    <row r="1181">
      <c r="A1181" s="3" t="s">
        <v>4945</v>
      </c>
      <c r="B1181" s="3" t="s">
        <v>4944</v>
      </c>
      <c r="J1181" s="33" t="s">
        <v>13844</v>
      </c>
    </row>
    <row r="1182">
      <c r="A1182" s="3" t="s">
        <v>4947</v>
      </c>
      <c r="B1182" s="3" t="s">
        <v>4946</v>
      </c>
      <c r="J1182" s="33" t="s">
        <v>13844</v>
      </c>
    </row>
    <row r="1183">
      <c r="A1183" s="3" t="s">
        <v>4949</v>
      </c>
      <c r="B1183" s="3" t="s">
        <v>4948</v>
      </c>
      <c r="J1183" s="33" t="s">
        <v>13844</v>
      </c>
    </row>
    <row r="1184">
      <c r="A1184" s="3" t="s">
        <v>4954</v>
      </c>
      <c r="B1184" s="3" t="s">
        <v>4953</v>
      </c>
      <c r="J1184" s="33" t="s">
        <v>13844</v>
      </c>
    </row>
    <row r="1185">
      <c r="A1185" s="3" t="s">
        <v>6956</v>
      </c>
      <c r="B1185" s="3" t="s">
        <v>6955</v>
      </c>
      <c r="J1185" s="33" t="s">
        <v>13844</v>
      </c>
    </row>
    <row r="1186">
      <c r="A1186" s="3" t="s">
        <v>4956</v>
      </c>
      <c r="B1186" s="3" t="s">
        <v>4955</v>
      </c>
      <c r="J1186" s="33" t="s">
        <v>13844</v>
      </c>
    </row>
    <row r="1187">
      <c r="A1187" s="3" t="s">
        <v>4958</v>
      </c>
      <c r="B1187" s="3" t="s">
        <v>4957</v>
      </c>
      <c r="J1187" s="33" t="s">
        <v>13844</v>
      </c>
    </row>
    <row r="1188">
      <c r="A1188" s="3" t="s">
        <v>4960</v>
      </c>
      <c r="B1188" s="3" t="s">
        <v>4959</v>
      </c>
      <c r="J1188" s="33" t="s">
        <v>13844</v>
      </c>
    </row>
    <row r="1189">
      <c r="A1189" s="3" t="s">
        <v>6529</v>
      </c>
      <c r="B1189" s="3" t="s">
        <v>6528</v>
      </c>
      <c r="J1189" s="33" t="s">
        <v>13844</v>
      </c>
    </row>
    <row r="1190">
      <c r="A1190" s="3" t="s">
        <v>6543</v>
      </c>
      <c r="B1190" s="3" t="s">
        <v>6542</v>
      </c>
      <c r="J1190" s="33" t="s">
        <v>13844</v>
      </c>
    </row>
    <row r="1191">
      <c r="A1191" s="3" t="s">
        <v>4966</v>
      </c>
      <c r="B1191" s="3" t="s">
        <v>4965</v>
      </c>
      <c r="J1191" s="33" t="s">
        <v>13844</v>
      </c>
    </row>
    <row r="1192">
      <c r="A1192" s="3" t="s">
        <v>6321</v>
      </c>
      <c r="B1192" s="3" t="s">
        <v>6320</v>
      </c>
      <c r="J1192" s="33" t="s">
        <v>13844</v>
      </c>
    </row>
    <row r="1193">
      <c r="A1193" s="3" t="s">
        <v>4968</v>
      </c>
      <c r="B1193" s="3" t="s">
        <v>4967</v>
      </c>
      <c r="J1193" s="33" t="s">
        <v>13844</v>
      </c>
    </row>
    <row r="1194">
      <c r="A1194" s="3" t="s">
        <v>4970</v>
      </c>
      <c r="B1194" s="3" t="s">
        <v>4969</v>
      </c>
      <c r="J1194" s="33" t="s">
        <v>13844</v>
      </c>
    </row>
    <row r="1195">
      <c r="A1195" s="3" t="s">
        <v>6078</v>
      </c>
      <c r="B1195" s="3" t="s">
        <v>6077</v>
      </c>
      <c r="J1195" s="33" t="s">
        <v>13844</v>
      </c>
    </row>
    <row r="1196">
      <c r="A1196" s="3" t="s">
        <v>4972</v>
      </c>
      <c r="B1196" s="3" t="s">
        <v>4971</v>
      </c>
      <c r="J1196" s="33" t="s">
        <v>13844</v>
      </c>
    </row>
    <row r="1197">
      <c r="A1197" s="3" t="s">
        <v>4974</v>
      </c>
      <c r="B1197" s="3" t="s">
        <v>4973</v>
      </c>
      <c r="J1197" s="33" t="s">
        <v>13850</v>
      </c>
    </row>
    <row r="1198">
      <c r="A1198" s="3" t="s">
        <v>4981</v>
      </c>
      <c r="B1198" s="3" t="s">
        <v>4980</v>
      </c>
      <c r="J1198" s="33" t="s">
        <v>13844</v>
      </c>
    </row>
    <row r="1199">
      <c r="A1199" s="3" t="s">
        <v>4988</v>
      </c>
      <c r="B1199" s="3" t="s">
        <v>4987</v>
      </c>
      <c r="J1199" s="33" t="s">
        <v>13844</v>
      </c>
    </row>
    <row r="1200">
      <c r="A1200" s="3" t="s">
        <v>4990</v>
      </c>
      <c r="B1200" s="3" t="s">
        <v>4989</v>
      </c>
      <c r="J1200" s="33" t="s">
        <v>13844</v>
      </c>
    </row>
    <row r="1201">
      <c r="A1201" s="3" t="s">
        <v>4996</v>
      </c>
      <c r="B1201" s="3" t="s">
        <v>4995</v>
      </c>
      <c r="J1201" s="33" t="s">
        <v>13844</v>
      </c>
    </row>
    <row r="1202">
      <c r="A1202" s="3" t="s">
        <v>4998</v>
      </c>
      <c r="B1202" s="3" t="s">
        <v>4997</v>
      </c>
      <c r="J1202" s="33" t="s">
        <v>13844</v>
      </c>
    </row>
    <row r="1203">
      <c r="A1203" s="3" t="s">
        <v>5000</v>
      </c>
      <c r="B1203" s="3" t="s">
        <v>4999</v>
      </c>
      <c r="J1203" s="33" t="s">
        <v>13844</v>
      </c>
    </row>
    <row r="1204">
      <c r="A1204" s="3" t="s">
        <v>5002</v>
      </c>
      <c r="B1204" s="3" t="s">
        <v>5001</v>
      </c>
      <c r="J1204" s="33" t="s">
        <v>13844</v>
      </c>
    </row>
    <row r="1205">
      <c r="A1205" s="3" t="s">
        <v>5004</v>
      </c>
      <c r="B1205" s="3" t="s">
        <v>5003</v>
      </c>
      <c r="J1205" s="33" t="s">
        <v>13844</v>
      </c>
    </row>
    <row r="1206">
      <c r="A1206" s="3" t="s">
        <v>6136</v>
      </c>
      <c r="B1206" s="3" t="s">
        <v>6135</v>
      </c>
      <c r="J1206" s="33" t="s">
        <v>13844</v>
      </c>
    </row>
    <row r="1207">
      <c r="A1207" s="3" t="s">
        <v>14213</v>
      </c>
      <c r="B1207" s="3" t="s">
        <v>3333</v>
      </c>
      <c r="J1207" s="33" t="s">
        <v>13844</v>
      </c>
    </row>
    <row r="1208">
      <c r="A1208" s="3" t="s">
        <v>6740</v>
      </c>
      <c r="B1208" s="3" t="s">
        <v>6739</v>
      </c>
      <c r="J1208" s="33" t="s">
        <v>13844</v>
      </c>
    </row>
    <row r="1209">
      <c r="A1209" s="3" t="s">
        <v>5011</v>
      </c>
      <c r="B1209" s="3" t="s">
        <v>5010</v>
      </c>
      <c r="J1209" s="33" t="s">
        <v>13844</v>
      </c>
    </row>
    <row r="1210">
      <c r="A1210" s="3" t="s">
        <v>5013</v>
      </c>
      <c r="B1210" s="3" t="s">
        <v>5012</v>
      </c>
      <c r="J1210" s="33" t="s">
        <v>13844</v>
      </c>
    </row>
    <row r="1211">
      <c r="A1211" s="3" t="s">
        <v>7026</v>
      </c>
      <c r="B1211" s="3" t="s">
        <v>7025</v>
      </c>
      <c r="J1211" s="33" t="s">
        <v>13844</v>
      </c>
    </row>
    <row r="1212">
      <c r="A1212" s="3" t="s">
        <v>5020</v>
      </c>
      <c r="B1212" s="3" t="s">
        <v>5019</v>
      </c>
      <c r="J1212" s="33" t="s">
        <v>13844</v>
      </c>
    </row>
    <row r="1213">
      <c r="A1213" s="3" t="s">
        <v>5789</v>
      </c>
      <c r="B1213" s="3" t="s">
        <v>5788</v>
      </c>
      <c r="J1213" s="33" t="s">
        <v>13844</v>
      </c>
    </row>
    <row r="1214">
      <c r="A1214" s="3" t="s">
        <v>5022</v>
      </c>
      <c r="B1214" s="3" t="s">
        <v>5021</v>
      </c>
      <c r="J1214" s="33" t="s">
        <v>13844</v>
      </c>
    </row>
    <row r="1215">
      <c r="A1215" s="3" t="s">
        <v>5024</v>
      </c>
      <c r="B1215" s="3" t="s">
        <v>5023</v>
      </c>
      <c r="J1215" s="33" t="s">
        <v>13844</v>
      </c>
    </row>
    <row r="1216">
      <c r="A1216" s="3" t="s">
        <v>5026</v>
      </c>
      <c r="B1216" s="3" t="s">
        <v>5025</v>
      </c>
      <c r="J1216" s="33" t="s">
        <v>13844</v>
      </c>
    </row>
    <row r="1217">
      <c r="A1217" s="3" t="s">
        <v>5028</v>
      </c>
      <c r="B1217" s="3" t="s">
        <v>5027</v>
      </c>
      <c r="J1217" s="33" t="s">
        <v>13844</v>
      </c>
    </row>
    <row r="1218">
      <c r="A1218" s="3" t="s">
        <v>5030</v>
      </c>
      <c r="B1218" s="3" t="s">
        <v>5029</v>
      </c>
      <c r="J1218" s="33" t="s">
        <v>13844</v>
      </c>
    </row>
    <row r="1219">
      <c r="A1219" s="3" t="s">
        <v>5032</v>
      </c>
      <c r="B1219" s="3" t="s">
        <v>5031</v>
      </c>
      <c r="J1219" s="33" t="s">
        <v>13844</v>
      </c>
    </row>
    <row r="1220">
      <c r="A1220" s="3" t="s">
        <v>5034</v>
      </c>
      <c r="B1220" s="3" t="s">
        <v>5033</v>
      </c>
      <c r="J1220" s="33" t="s">
        <v>13844</v>
      </c>
    </row>
    <row r="1221">
      <c r="A1221" s="3" t="s">
        <v>7074</v>
      </c>
      <c r="B1221" s="3" t="s">
        <v>7073</v>
      </c>
      <c r="J1221" s="33" t="s">
        <v>13844</v>
      </c>
    </row>
    <row r="1222">
      <c r="A1222" s="3" t="s">
        <v>5041</v>
      </c>
      <c r="B1222" s="3" t="s">
        <v>5040</v>
      </c>
      <c r="J1222" s="33" t="s">
        <v>13844</v>
      </c>
    </row>
    <row r="1223">
      <c r="A1223" s="3" t="s">
        <v>5043</v>
      </c>
      <c r="B1223" s="3" t="s">
        <v>5042</v>
      </c>
      <c r="J1223" s="33" t="s">
        <v>13844</v>
      </c>
    </row>
    <row r="1224">
      <c r="A1224" s="3" t="s">
        <v>5045</v>
      </c>
      <c r="B1224" s="3" t="s">
        <v>5044</v>
      </c>
      <c r="J1224" s="33" t="s">
        <v>13844</v>
      </c>
    </row>
    <row r="1225">
      <c r="A1225" s="3" t="s">
        <v>5047</v>
      </c>
      <c r="B1225" s="3" t="s">
        <v>5046</v>
      </c>
      <c r="J1225" s="33" t="s">
        <v>13844</v>
      </c>
    </row>
    <row r="1226">
      <c r="A1226" s="3" t="s">
        <v>5049</v>
      </c>
      <c r="B1226" s="3" t="s">
        <v>5048</v>
      </c>
      <c r="J1226" s="33" t="s">
        <v>13844</v>
      </c>
    </row>
    <row r="1227">
      <c r="A1227" s="3" t="s">
        <v>5051</v>
      </c>
      <c r="B1227" s="3" t="s">
        <v>5050</v>
      </c>
      <c r="J1227" s="33" t="s">
        <v>13844</v>
      </c>
    </row>
    <row r="1228">
      <c r="A1228" s="3" t="s">
        <v>5057</v>
      </c>
      <c r="B1228" s="3" t="s">
        <v>5056</v>
      </c>
      <c r="J1228" s="33" t="s">
        <v>13844</v>
      </c>
    </row>
    <row r="1229">
      <c r="A1229" s="3" t="s">
        <v>5059</v>
      </c>
      <c r="B1229" s="3" t="s">
        <v>5058</v>
      </c>
      <c r="J1229" s="33" t="s">
        <v>13844</v>
      </c>
    </row>
    <row r="1230">
      <c r="A1230" s="3" t="s">
        <v>14214</v>
      </c>
      <c r="B1230" s="3" t="s">
        <v>8180</v>
      </c>
      <c r="J1230" s="33" t="s">
        <v>13844</v>
      </c>
    </row>
    <row r="1231">
      <c r="A1231" s="3" t="s">
        <v>5854</v>
      </c>
      <c r="B1231" s="3" t="s">
        <v>5853</v>
      </c>
      <c r="J1231" s="33" t="s">
        <v>13844</v>
      </c>
    </row>
    <row r="1232">
      <c r="A1232" s="3" t="s">
        <v>5066</v>
      </c>
      <c r="B1232" s="3" t="s">
        <v>5065</v>
      </c>
      <c r="J1232" s="33" t="s">
        <v>13844</v>
      </c>
    </row>
    <row r="1233">
      <c r="A1233" s="3" t="s">
        <v>5068</v>
      </c>
      <c r="B1233" s="3" t="s">
        <v>5067</v>
      </c>
      <c r="J1233" s="33" t="s">
        <v>13844</v>
      </c>
    </row>
    <row r="1234">
      <c r="A1234" s="3" t="s">
        <v>14215</v>
      </c>
      <c r="B1234" s="3" t="s">
        <v>4000</v>
      </c>
      <c r="J1234" s="33" t="s">
        <v>13844</v>
      </c>
    </row>
    <row r="1235">
      <c r="A1235" s="3" t="s">
        <v>5070</v>
      </c>
      <c r="B1235" s="3" t="s">
        <v>5069</v>
      </c>
      <c r="J1235" s="33" t="s">
        <v>13844</v>
      </c>
    </row>
    <row r="1236">
      <c r="A1236" s="3" t="s">
        <v>7228</v>
      </c>
      <c r="B1236" s="3" t="s">
        <v>7227</v>
      </c>
      <c r="J1236" s="33" t="s">
        <v>13844</v>
      </c>
    </row>
    <row r="1237">
      <c r="A1237" s="3" t="s">
        <v>5072</v>
      </c>
      <c r="B1237" s="3" t="s">
        <v>5071</v>
      </c>
      <c r="J1237" s="33" t="s">
        <v>13844</v>
      </c>
    </row>
    <row r="1238">
      <c r="A1238" s="3" t="s">
        <v>5059</v>
      </c>
      <c r="B1238" s="3" t="s">
        <v>7465</v>
      </c>
      <c r="J1238" s="33" t="s">
        <v>13844</v>
      </c>
    </row>
    <row r="1239">
      <c r="A1239" s="3" t="s">
        <v>13063</v>
      </c>
      <c r="B1239" s="3" t="s">
        <v>13064</v>
      </c>
      <c r="J1239" s="33" t="s">
        <v>13844</v>
      </c>
    </row>
    <row r="1240">
      <c r="A1240" s="3" t="s">
        <v>5074</v>
      </c>
      <c r="B1240" s="3" t="s">
        <v>5073</v>
      </c>
      <c r="J1240" s="33" t="s">
        <v>13844</v>
      </c>
    </row>
    <row r="1241">
      <c r="A1241" s="3" t="s">
        <v>5988</v>
      </c>
      <c r="B1241" s="3" t="s">
        <v>5987</v>
      </c>
      <c r="J1241" s="33" t="s">
        <v>13844</v>
      </c>
    </row>
    <row r="1242">
      <c r="A1242" s="3" t="s">
        <v>5076</v>
      </c>
      <c r="B1242" s="3" t="s">
        <v>5075</v>
      </c>
      <c r="J1242" s="33" t="s">
        <v>13844</v>
      </c>
    </row>
    <row r="1243">
      <c r="A1243" s="3" t="s">
        <v>6142</v>
      </c>
      <c r="B1243" s="3" t="s">
        <v>6141</v>
      </c>
      <c r="J1243" s="33" t="s">
        <v>13844</v>
      </c>
    </row>
    <row r="1244">
      <c r="A1244" s="3" t="s">
        <v>5803</v>
      </c>
      <c r="B1244" s="3" t="s">
        <v>5802</v>
      </c>
      <c r="J1244" s="33" t="s">
        <v>13844</v>
      </c>
    </row>
    <row r="1245">
      <c r="A1245" s="3" t="s">
        <v>5078</v>
      </c>
      <c r="B1245" s="3" t="s">
        <v>5077</v>
      </c>
      <c r="J1245" s="33" t="s">
        <v>13844</v>
      </c>
    </row>
    <row r="1246">
      <c r="A1246" s="3" t="s">
        <v>5822</v>
      </c>
      <c r="B1246" s="3" t="s">
        <v>5821</v>
      </c>
      <c r="J1246" s="33" t="s">
        <v>13844</v>
      </c>
    </row>
    <row r="1247">
      <c r="A1247" s="3" t="s">
        <v>5080</v>
      </c>
      <c r="B1247" s="3" t="s">
        <v>5079</v>
      </c>
      <c r="J1247" s="33" t="s">
        <v>13844</v>
      </c>
    </row>
    <row r="1248">
      <c r="A1248" s="3" t="s">
        <v>14216</v>
      </c>
      <c r="B1248" s="3" t="s">
        <v>3406</v>
      </c>
      <c r="J1248" s="33" t="s">
        <v>13844</v>
      </c>
    </row>
    <row r="1249">
      <c r="A1249" s="3" t="s">
        <v>5082</v>
      </c>
      <c r="B1249" s="3" t="s">
        <v>5081</v>
      </c>
      <c r="J1249" s="33" t="s">
        <v>13844</v>
      </c>
    </row>
    <row r="1250">
      <c r="A1250" s="3" t="s">
        <v>5089</v>
      </c>
      <c r="B1250" s="3" t="s">
        <v>5088</v>
      </c>
      <c r="J1250" s="33" t="s">
        <v>13844</v>
      </c>
    </row>
    <row r="1251">
      <c r="A1251" s="3" t="s">
        <v>6412</v>
      </c>
      <c r="B1251" s="3" t="s">
        <v>6411</v>
      </c>
      <c r="J1251" s="33" t="s">
        <v>13844</v>
      </c>
    </row>
    <row r="1252">
      <c r="A1252" s="3" t="s">
        <v>5091</v>
      </c>
      <c r="B1252" s="3" t="s">
        <v>5090</v>
      </c>
      <c r="J1252" s="33" t="s">
        <v>13844</v>
      </c>
    </row>
    <row r="1253">
      <c r="A1253" s="3" t="s">
        <v>5093</v>
      </c>
      <c r="B1253" s="3" t="s">
        <v>5092</v>
      </c>
      <c r="J1253" s="33" t="s">
        <v>13844</v>
      </c>
    </row>
    <row r="1254">
      <c r="A1254" s="3" t="s">
        <v>5095</v>
      </c>
      <c r="B1254" s="3" t="s">
        <v>5094</v>
      </c>
      <c r="J1254" s="33" t="s">
        <v>13844</v>
      </c>
    </row>
    <row r="1255">
      <c r="A1255" s="3" t="s">
        <v>6314</v>
      </c>
      <c r="B1255" s="3" t="s">
        <v>6313</v>
      </c>
      <c r="J1255" s="33" t="s">
        <v>13844</v>
      </c>
    </row>
    <row r="1256">
      <c r="A1256" s="3" t="s">
        <v>5097</v>
      </c>
      <c r="B1256" s="3" t="s">
        <v>5096</v>
      </c>
      <c r="J1256" s="33" t="s">
        <v>13844</v>
      </c>
    </row>
    <row r="1257">
      <c r="A1257" s="3" t="s">
        <v>5099</v>
      </c>
      <c r="B1257" s="3" t="s">
        <v>5098</v>
      </c>
      <c r="J1257" s="33" t="s">
        <v>13844</v>
      </c>
    </row>
    <row r="1258">
      <c r="A1258" s="3" t="s">
        <v>5101</v>
      </c>
      <c r="B1258" s="3" t="s">
        <v>5100</v>
      </c>
      <c r="J1258" s="33" t="s">
        <v>13844</v>
      </c>
    </row>
    <row r="1259">
      <c r="A1259" s="3" t="s">
        <v>5103</v>
      </c>
      <c r="B1259" s="3" t="s">
        <v>5102</v>
      </c>
      <c r="J1259" s="33" t="s">
        <v>13844</v>
      </c>
    </row>
    <row r="1260">
      <c r="A1260" s="3" t="s">
        <v>5105</v>
      </c>
      <c r="B1260" s="3" t="s">
        <v>5104</v>
      </c>
      <c r="J1260" s="33" t="s">
        <v>13844</v>
      </c>
    </row>
    <row r="1261">
      <c r="A1261" s="3" t="s">
        <v>5981</v>
      </c>
      <c r="B1261" s="3" t="s">
        <v>5980</v>
      </c>
      <c r="J1261" s="33" t="s">
        <v>13844</v>
      </c>
    </row>
    <row r="1262">
      <c r="A1262" s="3" t="s">
        <v>5107</v>
      </c>
      <c r="B1262" s="3" t="s">
        <v>5106</v>
      </c>
      <c r="J1262" s="33" t="s">
        <v>13844</v>
      </c>
    </row>
    <row r="1263">
      <c r="A1263" s="3" t="s">
        <v>5860</v>
      </c>
      <c r="B1263" s="3" t="s">
        <v>5859</v>
      </c>
      <c r="J1263" s="33" t="s">
        <v>13844</v>
      </c>
    </row>
    <row r="1264">
      <c r="A1264" s="3" t="s">
        <v>5109</v>
      </c>
      <c r="B1264" s="3" t="s">
        <v>5108</v>
      </c>
      <c r="J1264" s="33" t="s">
        <v>13844</v>
      </c>
    </row>
    <row r="1265">
      <c r="A1265" s="3" t="s">
        <v>5111</v>
      </c>
      <c r="B1265" s="3" t="s">
        <v>5110</v>
      </c>
      <c r="J1265" s="33" t="s">
        <v>13844</v>
      </c>
    </row>
    <row r="1266">
      <c r="A1266" s="3" t="s">
        <v>5113</v>
      </c>
      <c r="B1266" s="3" t="s">
        <v>5112</v>
      </c>
      <c r="J1266" s="33" t="s">
        <v>13844</v>
      </c>
    </row>
    <row r="1267">
      <c r="A1267" s="3" t="s">
        <v>6623</v>
      </c>
      <c r="B1267" s="3" t="s">
        <v>6622</v>
      </c>
      <c r="J1267" s="33" t="s">
        <v>13844</v>
      </c>
    </row>
    <row r="1268">
      <c r="A1268" s="3" t="s">
        <v>5119</v>
      </c>
      <c r="B1268" s="3" t="s">
        <v>5118</v>
      </c>
      <c r="J1268" s="33" t="s">
        <v>13844</v>
      </c>
    </row>
    <row r="1269">
      <c r="A1269" s="3" t="s">
        <v>5121</v>
      </c>
      <c r="B1269" s="3" t="s">
        <v>5120</v>
      </c>
      <c r="J1269" s="33" t="s">
        <v>13844</v>
      </c>
    </row>
    <row r="1270">
      <c r="A1270" s="3" t="s">
        <v>5123</v>
      </c>
      <c r="B1270" s="3" t="s">
        <v>5122</v>
      </c>
      <c r="J1270" s="33" t="s">
        <v>13844</v>
      </c>
    </row>
    <row r="1271">
      <c r="A1271" s="3" t="s">
        <v>5848</v>
      </c>
      <c r="B1271" s="3" t="s">
        <v>5847</v>
      </c>
      <c r="J1271" s="33" t="s">
        <v>13844</v>
      </c>
    </row>
    <row r="1272">
      <c r="A1272" s="3" t="s">
        <v>5125</v>
      </c>
      <c r="B1272" s="3" t="s">
        <v>5124</v>
      </c>
      <c r="J1272" s="33" t="s">
        <v>13844</v>
      </c>
    </row>
    <row r="1273">
      <c r="A1273" s="3" t="s">
        <v>5127</v>
      </c>
      <c r="B1273" s="3" t="s">
        <v>5126</v>
      </c>
      <c r="J1273" s="33" t="s">
        <v>13844</v>
      </c>
    </row>
    <row r="1274">
      <c r="A1274" s="3" t="s">
        <v>5129</v>
      </c>
      <c r="B1274" s="3" t="s">
        <v>5128</v>
      </c>
      <c r="J1274" s="33" t="s">
        <v>13844</v>
      </c>
    </row>
    <row r="1275">
      <c r="A1275" s="3" t="s">
        <v>5131</v>
      </c>
      <c r="B1275" s="3" t="s">
        <v>5130</v>
      </c>
      <c r="J1275" s="33" t="s">
        <v>13844</v>
      </c>
    </row>
    <row r="1276">
      <c r="A1276" s="3" t="s">
        <v>5133</v>
      </c>
      <c r="B1276" s="3" t="s">
        <v>5132</v>
      </c>
      <c r="J1276" s="33" t="s">
        <v>13844</v>
      </c>
    </row>
    <row r="1277">
      <c r="A1277" s="3" t="s">
        <v>5135</v>
      </c>
      <c r="B1277" s="3" t="s">
        <v>5134</v>
      </c>
      <c r="J1277" s="33" t="s">
        <v>13844</v>
      </c>
    </row>
    <row r="1278">
      <c r="A1278" s="3" t="s">
        <v>5137</v>
      </c>
      <c r="B1278" s="3" t="s">
        <v>5136</v>
      </c>
      <c r="J1278" s="33" t="s">
        <v>13844</v>
      </c>
    </row>
    <row r="1279">
      <c r="A1279" s="3" t="s">
        <v>5139</v>
      </c>
      <c r="B1279" s="3" t="s">
        <v>5138</v>
      </c>
      <c r="J1279" s="33" t="s">
        <v>13844</v>
      </c>
    </row>
    <row r="1280">
      <c r="A1280" s="3" t="s">
        <v>5141</v>
      </c>
      <c r="B1280" s="3" t="s">
        <v>5140</v>
      </c>
      <c r="J1280" s="33" t="s">
        <v>13844</v>
      </c>
    </row>
    <row r="1281">
      <c r="A1281" s="3" t="s">
        <v>5143</v>
      </c>
      <c r="B1281" s="3" t="s">
        <v>5142</v>
      </c>
      <c r="J1281" s="33" t="s">
        <v>13844</v>
      </c>
    </row>
    <row r="1282">
      <c r="A1282" s="3" t="s">
        <v>5150</v>
      </c>
      <c r="B1282" s="3" t="s">
        <v>5149</v>
      </c>
      <c r="J1282" s="33" t="s">
        <v>13844</v>
      </c>
    </row>
    <row r="1283">
      <c r="A1283" s="3" t="s">
        <v>5152</v>
      </c>
      <c r="B1283" s="3" t="s">
        <v>5151</v>
      </c>
      <c r="J1283" s="33" t="s">
        <v>13844</v>
      </c>
    </row>
    <row r="1284">
      <c r="A1284" s="3" t="s">
        <v>5154</v>
      </c>
      <c r="B1284" s="3" t="s">
        <v>5153</v>
      </c>
      <c r="J1284" s="33" t="s">
        <v>13844</v>
      </c>
    </row>
    <row r="1285">
      <c r="A1285" s="3" t="s">
        <v>5156</v>
      </c>
      <c r="B1285" s="3" t="s">
        <v>5155</v>
      </c>
      <c r="J1285" s="33" t="s">
        <v>13844</v>
      </c>
    </row>
    <row r="1286">
      <c r="A1286" s="3" t="s">
        <v>5158</v>
      </c>
      <c r="B1286" s="3" t="s">
        <v>5157</v>
      </c>
      <c r="J1286" s="33" t="s">
        <v>13844</v>
      </c>
    </row>
    <row r="1287">
      <c r="A1287" s="3" t="s">
        <v>14217</v>
      </c>
      <c r="B1287" s="3" t="s">
        <v>6514</v>
      </c>
      <c r="J1287" s="33" t="s">
        <v>13844</v>
      </c>
    </row>
    <row r="1288">
      <c r="A1288" s="3" t="s">
        <v>6173</v>
      </c>
      <c r="B1288" s="3" t="s">
        <v>6172</v>
      </c>
      <c r="J1288" s="33" t="s">
        <v>13844</v>
      </c>
    </row>
    <row r="1289">
      <c r="A1289" s="3" t="s">
        <v>14218</v>
      </c>
      <c r="B1289" s="3" t="s">
        <v>6679</v>
      </c>
      <c r="J1289" s="33" t="s">
        <v>13844</v>
      </c>
    </row>
    <row r="1290">
      <c r="A1290" s="3" t="s">
        <v>5160</v>
      </c>
      <c r="B1290" s="3" t="s">
        <v>5159</v>
      </c>
      <c r="J1290" s="33" t="s">
        <v>13844</v>
      </c>
    </row>
    <row r="1291">
      <c r="A1291" s="3" t="s">
        <v>6109</v>
      </c>
      <c r="B1291" s="3" t="s">
        <v>6108</v>
      </c>
      <c r="J1291" s="33" t="s">
        <v>13844</v>
      </c>
    </row>
    <row r="1292">
      <c r="A1292" s="3" t="s">
        <v>5162</v>
      </c>
      <c r="B1292" s="3" t="s">
        <v>5161</v>
      </c>
      <c r="J1292" s="33" t="s">
        <v>13844</v>
      </c>
    </row>
    <row r="1293">
      <c r="A1293" s="3" t="s">
        <v>5169</v>
      </c>
      <c r="B1293" s="3" t="s">
        <v>5168</v>
      </c>
      <c r="J1293" s="33" t="s">
        <v>13844</v>
      </c>
    </row>
    <row r="1294">
      <c r="A1294" s="3" t="s">
        <v>14219</v>
      </c>
      <c r="B1294" s="3" t="s">
        <v>3337</v>
      </c>
      <c r="J1294" s="33" t="s">
        <v>13844</v>
      </c>
    </row>
    <row r="1295">
      <c r="A1295" s="3" t="s">
        <v>5171</v>
      </c>
      <c r="B1295" s="3" t="s">
        <v>5170</v>
      </c>
      <c r="J1295" s="33" t="s">
        <v>13844</v>
      </c>
    </row>
    <row r="1296">
      <c r="A1296" s="3" t="s">
        <v>5173</v>
      </c>
      <c r="B1296" s="3" t="s">
        <v>5172</v>
      </c>
      <c r="J1296" s="33" t="s">
        <v>13844</v>
      </c>
    </row>
    <row r="1297">
      <c r="A1297" s="3" t="s">
        <v>5175</v>
      </c>
      <c r="B1297" s="3" t="s">
        <v>5174</v>
      </c>
      <c r="J1297" s="33" t="s">
        <v>13844</v>
      </c>
    </row>
    <row r="1298">
      <c r="A1298" s="3" t="s">
        <v>6657</v>
      </c>
      <c r="B1298" s="3" t="s">
        <v>6656</v>
      </c>
      <c r="J1298" s="33" t="s">
        <v>13844</v>
      </c>
    </row>
    <row r="1299">
      <c r="A1299" s="3" t="s">
        <v>5177</v>
      </c>
      <c r="B1299" s="3" t="s">
        <v>5176</v>
      </c>
      <c r="J1299" s="33" t="s">
        <v>13844</v>
      </c>
    </row>
    <row r="1300">
      <c r="A1300" s="3" t="s">
        <v>5179</v>
      </c>
      <c r="B1300" s="3" t="s">
        <v>5178</v>
      </c>
      <c r="J1300" s="33" t="s">
        <v>13844</v>
      </c>
    </row>
    <row r="1301">
      <c r="A1301" s="3" t="s">
        <v>6001</v>
      </c>
      <c r="B1301" s="3" t="s">
        <v>6000</v>
      </c>
      <c r="J1301" s="33" t="s">
        <v>13844</v>
      </c>
    </row>
    <row r="1302">
      <c r="A1302" s="3" t="s">
        <v>5181</v>
      </c>
      <c r="B1302" s="3" t="s">
        <v>5180</v>
      </c>
      <c r="J1302" s="33" t="s">
        <v>13844</v>
      </c>
    </row>
    <row r="1303">
      <c r="A1303" s="3" t="s">
        <v>5187</v>
      </c>
      <c r="B1303" s="3" t="s">
        <v>5186</v>
      </c>
      <c r="J1303" s="33" t="s">
        <v>13844</v>
      </c>
    </row>
    <row r="1304">
      <c r="A1304" s="3" t="s">
        <v>5193</v>
      </c>
      <c r="B1304" s="3" t="s">
        <v>5192</v>
      </c>
      <c r="J1304" s="33" t="s">
        <v>13844</v>
      </c>
    </row>
    <row r="1305">
      <c r="A1305" s="3" t="s">
        <v>6344</v>
      </c>
      <c r="B1305" s="3" t="s">
        <v>6343</v>
      </c>
      <c r="J1305" s="33" t="s">
        <v>13844</v>
      </c>
    </row>
    <row r="1306">
      <c r="A1306" s="3" t="s">
        <v>6166</v>
      </c>
      <c r="B1306" s="3" t="s">
        <v>6165</v>
      </c>
      <c r="J1306" s="33" t="s">
        <v>13844</v>
      </c>
    </row>
    <row r="1307">
      <c r="A1307" s="3" t="s">
        <v>6007</v>
      </c>
      <c r="B1307" s="3" t="s">
        <v>6006</v>
      </c>
      <c r="J1307" s="33" t="s">
        <v>13844</v>
      </c>
    </row>
    <row r="1308">
      <c r="A1308" s="3" t="s">
        <v>14220</v>
      </c>
      <c r="B1308" s="3" t="s">
        <v>853</v>
      </c>
      <c r="J1308" s="33" t="s">
        <v>13844</v>
      </c>
    </row>
    <row r="1309">
      <c r="A1309" s="3" t="s">
        <v>5195</v>
      </c>
      <c r="B1309" s="3" t="s">
        <v>5194</v>
      </c>
      <c r="J1309" s="33" t="s">
        <v>13844</v>
      </c>
    </row>
    <row r="1310">
      <c r="A1310" s="3" t="s">
        <v>5201</v>
      </c>
      <c r="B1310" s="3" t="s">
        <v>5200</v>
      </c>
      <c r="J1310" s="33" t="s">
        <v>13844</v>
      </c>
    </row>
    <row r="1311">
      <c r="A1311" s="3" t="s">
        <v>14221</v>
      </c>
      <c r="B1311" s="3" t="s">
        <v>2822</v>
      </c>
      <c r="J1311" s="33" t="s">
        <v>13844</v>
      </c>
    </row>
    <row r="1312">
      <c r="A1312" s="3" t="s">
        <v>5203</v>
      </c>
      <c r="B1312" s="3" t="s">
        <v>5202</v>
      </c>
      <c r="J1312" s="33" t="s">
        <v>13844</v>
      </c>
    </row>
    <row r="1313">
      <c r="A1313" s="3" t="s">
        <v>5205</v>
      </c>
      <c r="B1313" s="3" t="s">
        <v>5204</v>
      </c>
      <c r="J1313" s="33" t="s">
        <v>13844</v>
      </c>
    </row>
    <row r="1314">
      <c r="A1314" s="3" t="s">
        <v>5207</v>
      </c>
      <c r="B1314" s="3" t="s">
        <v>5206</v>
      </c>
      <c r="J1314" s="33" t="s">
        <v>13844</v>
      </c>
    </row>
    <row r="1315">
      <c r="A1315" s="3" t="s">
        <v>1229</v>
      </c>
      <c r="B1315" s="3" t="s">
        <v>1228</v>
      </c>
      <c r="J1315" s="33" t="s">
        <v>13844</v>
      </c>
    </row>
    <row r="1316">
      <c r="A1316" s="3" t="s">
        <v>5209</v>
      </c>
      <c r="B1316" s="3" t="s">
        <v>5208</v>
      </c>
      <c r="J1316" s="33" t="s">
        <v>13844</v>
      </c>
    </row>
    <row r="1317">
      <c r="A1317" s="3" t="s">
        <v>14222</v>
      </c>
      <c r="B1317" s="3" t="s">
        <v>3379</v>
      </c>
      <c r="J1317" s="33" t="s">
        <v>13844</v>
      </c>
    </row>
    <row r="1318">
      <c r="A1318" s="3" t="s">
        <v>5211</v>
      </c>
      <c r="B1318" s="3" t="s">
        <v>5210</v>
      </c>
      <c r="J1318" s="33" t="s">
        <v>13844</v>
      </c>
    </row>
    <row r="1319">
      <c r="A1319" s="3" t="s">
        <v>5213</v>
      </c>
      <c r="B1319" s="3" t="s">
        <v>5212</v>
      </c>
      <c r="J1319" s="33" t="s">
        <v>13844</v>
      </c>
    </row>
    <row r="1320">
      <c r="A1320" s="3" t="s">
        <v>5944</v>
      </c>
      <c r="B1320" s="3" t="s">
        <v>5943</v>
      </c>
      <c r="J1320" s="33" t="s">
        <v>13844</v>
      </c>
    </row>
    <row r="1321">
      <c r="A1321" s="3" t="s">
        <v>5220</v>
      </c>
      <c r="B1321" s="3" t="s">
        <v>5219</v>
      </c>
      <c r="J1321" s="33" t="s">
        <v>13844</v>
      </c>
    </row>
    <row r="1322">
      <c r="A1322" s="3" t="s">
        <v>6422</v>
      </c>
      <c r="B1322" s="3" t="s">
        <v>6421</v>
      </c>
      <c r="J1322" s="33" t="s">
        <v>13844</v>
      </c>
    </row>
    <row r="1323">
      <c r="A1323" s="3" t="s">
        <v>6155</v>
      </c>
      <c r="B1323" s="3" t="s">
        <v>6154</v>
      </c>
      <c r="J1323" s="33" t="s">
        <v>13844</v>
      </c>
    </row>
    <row r="1324">
      <c r="A1324" s="3" t="s">
        <v>5226</v>
      </c>
      <c r="B1324" s="3" t="s">
        <v>5225</v>
      </c>
      <c r="J1324" s="33" t="s">
        <v>13844</v>
      </c>
    </row>
    <row r="1325">
      <c r="A1325" s="3" t="s">
        <v>6380</v>
      </c>
      <c r="B1325" s="3" t="s">
        <v>6379</v>
      </c>
      <c r="J1325" s="33" t="s">
        <v>13844</v>
      </c>
    </row>
    <row r="1326">
      <c r="A1326" s="3" t="s">
        <v>5233</v>
      </c>
      <c r="B1326" s="3" t="s">
        <v>5232</v>
      </c>
      <c r="J1326" s="33" t="s">
        <v>13844</v>
      </c>
    </row>
    <row r="1327">
      <c r="A1327" s="3" t="s">
        <v>5235</v>
      </c>
      <c r="B1327" s="3" t="s">
        <v>5234</v>
      </c>
      <c r="J1327" s="33" t="s">
        <v>13844</v>
      </c>
    </row>
    <row r="1328">
      <c r="A1328" s="3" t="s">
        <v>5237</v>
      </c>
      <c r="B1328" s="3" t="s">
        <v>5236</v>
      </c>
      <c r="J1328" s="33" t="s">
        <v>13844</v>
      </c>
    </row>
    <row r="1329">
      <c r="A1329" s="3" t="s">
        <v>5239</v>
      </c>
      <c r="B1329" s="3" t="s">
        <v>5238</v>
      </c>
      <c r="J1329" s="33" t="s">
        <v>13844</v>
      </c>
    </row>
    <row r="1330">
      <c r="A1330" s="3" t="s">
        <v>7067</v>
      </c>
      <c r="B1330" s="3" t="s">
        <v>7066</v>
      </c>
      <c r="J1330" s="33" t="s">
        <v>13844</v>
      </c>
    </row>
    <row r="1331">
      <c r="A1331" s="3" t="s">
        <v>5245</v>
      </c>
      <c r="B1331" s="3" t="s">
        <v>5244</v>
      </c>
      <c r="J1331" s="33" t="s">
        <v>13844</v>
      </c>
    </row>
    <row r="1332">
      <c r="A1332" s="3" t="s">
        <v>5247</v>
      </c>
      <c r="B1332" s="3" t="s">
        <v>5246</v>
      </c>
      <c r="J1332" s="33" t="s">
        <v>13844</v>
      </c>
    </row>
    <row r="1333">
      <c r="A1333" s="3" t="s">
        <v>14223</v>
      </c>
      <c r="B1333" s="3" t="s">
        <v>3394</v>
      </c>
      <c r="J1333" s="33" t="s">
        <v>13844</v>
      </c>
    </row>
    <row r="1334">
      <c r="A1334" s="3" t="s">
        <v>14224</v>
      </c>
      <c r="B1334" s="3" t="s">
        <v>6793</v>
      </c>
      <c r="J1334" s="33" t="s">
        <v>13844</v>
      </c>
    </row>
    <row r="1335">
      <c r="A1335" s="3" t="s">
        <v>5254</v>
      </c>
      <c r="B1335" s="3" t="s">
        <v>5253</v>
      </c>
      <c r="J1335" s="33" t="s">
        <v>13844</v>
      </c>
    </row>
    <row r="1336">
      <c r="A1336" s="3" t="s">
        <v>6387</v>
      </c>
      <c r="B1336" s="3" t="s">
        <v>6386</v>
      </c>
      <c r="J1336" s="33" t="s">
        <v>13844</v>
      </c>
    </row>
    <row r="1337">
      <c r="A1337" s="3" t="s">
        <v>5256</v>
      </c>
      <c r="B1337" s="3" t="s">
        <v>5255</v>
      </c>
      <c r="J1337" s="33" t="s">
        <v>13844</v>
      </c>
    </row>
    <row r="1338">
      <c r="A1338" s="3" t="s">
        <v>5258</v>
      </c>
      <c r="B1338" s="3" t="s">
        <v>5257</v>
      </c>
      <c r="J1338" s="33" t="s">
        <v>13844</v>
      </c>
    </row>
    <row r="1339">
      <c r="A1339" s="3" t="s">
        <v>5265</v>
      </c>
      <c r="B1339" s="3" t="s">
        <v>5264</v>
      </c>
      <c r="J1339" s="33" t="s">
        <v>13844</v>
      </c>
    </row>
    <row r="1340">
      <c r="A1340" s="3" t="s">
        <v>5267</v>
      </c>
      <c r="B1340" s="3" t="s">
        <v>5266</v>
      </c>
      <c r="J1340" s="33" t="s">
        <v>13844</v>
      </c>
    </row>
    <row r="1341">
      <c r="A1341" s="3" t="s">
        <v>5269</v>
      </c>
      <c r="B1341" s="3" t="s">
        <v>5268</v>
      </c>
      <c r="J1341" s="33" t="s">
        <v>13844</v>
      </c>
    </row>
    <row r="1342">
      <c r="A1342" s="3" t="s">
        <v>5271</v>
      </c>
      <c r="B1342" s="3" t="s">
        <v>5270</v>
      </c>
      <c r="J1342" s="33" t="s">
        <v>13844</v>
      </c>
    </row>
    <row r="1343">
      <c r="A1343" s="3" t="s">
        <v>5273</v>
      </c>
      <c r="B1343" s="3" t="s">
        <v>5272</v>
      </c>
      <c r="J1343" s="33" t="s">
        <v>13844</v>
      </c>
    </row>
    <row r="1344">
      <c r="A1344" s="3" t="s">
        <v>14225</v>
      </c>
      <c r="B1344" s="3" t="s">
        <v>6476</v>
      </c>
      <c r="J1344" s="33" t="s">
        <v>13844</v>
      </c>
    </row>
    <row r="1345">
      <c r="A1345" s="3" t="s">
        <v>7158</v>
      </c>
      <c r="B1345" s="3" t="s">
        <v>7157</v>
      </c>
      <c r="J1345" s="33" t="s">
        <v>13844</v>
      </c>
    </row>
    <row r="1346">
      <c r="A1346" s="3" t="s">
        <v>7146</v>
      </c>
      <c r="B1346" s="3" t="s">
        <v>7145</v>
      </c>
      <c r="J1346" s="33" t="s">
        <v>13844</v>
      </c>
    </row>
    <row r="1347">
      <c r="A1347" s="3" t="s">
        <v>5281</v>
      </c>
      <c r="B1347" s="3" t="s">
        <v>5280</v>
      </c>
      <c r="J1347" s="33" t="s">
        <v>13844</v>
      </c>
    </row>
    <row r="1348">
      <c r="A1348" s="3" t="s">
        <v>5283</v>
      </c>
      <c r="B1348" s="3" t="s">
        <v>5282</v>
      </c>
      <c r="J1348" s="33" t="s">
        <v>13844</v>
      </c>
    </row>
    <row r="1349">
      <c r="A1349" s="3" t="s">
        <v>5285</v>
      </c>
      <c r="B1349" s="3" t="s">
        <v>5284</v>
      </c>
      <c r="J1349" s="33" t="s">
        <v>13844</v>
      </c>
    </row>
    <row r="1350">
      <c r="A1350" s="3" t="s">
        <v>14226</v>
      </c>
      <c r="B1350" s="3" t="s">
        <v>859</v>
      </c>
      <c r="J1350" s="33" t="s">
        <v>13844</v>
      </c>
    </row>
    <row r="1351">
      <c r="A1351" s="3" t="s">
        <v>5287</v>
      </c>
      <c r="B1351" s="3" t="s">
        <v>5286</v>
      </c>
      <c r="J1351" s="33" t="s">
        <v>13844</v>
      </c>
    </row>
    <row r="1352">
      <c r="A1352" s="3" t="s">
        <v>5289</v>
      </c>
      <c r="B1352" s="3" t="s">
        <v>5288</v>
      </c>
      <c r="J1352" s="33" t="s">
        <v>13844</v>
      </c>
    </row>
    <row r="1353">
      <c r="A1353" s="3" t="s">
        <v>5291</v>
      </c>
      <c r="B1353" s="3" t="s">
        <v>5290</v>
      </c>
      <c r="J1353" s="33" t="s">
        <v>13844</v>
      </c>
    </row>
    <row r="1354">
      <c r="A1354" s="3" t="s">
        <v>1192</v>
      </c>
      <c r="B1354" s="3" t="s">
        <v>1191</v>
      </c>
      <c r="J1354" s="33" t="s">
        <v>13844</v>
      </c>
    </row>
    <row r="1355">
      <c r="A1355" s="3" t="s">
        <v>5293</v>
      </c>
      <c r="B1355" s="3" t="s">
        <v>5292</v>
      </c>
      <c r="J1355" s="33" t="s">
        <v>13844</v>
      </c>
    </row>
    <row r="1356">
      <c r="A1356" s="3" t="s">
        <v>5295</v>
      </c>
      <c r="B1356" s="3" t="s">
        <v>5294</v>
      </c>
      <c r="J1356" s="33" t="s">
        <v>13844</v>
      </c>
    </row>
    <row r="1357">
      <c r="A1357" s="3" t="s">
        <v>5297</v>
      </c>
      <c r="B1357" s="3" t="s">
        <v>5296</v>
      </c>
      <c r="J1357" s="33" t="s">
        <v>13844</v>
      </c>
    </row>
    <row r="1358">
      <c r="A1358" s="3" t="s">
        <v>937</v>
      </c>
      <c r="B1358" s="3" t="s">
        <v>936</v>
      </c>
      <c r="J1358" s="33" t="s">
        <v>13844</v>
      </c>
    </row>
    <row r="1359">
      <c r="A1359" s="3" t="s">
        <v>922</v>
      </c>
      <c r="B1359" s="3" t="s">
        <v>921</v>
      </c>
      <c r="J1359" s="33" t="s">
        <v>13844</v>
      </c>
    </row>
    <row r="1360">
      <c r="A1360" s="3" t="s">
        <v>1036</v>
      </c>
      <c r="B1360" s="3" t="s">
        <v>1035</v>
      </c>
      <c r="J1360" s="33" t="s">
        <v>13844</v>
      </c>
    </row>
    <row r="1361">
      <c r="A1361" s="3" t="s">
        <v>1125</v>
      </c>
      <c r="B1361" s="3" t="s">
        <v>1124</v>
      </c>
      <c r="J1361" s="33" t="s">
        <v>13844</v>
      </c>
    </row>
    <row r="1362">
      <c r="A1362" s="3" t="s">
        <v>1148</v>
      </c>
      <c r="B1362" s="3" t="s">
        <v>1147</v>
      </c>
      <c r="J1362" s="33" t="s">
        <v>13844</v>
      </c>
    </row>
    <row r="1363">
      <c r="A1363" s="3" t="s">
        <v>5299</v>
      </c>
      <c r="B1363" s="3" t="s">
        <v>5298</v>
      </c>
      <c r="J1363" s="33" t="s">
        <v>13850</v>
      </c>
    </row>
    <row r="1364">
      <c r="A1364" s="3" t="s">
        <v>5301</v>
      </c>
      <c r="B1364" s="3" t="s">
        <v>5300</v>
      </c>
      <c r="J1364" s="33" t="s">
        <v>13844</v>
      </c>
    </row>
    <row r="1365">
      <c r="A1365" s="3" t="s">
        <v>5303</v>
      </c>
      <c r="B1365" s="3" t="s">
        <v>5302</v>
      </c>
      <c r="J1365" s="33" t="s">
        <v>13844</v>
      </c>
    </row>
    <row r="1366">
      <c r="A1366" s="3" t="s">
        <v>5305</v>
      </c>
      <c r="B1366" s="3" t="s">
        <v>5304</v>
      </c>
      <c r="J1366" s="33" t="s">
        <v>13844</v>
      </c>
    </row>
    <row r="1367">
      <c r="A1367" s="3" t="s">
        <v>5307</v>
      </c>
      <c r="B1367" s="3" t="s">
        <v>5306</v>
      </c>
      <c r="J1367" s="33" t="s">
        <v>13844</v>
      </c>
    </row>
    <row r="1368">
      <c r="A1368" s="3" t="s">
        <v>5309</v>
      </c>
      <c r="B1368" s="3" t="s">
        <v>5308</v>
      </c>
      <c r="J1368" s="33" t="s">
        <v>13844</v>
      </c>
    </row>
    <row r="1369">
      <c r="A1369" s="3" t="s">
        <v>966</v>
      </c>
      <c r="B1369" s="3" t="s">
        <v>965</v>
      </c>
      <c r="J1369" s="33" t="s">
        <v>13844</v>
      </c>
    </row>
    <row r="1370">
      <c r="A1370" s="3" t="s">
        <v>5311</v>
      </c>
      <c r="B1370" s="3" t="s">
        <v>5310</v>
      </c>
      <c r="J1370" s="33" t="s">
        <v>13844</v>
      </c>
    </row>
    <row r="1371">
      <c r="A1371" s="3" t="s">
        <v>5313</v>
      </c>
      <c r="B1371" s="3" t="s">
        <v>5312</v>
      </c>
      <c r="J1371" s="33" t="s">
        <v>13844</v>
      </c>
    </row>
    <row r="1372">
      <c r="A1372" s="3" t="s">
        <v>5315</v>
      </c>
      <c r="B1372" s="3" t="s">
        <v>5314</v>
      </c>
      <c r="J1372" s="33" t="s">
        <v>13844</v>
      </c>
    </row>
    <row r="1373">
      <c r="A1373" s="3" t="s">
        <v>5317</v>
      </c>
      <c r="B1373" s="3" t="s">
        <v>5316</v>
      </c>
      <c r="J1373" s="33" t="s">
        <v>13844</v>
      </c>
    </row>
    <row r="1374">
      <c r="A1374" s="3" t="s">
        <v>6535</v>
      </c>
      <c r="B1374" s="3" t="s">
        <v>6534</v>
      </c>
      <c r="J1374" s="33" t="s">
        <v>13844</v>
      </c>
    </row>
    <row r="1375">
      <c r="A1375" s="3" t="s">
        <v>5323</v>
      </c>
      <c r="B1375" s="3" t="s">
        <v>5322</v>
      </c>
      <c r="J1375" s="33" t="s">
        <v>13844</v>
      </c>
    </row>
    <row r="1376">
      <c r="A1376" s="3" t="s">
        <v>5325</v>
      </c>
      <c r="B1376" s="3" t="s">
        <v>5324</v>
      </c>
      <c r="J1376" s="33" t="s">
        <v>13844</v>
      </c>
    </row>
    <row r="1377">
      <c r="A1377" s="3" t="s">
        <v>5327</v>
      </c>
      <c r="B1377" s="3" t="s">
        <v>5326</v>
      </c>
      <c r="J1377" s="33" t="s">
        <v>13844</v>
      </c>
    </row>
    <row r="1378">
      <c r="A1378" s="3" t="s">
        <v>1067</v>
      </c>
      <c r="B1378" s="3" t="s">
        <v>1066</v>
      </c>
      <c r="J1378" s="33" t="s">
        <v>13844</v>
      </c>
    </row>
    <row r="1379">
      <c r="A1379" s="3" t="s">
        <v>1250</v>
      </c>
      <c r="B1379" s="3" t="s">
        <v>1249</v>
      </c>
      <c r="J1379" s="33" t="s">
        <v>13844</v>
      </c>
    </row>
    <row r="1380">
      <c r="A1380" s="3" t="s">
        <v>14227</v>
      </c>
      <c r="B1380" s="3" t="s">
        <v>3570</v>
      </c>
      <c r="J1380" s="33" t="s">
        <v>13844</v>
      </c>
    </row>
    <row r="1381">
      <c r="A1381" s="3" t="s">
        <v>5329</v>
      </c>
      <c r="B1381" s="3" t="s">
        <v>5328</v>
      </c>
      <c r="J1381" s="33" t="s">
        <v>13844</v>
      </c>
    </row>
    <row r="1382">
      <c r="A1382" s="3" t="s">
        <v>14228</v>
      </c>
      <c r="B1382" s="3" t="s">
        <v>4035</v>
      </c>
      <c r="J1382" s="33" t="s">
        <v>13844</v>
      </c>
    </row>
    <row r="1383">
      <c r="A1383" s="3" t="s">
        <v>1098</v>
      </c>
      <c r="B1383" s="3" t="s">
        <v>1097</v>
      </c>
      <c r="J1383" s="33" t="s">
        <v>13844</v>
      </c>
    </row>
    <row r="1384">
      <c r="A1384" s="3" t="s">
        <v>6878</v>
      </c>
      <c r="B1384" s="3" t="s">
        <v>6877</v>
      </c>
      <c r="J1384" s="33" t="s">
        <v>13844</v>
      </c>
    </row>
    <row r="1385">
      <c r="A1385" s="3" t="s">
        <v>5331</v>
      </c>
      <c r="B1385" s="3" t="s">
        <v>5330</v>
      </c>
      <c r="J1385" s="33" t="s">
        <v>13844</v>
      </c>
    </row>
    <row r="1386">
      <c r="A1386" s="3" t="s">
        <v>1015</v>
      </c>
      <c r="B1386" s="3" t="s">
        <v>1014</v>
      </c>
      <c r="J1386" s="33" t="s">
        <v>13844</v>
      </c>
    </row>
    <row r="1387">
      <c r="A1387" s="3" t="s">
        <v>5333</v>
      </c>
      <c r="B1387" s="3" t="s">
        <v>5332</v>
      </c>
      <c r="J1387" s="33" t="s">
        <v>13844</v>
      </c>
    </row>
    <row r="1388">
      <c r="A1388" s="3" t="s">
        <v>7310</v>
      </c>
      <c r="B1388" s="3" t="s">
        <v>7309</v>
      </c>
      <c r="J1388" s="33" t="s">
        <v>13844</v>
      </c>
    </row>
    <row r="1389">
      <c r="A1389" s="3" t="s">
        <v>5339</v>
      </c>
      <c r="B1389" s="3" t="s">
        <v>5338</v>
      </c>
      <c r="J1389" s="33" t="s">
        <v>13844</v>
      </c>
    </row>
    <row r="1390">
      <c r="A1390" s="3" t="s">
        <v>5341</v>
      </c>
      <c r="B1390" s="3" t="s">
        <v>5340</v>
      </c>
      <c r="J1390" s="33" t="s">
        <v>13844</v>
      </c>
    </row>
    <row r="1391">
      <c r="A1391" s="3" t="s">
        <v>5343</v>
      </c>
      <c r="B1391" s="3" t="s">
        <v>5342</v>
      </c>
      <c r="J1391" s="33" t="s">
        <v>13844</v>
      </c>
    </row>
    <row r="1392">
      <c r="A1392" s="3" t="s">
        <v>5345</v>
      </c>
      <c r="B1392" s="3" t="s">
        <v>5344</v>
      </c>
      <c r="J1392" s="33" t="s">
        <v>13844</v>
      </c>
    </row>
    <row r="1393">
      <c r="A1393" s="3" t="s">
        <v>1296</v>
      </c>
      <c r="B1393" s="3" t="s">
        <v>1295</v>
      </c>
      <c r="J1393" s="33" t="s">
        <v>13844</v>
      </c>
    </row>
    <row r="1394">
      <c r="A1394" s="3" t="s">
        <v>5347</v>
      </c>
      <c r="B1394" s="3" t="s">
        <v>5346</v>
      </c>
      <c r="J1394" s="33" t="s">
        <v>13844</v>
      </c>
    </row>
    <row r="1395">
      <c r="A1395" s="3" t="s">
        <v>5350</v>
      </c>
      <c r="B1395" s="3" t="s">
        <v>5349</v>
      </c>
      <c r="J1395" s="33" t="s">
        <v>13844</v>
      </c>
    </row>
    <row r="1396">
      <c r="A1396" s="3" t="s">
        <v>5352</v>
      </c>
      <c r="B1396" s="3" t="s">
        <v>5351</v>
      </c>
      <c r="J1396" s="33" t="s">
        <v>13844</v>
      </c>
    </row>
    <row r="1397">
      <c r="A1397" s="3" t="s">
        <v>6228</v>
      </c>
      <c r="B1397" s="3" t="s">
        <v>6227</v>
      </c>
      <c r="J1397" s="33" t="s">
        <v>13844</v>
      </c>
    </row>
    <row r="1398">
      <c r="A1398" s="3" t="s">
        <v>5354</v>
      </c>
      <c r="B1398" s="3" t="s">
        <v>5353</v>
      </c>
      <c r="J1398" s="33" t="s">
        <v>13844</v>
      </c>
    </row>
    <row r="1399">
      <c r="A1399" s="3" t="s">
        <v>5356</v>
      </c>
      <c r="B1399" s="3" t="s">
        <v>5355</v>
      </c>
      <c r="J1399" s="33" t="s">
        <v>13844</v>
      </c>
    </row>
    <row r="1400">
      <c r="A1400" s="3" t="s">
        <v>7364</v>
      </c>
      <c r="B1400" s="3" t="s">
        <v>7363</v>
      </c>
      <c r="J1400" s="33" t="s">
        <v>13844</v>
      </c>
    </row>
    <row r="1401">
      <c r="A1401" s="3" t="s">
        <v>5358</v>
      </c>
      <c r="B1401" s="3" t="s">
        <v>5357</v>
      </c>
      <c r="J1401" s="33" t="s">
        <v>13844</v>
      </c>
    </row>
    <row r="1402">
      <c r="A1402" s="3" t="s">
        <v>14229</v>
      </c>
      <c r="B1402" s="3" t="s">
        <v>6752</v>
      </c>
      <c r="J1402" s="33" t="s">
        <v>13844</v>
      </c>
    </row>
    <row r="1403">
      <c r="A1403" s="3" t="s">
        <v>5360</v>
      </c>
      <c r="B1403" s="3" t="s">
        <v>5359</v>
      </c>
      <c r="J1403" s="33" t="s">
        <v>13844</v>
      </c>
    </row>
    <row r="1404">
      <c r="A1404" s="3" t="s">
        <v>5362</v>
      </c>
      <c r="B1404" s="3" t="s">
        <v>5361</v>
      </c>
      <c r="J1404" s="33" t="s">
        <v>13844</v>
      </c>
    </row>
    <row r="1405">
      <c r="A1405" s="3" t="s">
        <v>5368</v>
      </c>
      <c r="B1405" s="3" t="s">
        <v>5367</v>
      </c>
      <c r="J1405" s="33" t="s">
        <v>13844</v>
      </c>
    </row>
    <row r="1406">
      <c r="A1406" s="3" t="s">
        <v>14230</v>
      </c>
      <c r="B1406" s="3" t="s">
        <v>2918</v>
      </c>
      <c r="J1406" s="33" t="s">
        <v>13844</v>
      </c>
    </row>
    <row r="1407">
      <c r="A1407" s="3" t="s">
        <v>5370</v>
      </c>
      <c r="B1407" s="3" t="s">
        <v>5369</v>
      </c>
      <c r="J1407" s="33" t="s">
        <v>13844</v>
      </c>
    </row>
    <row r="1408">
      <c r="A1408" s="3" t="s">
        <v>1232</v>
      </c>
      <c r="B1408" s="3" t="s">
        <v>1231</v>
      </c>
      <c r="J1408" s="33" t="s">
        <v>13844</v>
      </c>
    </row>
    <row r="1409">
      <c r="A1409" s="3" t="s">
        <v>1299</v>
      </c>
      <c r="B1409" s="3" t="s">
        <v>1298</v>
      </c>
      <c r="J1409" s="33" t="s">
        <v>13844</v>
      </c>
    </row>
    <row r="1410">
      <c r="A1410" s="3" t="s">
        <v>5372</v>
      </c>
      <c r="B1410" s="3" t="s">
        <v>5371</v>
      </c>
      <c r="J1410" s="33" t="s">
        <v>13844</v>
      </c>
    </row>
    <row r="1411">
      <c r="A1411" s="3" t="s">
        <v>5374</v>
      </c>
      <c r="B1411" s="3" t="s">
        <v>5373</v>
      </c>
      <c r="J1411" s="33" t="s">
        <v>13844</v>
      </c>
    </row>
    <row r="1412">
      <c r="A1412" s="3" t="s">
        <v>5376</v>
      </c>
      <c r="B1412" s="3" t="s">
        <v>5375</v>
      </c>
      <c r="J1412" s="33" t="s">
        <v>13844</v>
      </c>
    </row>
    <row r="1413">
      <c r="A1413" s="3" t="s">
        <v>5378</v>
      </c>
      <c r="B1413" s="3" t="s">
        <v>5377</v>
      </c>
      <c r="J1413" s="33" t="s">
        <v>13844</v>
      </c>
    </row>
    <row r="1414">
      <c r="A1414" s="3" t="s">
        <v>1302</v>
      </c>
      <c r="B1414" s="3" t="s">
        <v>1301</v>
      </c>
      <c r="J1414" s="33" t="s">
        <v>13844</v>
      </c>
    </row>
    <row r="1415">
      <c r="A1415" s="3" t="s">
        <v>5380</v>
      </c>
      <c r="B1415" s="3" t="s">
        <v>5379</v>
      </c>
      <c r="J1415" s="33" t="s">
        <v>13844</v>
      </c>
    </row>
    <row r="1416">
      <c r="A1416" s="3" t="s">
        <v>1253</v>
      </c>
      <c r="B1416" s="3" t="s">
        <v>1252</v>
      </c>
      <c r="J1416" s="33" t="s">
        <v>13844</v>
      </c>
    </row>
    <row r="1417">
      <c r="A1417" s="3" t="s">
        <v>5382</v>
      </c>
      <c r="B1417" s="3" t="s">
        <v>5381</v>
      </c>
      <c r="J1417" s="33" t="s">
        <v>13844</v>
      </c>
    </row>
    <row r="1418">
      <c r="A1418" s="3" t="s">
        <v>5384</v>
      </c>
      <c r="B1418" s="3" t="s">
        <v>5383</v>
      </c>
      <c r="J1418" s="33" t="s">
        <v>13844</v>
      </c>
    </row>
    <row r="1419">
      <c r="A1419" s="3" t="s">
        <v>5390</v>
      </c>
      <c r="B1419" s="3" t="s">
        <v>5389</v>
      </c>
      <c r="J1419" s="33" t="s">
        <v>13844</v>
      </c>
    </row>
    <row r="1420">
      <c r="A1420" s="3" t="s">
        <v>5392</v>
      </c>
      <c r="B1420" s="3" t="s">
        <v>5391</v>
      </c>
      <c r="J1420" s="33" t="s">
        <v>13844</v>
      </c>
    </row>
    <row r="1421">
      <c r="A1421" s="3" t="s">
        <v>952</v>
      </c>
      <c r="B1421" s="3" t="s">
        <v>951</v>
      </c>
      <c r="J1421" s="33" t="s">
        <v>13844</v>
      </c>
    </row>
    <row r="1422">
      <c r="A1422" s="3" t="s">
        <v>5394</v>
      </c>
      <c r="B1422" s="3" t="s">
        <v>5393</v>
      </c>
      <c r="J1422" s="33" t="s">
        <v>13844</v>
      </c>
    </row>
    <row r="1423">
      <c r="A1423" s="3" t="s">
        <v>5396</v>
      </c>
      <c r="B1423" s="3" t="s">
        <v>5395</v>
      </c>
      <c r="J1423" s="33" t="s">
        <v>13844</v>
      </c>
    </row>
    <row r="1424">
      <c r="A1424" s="3" t="s">
        <v>5398</v>
      </c>
      <c r="B1424" s="3" t="s">
        <v>5397</v>
      </c>
      <c r="J1424" s="33" t="s">
        <v>13844</v>
      </c>
    </row>
    <row r="1425">
      <c r="A1425" s="3" t="s">
        <v>5400</v>
      </c>
      <c r="B1425" s="3" t="s">
        <v>5399</v>
      </c>
      <c r="J1425" s="33" t="s">
        <v>13844</v>
      </c>
    </row>
    <row r="1426">
      <c r="A1426" s="3" t="s">
        <v>5402</v>
      </c>
      <c r="B1426" s="3" t="s">
        <v>5401</v>
      </c>
      <c r="J1426" s="33" t="s">
        <v>13844</v>
      </c>
    </row>
    <row r="1427">
      <c r="A1427" s="3" t="s">
        <v>1220</v>
      </c>
      <c r="B1427" s="3" t="s">
        <v>1219</v>
      </c>
      <c r="J1427" s="33" t="s">
        <v>13844</v>
      </c>
    </row>
    <row r="1428">
      <c r="A1428" s="3" t="s">
        <v>5404</v>
      </c>
      <c r="B1428" s="3" t="s">
        <v>5403</v>
      </c>
      <c r="J1428" s="33" t="s">
        <v>13844</v>
      </c>
    </row>
    <row r="1429">
      <c r="A1429" s="3" t="s">
        <v>5410</v>
      </c>
      <c r="B1429" s="3" t="s">
        <v>5409</v>
      </c>
      <c r="J1429" s="33" t="s">
        <v>13844</v>
      </c>
    </row>
    <row r="1430">
      <c r="A1430" s="3" t="s">
        <v>5412</v>
      </c>
      <c r="B1430" s="3" t="s">
        <v>5411</v>
      </c>
      <c r="J1430" s="33" t="s">
        <v>13844</v>
      </c>
    </row>
    <row r="1431">
      <c r="A1431" s="3" t="s">
        <v>5414</v>
      </c>
      <c r="B1431" s="3" t="s">
        <v>5413</v>
      </c>
      <c r="J1431" s="33" t="s">
        <v>13844</v>
      </c>
    </row>
    <row r="1432">
      <c r="A1432" s="3" t="s">
        <v>6440</v>
      </c>
      <c r="B1432" s="3" t="s">
        <v>6439</v>
      </c>
      <c r="J1432" s="33" t="s">
        <v>13844</v>
      </c>
    </row>
    <row r="1433">
      <c r="A1433" s="3" t="s">
        <v>5416</v>
      </c>
      <c r="B1433" s="3" t="s">
        <v>5415</v>
      </c>
      <c r="J1433" s="33" t="s">
        <v>13844</v>
      </c>
    </row>
    <row r="1434">
      <c r="A1434" s="3" t="s">
        <v>5418</v>
      </c>
      <c r="B1434" s="3" t="s">
        <v>5417</v>
      </c>
      <c r="J1434" s="33" t="s">
        <v>13844</v>
      </c>
    </row>
    <row r="1435">
      <c r="A1435" s="3" t="s">
        <v>5759</v>
      </c>
      <c r="B1435" s="3" t="s">
        <v>5758</v>
      </c>
      <c r="J1435" s="33" t="s">
        <v>13844</v>
      </c>
    </row>
    <row r="1436">
      <c r="A1436" s="3" t="s">
        <v>5420</v>
      </c>
      <c r="B1436" s="3" t="s">
        <v>5419</v>
      </c>
      <c r="J1436" s="33" t="s">
        <v>13844</v>
      </c>
    </row>
    <row r="1437">
      <c r="A1437" s="3" t="s">
        <v>5422</v>
      </c>
      <c r="B1437" s="3" t="s">
        <v>5421</v>
      </c>
      <c r="J1437" s="33" t="s">
        <v>13844</v>
      </c>
    </row>
    <row r="1438">
      <c r="A1438" s="3" t="s">
        <v>7250</v>
      </c>
      <c r="B1438" s="3" t="s">
        <v>7249</v>
      </c>
      <c r="J1438" s="33" t="s">
        <v>13844</v>
      </c>
    </row>
    <row r="1439">
      <c r="A1439" s="3" t="s">
        <v>1241</v>
      </c>
      <c r="B1439" s="3" t="s">
        <v>1240</v>
      </c>
      <c r="J1439" s="33" t="s">
        <v>13844</v>
      </c>
    </row>
    <row r="1440">
      <c r="A1440" s="3" t="s">
        <v>5424</v>
      </c>
      <c r="B1440" s="3" t="s">
        <v>5423</v>
      </c>
      <c r="J1440" s="33" t="s">
        <v>13844</v>
      </c>
    </row>
    <row r="1441">
      <c r="A1441" s="3" t="s">
        <v>5426</v>
      </c>
      <c r="B1441" s="3" t="s">
        <v>5425</v>
      </c>
      <c r="J1441" s="33" t="s">
        <v>13844</v>
      </c>
    </row>
    <row r="1442">
      <c r="A1442" s="3" t="s">
        <v>5428</v>
      </c>
      <c r="B1442" s="3" t="s">
        <v>5427</v>
      </c>
      <c r="J1442" s="33" t="s">
        <v>13844</v>
      </c>
    </row>
    <row r="1443">
      <c r="A1443" s="3" t="s">
        <v>5430</v>
      </c>
      <c r="B1443" s="3" t="s">
        <v>5429</v>
      </c>
      <c r="J1443" s="33" t="s">
        <v>13844</v>
      </c>
    </row>
    <row r="1444">
      <c r="A1444" s="3" t="s">
        <v>5432</v>
      </c>
      <c r="B1444" s="3" t="s">
        <v>5431</v>
      </c>
      <c r="J1444" s="33" t="s">
        <v>13844</v>
      </c>
    </row>
    <row r="1445">
      <c r="A1445" s="3" t="s">
        <v>6489</v>
      </c>
      <c r="B1445" s="3" t="s">
        <v>6488</v>
      </c>
      <c r="J1445" s="33" t="s">
        <v>13844</v>
      </c>
    </row>
    <row r="1446">
      <c r="A1446" s="3" t="s">
        <v>5434</v>
      </c>
      <c r="B1446" s="3" t="s">
        <v>5433</v>
      </c>
      <c r="J1446" s="33" t="s">
        <v>13844</v>
      </c>
    </row>
    <row r="1447">
      <c r="A1447" s="3" t="s">
        <v>14231</v>
      </c>
      <c r="B1447" s="3" t="s">
        <v>87</v>
      </c>
      <c r="J1447" s="33" t="s">
        <v>13844</v>
      </c>
    </row>
    <row r="1448">
      <c r="A1448" s="3" t="s">
        <v>5436</v>
      </c>
      <c r="B1448" s="3" t="s">
        <v>5435</v>
      </c>
      <c r="J1448" s="33" t="s">
        <v>13844</v>
      </c>
    </row>
    <row r="1449">
      <c r="A1449" s="3" t="s">
        <v>5438</v>
      </c>
      <c r="B1449" s="3" t="s">
        <v>5437</v>
      </c>
      <c r="J1449" s="33" t="s">
        <v>13844</v>
      </c>
    </row>
    <row r="1450">
      <c r="A1450" s="3" t="s">
        <v>5440</v>
      </c>
      <c r="B1450" s="3" t="s">
        <v>5439</v>
      </c>
      <c r="J1450" s="33" t="s">
        <v>13844</v>
      </c>
    </row>
    <row r="1451">
      <c r="A1451" s="3" t="s">
        <v>5442</v>
      </c>
      <c r="B1451" s="3" t="s">
        <v>5441</v>
      </c>
      <c r="J1451" s="33" t="s">
        <v>13844</v>
      </c>
    </row>
    <row r="1452">
      <c r="A1452" s="3" t="s">
        <v>5444</v>
      </c>
      <c r="B1452" s="3" t="s">
        <v>5443</v>
      </c>
      <c r="J1452" s="33" t="s">
        <v>13844</v>
      </c>
    </row>
    <row r="1453">
      <c r="A1453" s="3" t="s">
        <v>5446</v>
      </c>
      <c r="B1453" s="3" t="s">
        <v>5445</v>
      </c>
      <c r="J1453" s="33" t="s">
        <v>13844</v>
      </c>
    </row>
    <row r="1454">
      <c r="A1454" s="3" t="s">
        <v>5448</v>
      </c>
      <c r="B1454" s="3" t="s">
        <v>5447</v>
      </c>
      <c r="J1454" s="33" t="s">
        <v>13844</v>
      </c>
    </row>
    <row r="1455">
      <c r="A1455" s="3" t="s">
        <v>5450</v>
      </c>
      <c r="B1455" s="3" t="s">
        <v>5449</v>
      </c>
      <c r="J1455" s="33" t="s">
        <v>13844</v>
      </c>
    </row>
    <row r="1456">
      <c r="A1456" s="3" t="s">
        <v>7139</v>
      </c>
      <c r="B1456" s="3" t="s">
        <v>7138</v>
      </c>
      <c r="J1456" s="33" t="s">
        <v>13844</v>
      </c>
    </row>
    <row r="1457">
      <c r="A1457" s="3" t="s">
        <v>5452</v>
      </c>
      <c r="B1457" s="3" t="s">
        <v>5451</v>
      </c>
      <c r="J1457" s="33" t="s">
        <v>13844</v>
      </c>
    </row>
    <row r="1458">
      <c r="A1458" s="3" t="s">
        <v>5454</v>
      </c>
      <c r="B1458" s="3" t="s">
        <v>5453</v>
      </c>
      <c r="J1458" s="33" t="s">
        <v>13844</v>
      </c>
    </row>
    <row r="1459">
      <c r="A1459" s="3" t="s">
        <v>1070</v>
      </c>
      <c r="B1459" s="3" t="s">
        <v>1069</v>
      </c>
      <c r="J1459" s="33" t="s">
        <v>13844</v>
      </c>
    </row>
    <row r="1460">
      <c r="A1460" s="3" t="s">
        <v>1186</v>
      </c>
      <c r="B1460" s="3" t="s">
        <v>1185</v>
      </c>
      <c r="J1460" s="33" t="s">
        <v>13844</v>
      </c>
    </row>
    <row r="1461">
      <c r="A1461" s="3" t="s">
        <v>5456</v>
      </c>
      <c r="B1461" s="3" t="s">
        <v>5455</v>
      </c>
      <c r="J1461" s="33" t="s">
        <v>13844</v>
      </c>
    </row>
    <row r="1462">
      <c r="A1462" s="3" t="s">
        <v>5458</v>
      </c>
      <c r="B1462" s="3" t="s">
        <v>5457</v>
      </c>
      <c r="J1462" s="33" t="s">
        <v>13844</v>
      </c>
    </row>
    <row r="1463">
      <c r="A1463" s="3" t="s">
        <v>1244</v>
      </c>
      <c r="B1463" s="3" t="s">
        <v>1243</v>
      </c>
      <c r="J1463" s="33" t="s">
        <v>13844</v>
      </c>
    </row>
    <row r="1464">
      <c r="A1464" s="3" t="s">
        <v>465</v>
      </c>
      <c r="B1464" s="3" t="s">
        <v>464</v>
      </c>
      <c r="J1464" s="33" t="s">
        <v>13844</v>
      </c>
    </row>
    <row r="1465">
      <c r="A1465" s="3" t="s">
        <v>5460</v>
      </c>
      <c r="B1465" s="3" t="s">
        <v>5459</v>
      </c>
      <c r="J1465" s="33" t="s">
        <v>13844</v>
      </c>
    </row>
    <row r="1466">
      <c r="A1466" s="3" t="s">
        <v>5462</v>
      </c>
      <c r="B1466" s="3" t="s">
        <v>5461</v>
      </c>
      <c r="J1466" s="33" t="s">
        <v>13844</v>
      </c>
    </row>
    <row r="1467">
      <c r="A1467" s="3" t="s">
        <v>5464</v>
      </c>
      <c r="B1467" s="3" t="s">
        <v>5463</v>
      </c>
      <c r="J1467" s="33" t="s">
        <v>13844</v>
      </c>
    </row>
    <row r="1468">
      <c r="A1468" s="3" t="s">
        <v>5466</v>
      </c>
      <c r="B1468" s="3" t="s">
        <v>5465</v>
      </c>
      <c r="J1468" s="33" t="s">
        <v>13844</v>
      </c>
    </row>
    <row r="1469">
      <c r="A1469" s="3" t="s">
        <v>5914</v>
      </c>
      <c r="B1469" s="3" t="s">
        <v>5913</v>
      </c>
      <c r="J1469" s="33" t="s">
        <v>13844</v>
      </c>
    </row>
    <row r="1470">
      <c r="A1470" s="3" t="s">
        <v>5472</v>
      </c>
      <c r="B1470" s="3" t="s">
        <v>5471</v>
      </c>
      <c r="J1470" s="33" t="s">
        <v>13844</v>
      </c>
    </row>
    <row r="1471">
      <c r="A1471" s="3" t="s">
        <v>5474</v>
      </c>
      <c r="B1471" s="3" t="s">
        <v>5473</v>
      </c>
      <c r="J1471" s="33" t="s">
        <v>13844</v>
      </c>
    </row>
    <row r="1472">
      <c r="A1472" s="3" t="s">
        <v>5476</v>
      </c>
      <c r="B1472" s="3" t="s">
        <v>5475</v>
      </c>
      <c r="J1472" s="33" t="s">
        <v>13844</v>
      </c>
    </row>
    <row r="1473">
      <c r="A1473" s="3" t="s">
        <v>5817</v>
      </c>
      <c r="B1473" s="3" t="s">
        <v>5816</v>
      </c>
      <c r="J1473" s="33" t="s">
        <v>13844</v>
      </c>
    </row>
    <row r="1474">
      <c r="A1474" s="3" t="s">
        <v>6417</v>
      </c>
      <c r="B1474" s="3" t="s">
        <v>6416</v>
      </c>
      <c r="J1474" s="33" t="s">
        <v>13844</v>
      </c>
    </row>
    <row r="1475">
      <c r="A1475" s="3" t="s">
        <v>1275</v>
      </c>
      <c r="B1475" s="3" t="s">
        <v>1274</v>
      </c>
      <c r="J1475" s="33" t="s">
        <v>13844</v>
      </c>
    </row>
    <row r="1476">
      <c r="A1476" s="3" t="s">
        <v>5483</v>
      </c>
      <c r="B1476" s="3" t="s">
        <v>5482</v>
      </c>
      <c r="J1476" s="33" t="s">
        <v>13844</v>
      </c>
    </row>
    <row r="1477">
      <c r="A1477" s="3" t="s">
        <v>5485</v>
      </c>
      <c r="B1477" s="3" t="s">
        <v>5484</v>
      </c>
      <c r="J1477" s="33" t="s">
        <v>13844</v>
      </c>
    </row>
    <row r="1478">
      <c r="A1478" s="3" t="s">
        <v>5487</v>
      </c>
      <c r="B1478" s="3" t="s">
        <v>5486</v>
      </c>
      <c r="J1478" s="33" t="s">
        <v>13844</v>
      </c>
    </row>
    <row r="1479">
      <c r="A1479" s="3" t="s">
        <v>5489</v>
      </c>
      <c r="B1479" s="3" t="s">
        <v>5488</v>
      </c>
      <c r="J1479" s="33" t="s">
        <v>13844</v>
      </c>
    </row>
    <row r="1480">
      <c r="A1480" s="3" t="s">
        <v>5491</v>
      </c>
      <c r="B1480" s="3" t="s">
        <v>5490</v>
      </c>
      <c r="J1480" s="33" t="s">
        <v>13844</v>
      </c>
    </row>
    <row r="1481">
      <c r="A1481" s="3" t="s">
        <v>5493</v>
      </c>
      <c r="B1481" s="3" t="s">
        <v>5492</v>
      </c>
      <c r="J1481" s="33" t="s">
        <v>13844</v>
      </c>
    </row>
    <row r="1482">
      <c r="A1482" s="3" t="s">
        <v>5495</v>
      </c>
      <c r="B1482" s="3" t="s">
        <v>5494</v>
      </c>
      <c r="J1482" s="33" t="s">
        <v>13850</v>
      </c>
    </row>
    <row r="1483">
      <c r="A1483" s="3" t="s">
        <v>5497</v>
      </c>
      <c r="B1483" s="3" t="s">
        <v>5496</v>
      </c>
      <c r="J1483" s="33" t="s">
        <v>13844</v>
      </c>
    </row>
    <row r="1484">
      <c r="A1484" s="3" t="s">
        <v>5499</v>
      </c>
      <c r="B1484" s="3" t="s">
        <v>5498</v>
      </c>
      <c r="J1484" s="33" t="s">
        <v>13844</v>
      </c>
    </row>
    <row r="1485">
      <c r="A1485" s="3" t="s">
        <v>5506</v>
      </c>
      <c r="B1485" s="3" t="s">
        <v>5505</v>
      </c>
      <c r="J1485" s="33" t="s">
        <v>13844</v>
      </c>
    </row>
    <row r="1486">
      <c r="A1486" s="3" t="s">
        <v>5512</v>
      </c>
      <c r="B1486" s="3" t="s">
        <v>5511</v>
      </c>
      <c r="J1486" s="33" t="s">
        <v>13844</v>
      </c>
    </row>
    <row r="1487">
      <c r="A1487" s="3" t="s">
        <v>5518</v>
      </c>
      <c r="B1487" s="3" t="s">
        <v>5517</v>
      </c>
      <c r="J1487" s="33" t="s">
        <v>13844</v>
      </c>
    </row>
    <row r="1488">
      <c r="A1488" s="3" t="s">
        <v>5520</v>
      </c>
      <c r="B1488" s="3" t="s">
        <v>5519</v>
      </c>
      <c r="J1488" s="33" t="s">
        <v>13844</v>
      </c>
    </row>
    <row r="1489">
      <c r="A1489" s="3" t="s">
        <v>5522</v>
      </c>
      <c r="B1489" s="3" t="s">
        <v>5521</v>
      </c>
      <c r="J1489" s="33" t="s">
        <v>13844</v>
      </c>
    </row>
    <row r="1490">
      <c r="A1490" s="3" t="s">
        <v>693</v>
      </c>
      <c r="B1490" s="3" t="s">
        <v>692</v>
      </c>
      <c r="J1490" s="33" t="s">
        <v>13844</v>
      </c>
    </row>
    <row r="1491">
      <c r="A1491" s="3" t="s">
        <v>5524</v>
      </c>
      <c r="B1491" s="3" t="s">
        <v>5523</v>
      </c>
      <c r="J1491" s="33" t="s">
        <v>13844</v>
      </c>
    </row>
    <row r="1492">
      <c r="A1492" s="3" t="s">
        <v>5526</v>
      </c>
      <c r="B1492" s="3" t="s">
        <v>5525</v>
      </c>
      <c r="J1492" s="33" t="s">
        <v>13844</v>
      </c>
    </row>
    <row r="1493">
      <c r="A1493" s="3" t="s">
        <v>696</v>
      </c>
      <c r="B1493" s="3" t="s">
        <v>695</v>
      </c>
      <c r="J1493" s="33" t="s">
        <v>13844</v>
      </c>
    </row>
    <row r="1494">
      <c r="A1494" s="3" t="s">
        <v>1235</v>
      </c>
      <c r="B1494" s="3" t="s">
        <v>1234</v>
      </c>
      <c r="J1494" s="33" t="s">
        <v>13844</v>
      </c>
    </row>
    <row r="1495">
      <c r="A1495" s="3" t="s">
        <v>1278</v>
      </c>
      <c r="B1495" s="3" t="s">
        <v>1277</v>
      </c>
      <c r="J1495" s="33" t="s">
        <v>13844</v>
      </c>
    </row>
    <row r="1496">
      <c r="A1496" s="3" t="s">
        <v>14232</v>
      </c>
      <c r="B1496" s="3" t="s">
        <v>1106</v>
      </c>
      <c r="J1496" s="33" t="s">
        <v>13844</v>
      </c>
    </row>
    <row r="1497">
      <c r="A1497" s="3" t="s">
        <v>794</v>
      </c>
      <c r="B1497" s="3" t="s">
        <v>793</v>
      </c>
      <c r="J1497" s="33" t="s">
        <v>13844</v>
      </c>
    </row>
    <row r="1498">
      <c r="A1498" s="3" t="s">
        <v>1293</v>
      </c>
      <c r="B1498" s="3" t="s">
        <v>1292</v>
      </c>
      <c r="J1498" s="33" t="s">
        <v>13844</v>
      </c>
    </row>
    <row r="1499">
      <c r="A1499" s="3" t="s">
        <v>1128</v>
      </c>
      <c r="B1499" s="3" t="s">
        <v>1127</v>
      </c>
      <c r="J1499" s="33" t="s">
        <v>13844</v>
      </c>
    </row>
    <row r="1500">
      <c r="A1500" s="3" t="s">
        <v>5528</v>
      </c>
      <c r="B1500" s="3" t="s">
        <v>5527</v>
      </c>
      <c r="J1500" s="33" t="s">
        <v>13844</v>
      </c>
    </row>
    <row r="1501">
      <c r="A1501" s="3" t="s">
        <v>842</v>
      </c>
      <c r="B1501" s="3" t="s">
        <v>841</v>
      </c>
      <c r="J1501" s="33" t="s">
        <v>13844</v>
      </c>
    </row>
    <row r="1502">
      <c r="A1502" s="3" t="s">
        <v>5530</v>
      </c>
      <c r="B1502" s="3" t="s">
        <v>5529</v>
      </c>
      <c r="J1502" s="33" t="s">
        <v>13844</v>
      </c>
    </row>
    <row r="1503">
      <c r="A1503" s="3" t="s">
        <v>797</v>
      </c>
      <c r="B1503" s="3" t="s">
        <v>796</v>
      </c>
      <c r="J1503" s="33" t="s">
        <v>13844</v>
      </c>
    </row>
    <row r="1504">
      <c r="A1504" s="3" t="s">
        <v>5532</v>
      </c>
      <c r="B1504" s="3" t="s">
        <v>5531</v>
      </c>
      <c r="J1504" s="33" t="s">
        <v>13844</v>
      </c>
    </row>
    <row r="1505">
      <c r="A1505" s="3" t="s">
        <v>5534</v>
      </c>
      <c r="B1505" s="3" t="s">
        <v>5533</v>
      </c>
      <c r="J1505" s="33" t="s">
        <v>13844</v>
      </c>
    </row>
    <row r="1506">
      <c r="A1506" s="3" t="s">
        <v>5536</v>
      </c>
      <c r="B1506" s="3" t="s">
        <v>13440</v>
      </c>
      <c r="J1506" s="33" t="s">
        <v>13844</v>
      </c>
    </row>
    <row r="1507">
      <c r="A1507" s="3" t="s">
        <v>5540</v>
      </c>
      <c r="B1507" s="3" t="s">
        <v>5539</v>
      </c>
      <c r="J1507" s="33" t="s">
        <v>13844</v>
      </c>
    </row>
    <row r="1508">
      <c r="A1508" s="3" t="s">
        <v>7454</v>
      </c>
      <c r="B1508" s="3" t="s">
        <v>7453</v>
      </c>
      <c r="J1508" s="33" t="s">
        <v>13844</v>
      </c>
    </row>
    <row r="1509">
      <c r="A1509" s="3" t="s">
        <v>5542</v>
      </c>
      <c r="B1509" s="3" t="s">
        <v>5541</v>
      </c>
      <c r="J1509" s="33" t="s">
        <v>13844</v>
      </c>
    </row>
    <row r="1510">
      <c r="A1510" s="3" t="s">
        <v>6507</v>
      </c>
      <c r="B1510" s="3" t="s">
        <v>6506</v>
      </c>
      <c r="J1510" s="33" t="s">
        <v>13844</v>
      </c>
    </row>
    <row r="1511">
      <c r="A1511" s="3" t="s">
        <v>1281</v>
      </c>
      <c r="B1511" s="3" t="s">
        <v>1280</v>
      </c>
      <c r="J1511" s="33" t="s">
        <v>13844</v>
      </c>
    </row>
    <row r="1512">
      <c r="A1512" s="3" t="s">
        <v>1101</v>
      </c>
      <c r="B1512" s="3" t="s">
        <v>1100</v>
      </c>
      <c r="J1512" s="33" t="s">
        <v>13844</v>
      </c>
    </row>
    <row r="1513">
      <c r="A1513" s="3" t="s">
        <v>1256</v>
      </c>
      <c r="B1513" s="3" t="s">
        <v>1255</v>
      </c>
      <c r="J1513" s="33" t="s">
        <v>13844</v>
      </c>
    </row>
    <row r="1514">
      <c r="A1514" s="3" t="s">
        <v>1177</v>
      </c>
      <c r="B1514" s="3" t="s">
        <v>1176</v>
      </c>
      <c r="J1514" s="33" t="s">
        <v>13844</v>
      </c>
    </row>
    <row r="1515">
      <c r="A1515" s="3" t="s">
        <v>13910</v>
      </c>
      <c r="B1515" s="3" t="s">
        <v>13911</v>
      </c>
      <c r="J1515" s="33" t="s">
        <v>13844</v>
      </c>
    </row>
    <row r="1516">
      <c r="A1516" s="3" t="s">
        <v>5544</v>
      </c>
      <c r="B1516" s="3" t="s">
        <v>13913</v>
      </c>
      <c r="J1516" s="33" t="s">
        <v>13844</v>
      </c>
    </row>
    <row r="1517">
      <c r="A1517" s="3" t="s">
        <v>1314</v>
      </c>
      <c r="B1517" s="3" t="s">
        <v>1313</v>
      </c>
      <c r="J1517" s="33" t="s">
        <v>13844</v>
      </c>
    </row>
    <row r="1518">
      <c r="A1518" s="3" t="s">
        <v>5546</v>
      </c>
      <c r="B1518" s="3" t="s">
        <v>5545</v>
      </c>
      <c r="J1518" s="33" t="s">
        <v>13844</v>
      </c>
    </row>
    <row r="1519">
      <c r="A1519" s="3" t="s">
        <v>641</v>
      </c>
      <c r="B1519" s="3" t="s">
        <v>640</v>
      </c>
      <c r="J1519" s="33" t="s">
        <v>13844</v>
      </c>
    </row>
    <row r="1520">
      <c r="A1520" s="3" t="s">
        <v>5548</v>
      </c>
      <c r="B1520" s="3" t="s">
        <v>5547</v>
      </c>
      <c r="J1520" s="33" t="s">
        <v>13844</v>
      </c>
    </row>
    <row r="1521">
      <c r="A1521" s="3" t="s">
        <v>987</v>
      </c>
      <c r="B1521" s="3" t="s">
        <v>986</v>
      </c>
      <c r="J1521" s="33" t="s">
        <v>13844</v>
      </c>
    </row>
    <row r="1522">
      <c r="A1522" s="3" t="s">
        <v>1151</v>
      </c>
      <c r="B1522" s="3" t="s">
        <v>1150</v>
      </c>
      <c r="J1522" s="33" t="s">
        <v>13844</v>
      </c>
    </row>
    <row r="1523">
      <c r="A1523" s="3" t="s">
        <v>5550</v>
      </c>
      <c r="B1523" s="3" t="s">
        <v>5549</v>
      </c>
      <c r="J1523" s="33" t="s">
        <v>13844</v>
      </c>
    </row>
    <row r="1524">
      <c r="A1524" s="3" t="s">
        <v>5552</v>
      </c>
      <c r="B1524" s="3" t="s">
        <v>5551</v>
      </c>
      <c r="J1524" s="33" t="s">
        <v>13844</v>
      </c>
    </row>
    <row r="1525">
      <c r="A1525" s="3" t="s">
        <v>5554</v>
      </c>
      <c r="B1525" s="3" t="s">
        <v>5553</v>
      </c>
      <c r="J1525" s="33" t="s">
        <v>13844</v>
      </c>
    </row>
    <row r="1526">
      <c r="A1526" s="3" t="s">
        <v>1259</v>
      </c>
      <c r="B1526" s="3" t="s">
        <v>1258</v>
      </c>
      <c r="J1526" s="33" t="s">
        <v>13844</v>
      </c>
    </row>
    <row r="1527">
      <c r="A1527" s="3" t="s">
        <v>955</v>
      </c>
      <c r="B1527" s="3" t="s">
        <v>954</v>
      </c>
      <c r="J1527" s="33" t="s">
        <v>13844</v>
      </c>
    </row>
    <row r="1528">
      <c r="A1528" s="3" t="s">
        <v>958</v>
      </c>
      <c r="B1528" s="3" t="s">
        <v>957</v>
      </c>
      <c r="J1528" s="33" t="s">
        <v>13844</v>
      </c>
    </row>
    <row r="1529">
      <c r="A1529" s="3" t="s">
        <v>5556</v>
      </c>
      <c r="B1529" s="3" t="s">
        <v>5555</v>
      </c>
      <c r="J1529" s="33" t="s">
        <v>13844</v>
      </c>
    </row>
    <row r="1530">
      <c r="A1530" s="3" t="s">
        <v>723</v>
      </c>
      <c r="B1530" s="3" t="s">
        <v>13916</v>
      </c>
      <c r="J1530" s="33" t="s">
        <v>13844</v>
      </c>
    </row>
    <row r="1531">
      <c r="A1531" s="3" t="s">
        <v>960</v>
      </c>
      <c r="B1531" s="3" t="s">
        <v>959</v>
      </c>
      <c r="J1531" s="33" t="s">
        <v>13844</v>
      </c>
    </row>
    <row r="1532">
      <c r="A1532" s="3" t="s">
        <v>940</v>
      </c>
      <c r="B1532" s="3" t="s">
        <v>939</v>
      </c>
      <c r="J1532" s="33" t="s">
        <v>13844</v>
      </c>
    </row>
    <row r="1533">
      <c r="A1533" s="3" t="s">
        <v>5563</v>
      </c>
      <c r="B1533" s="3" t="s">
        <v>5562</v>
      </c>
      <c r="J1533" s="33" t="s">
        <v>13844</v>
      </c>
    </row>
    <row r="1534">
      <c r="A1534" s="3" t="s">
        <v>5565</v>
      </c>
      <c r="B1534" s="3" t="s">
        <v>5564</v>
      </c>
      <c r="J1534" s="33" t="s">
        <v>13844</v>
      </c>
    </row>
    <row r="1535">
      <c r="A1535" s="3" t="s">
        <v>5567</v>
      </c>
      <c r="B1535" s="3" t="s">
        <v>5566</v>
      </c>
      <c r="J1535" s="33" t="s">
        <v>13844</v>
      </c>
    </row>
    <row r="1536">
      <c r="A1536" s="3" t="s">
        <v>800</v>
      </c>
      <c r="B1536" s="3" t="s">
        <v>799</v>
      </c>
      <c r="J1536" s="33" t="s">
        <v>13844</v>
      </c>
    </row>
    <row r="1537">
      <c r="A1537" s="3" t="s">
        <v>969</v>
      </c>
      <c r="B1537" s="3" t="s">
        <v>968</v>
      </c>
      <c r="J1537" s="33" t="s">
        <v>13844</v>
      </c>
    </row>
    <row r="1538">
      <c r="A1538" s="3" t="s">
        <v>972</v>
      </c>
      <c r="B1538" s="3" t="s">
        <v>971</v>
      </c>
      <c r="J1538" s="33" t="s">
        <v>13844</v>
      </c>
    </row>
    <row r="1539">
      <c r="A1539" s="3" t="s">
        <v>5569</v>
      </c>
      <c r="B1539" s="3" t="s">
        <v>5568</v>
      </c>
      <c r="J1539" s="33" t="s">
        <v>13844</v>
      </c>
    </row>
    <row r="1540">
      <c r="A1540" s="3" t="s">
        <v>5571</v>
      </c>
      <c r="B1540" s="3" t="s">
        <v>5570</v>
      </c>
      <c r="J1540" s="33" t="s">
        <v>13844</v>
      </c>
    </row>
    <row r="1541">
      <c r="A1541" s="3" t="s">
        <v>5573</v>
      </c>
      <c r="B1541" s="3" t="s">
        <v>5572</v>
      </c>
      <c r="J1541" s="33" t="s">
        <v>13844</v>
      </c>
    </row>
    <row r="1542">
      <c r="A1542" s="3" t="s">
        <v>5575</v>
      </c>
      <c r="B1542" s="3" t="s">
        <v>5574</v>
      </c>
      <c r="J1542" s="33" t="s">
        <v>13844</v>
      </c>
    </row>
    <row r="1543">
      <c r="A1543" s="3" t="s">
        <v>13918</v>
      </c>
      <c r="B1543" s="3" t="s">
        <v>13919</v>
      </c>
      <c r="J1543" s="33" t="s">
        <v>13844</v>
      </c>
    </row>
    <row r="1544">
      <c r="A1544" s="3" t="s">
        <v>5577</v>
      </c>
      <c r="B1544" s="3" t="s">
        <v>5576</v>
      </c>
      <c r="J1544" s="33" t="s">
        <v>13844</v>
      </c>
    </row>
    <row r="1545">
      <c r="A1545" s="3" t="s">
        <v>5579</v>
      </c>
      <c r="B1545" s="3" t="s">
        <v>5578</v>
      </c>
      <c r="J1545" s="33" t="s">
        <v>13844</v>
      </c>
    </row>
    <row r="1546">
      <c r="A1546" s="3" t="s">
        <v>5581</v>
      </c>
      <c r="B1546" s="3" t="s">
        <v>5580</v>
      </c>
      <c r="J1546" s="33" t="s">
        <v>13844</v>
      </c>
    </row>
    <row r="1547">
      <c r="A1547" s="3" t="s">
        <v>1317</v>
      </c>
      <c r="B1547" s="3" t="s">
        <v>1316</v>
      </c>
      <c r="J1547" s="33" t="s">
        <v>13844</v>
      </c>
    </row>
    <row r="1548">
      <c r="A1548" s="3" t="s">
        <v>5583</v>
      </c>
      <c r="B1548" s="3" t="s">
        <v>5582</v>
      </c>
      <c r="J1548" s="33" t="s">
        <v>13844</v>
      </c>
    </row>
    <row r="1549">
      <c r="A1549" s="3" t="s">
        <v>782</v>
      </c>
      <c r="B1549" s="3" t="s">
        <v>781</v>
      </c>
      <c r="J1549" s="33" t="s">
        <v>13844</v>
      </c>
    </row>
    <row r="1550">
      <c r="A1550" s="3" t="s">
        <v>5585</v>
      </c>
      <c r="B1550" s="3" t="s">
        <v>5584</v>
      </c>
      <c r="J1550" s="33" t="s">
        <v>13844</v>
      </c>
    </row>
    <row r="1551">
      <c r="A1551" s="3" t="s">
        <v>6185</v>
      </c>
      <c r="B1551" s="3" t="s">
        <v>6184</v>
      </c>
      <c r="J1551" s="33" t="s">
        <v>13844</v>
      </c>
    </row>
    <row r="1552">
      <c r="A1552" s="3" t="s">
        <v>1104</v>
      </c>
      <c r="B1552" s="3" t="s">
        <v>1103</v>
      </c>
      <c r="J1552" s="33" t="s">
        <v>13844</v>
      </c>
    </row>
    <row r="1553">
      <c r="A1553" s="3" t="s">
        <v>5591</v>
      </c>
      <c r="B1553" s="3" t="s">
        <v>5590</v>
      </c>
      <c r="J1553" s="33" t="s">
        <v>13844</v>
      </c>
    </row>
    <row r="1554">
      <c r="A1554" s="3" t="s">
        <v>5593</v>
      </c>
      <c r="B1554" s="3" t="s">
        <v>5592</v>
      </c>
      <c r="J1554" s="33" t="s">
        <v>13844</v>
      </c>
    </row>
    <row r="1555">
      <c r="A1555" s="3" t="s">
        <v>5595</v>
      </c>
      <c r="B1555" s="3" t="s">
        <v>5594</v>
      </c>
      <c r="J1555" s="33" t="s">
        <v>13844</v>
      </c>
    </row>
    <row r="1556">
      <c r="A1556" s="3" t="s">
        <v>1154</v>
      </c>
      <c r="B1556" s="3" t="s">
        <v>1153</v>
      </c>
      <c r="J1556" s="33" t="s">
        <v>13844</v>
      </c>
    </row>
    <row r="1557">
      <c r="A1557" s="3" t="s">
        <v>5597</v>
      </c>
      <c r="B1557" s="3" t="s">
        <v>5596</v>
      </c>
      <c r="J1557" s="33" t="s">
        <v>13844</v>
      </c>
    </row>
    <row r="1558">
      <c r="A1558" s="3" t="s">
        <v>1018</v>
      </c>
      <c r="B1558" s="3" t="s">
        <v>1017</v>
      </c>
      <c r="J1558" s="33" t="s">
        <v>13844</v>
      </c>
    </row>
    <row r="1559">
      <c r="A1559" s="3" t="s">
        <v>5599</v>
      </c>
      <c r="B1559" s="3" t="s">
        <v>5598</v>
      </c>
      <c r="J1559" s="33" t="s">
        <v>13844</v>
      </c>
    </row>
    <row r="1560">
      <c r="A1560" s="3" t="s">
        <v>5601</v>
      </c>
      <c r="B1560" s="3" t="s">
        <v>5600</v>
      </c>
      <c r="J1560" s="33" t="s">
        <v>13844</v>
      </c>
    </row>
    <row r="1561">
      <c r="A1561" s="3" t="s">
        <v>1073</v>
      </c>
      <c r="B1561" s="3" t="s">
        <v>1072</v>
      </c>
      <c r="J1561" s="33" t="s">
        <v>13844</v>
      </c>
    </row>
    <row r="1562">
      <c r="A1562" s="3" t="s">
        <v>5603</v>
      </c>
      <c r="B1562" s="3" t="s">
        <v>5602</v>
      </c>
      <c r="J1562" s="33" t="s">
        <v>13844</v>
      </c>
    </row>
    <row r="1563">
      <c r="A1563" s="3" t="s">
        <v>5605</v>
      </c>
      <c r="B1563" s="3" t="s">
        <v>5604</v>
      </c>
      <c r="J1563" s="33" t="s">
        <v>13844</v>
      </c>
    </row>
    <row r="1564">
      <c r="A1564" s="3" t="s">
        <v>5607</v>
      </c>
      <c r="B1564" s="3" t="s">
        <v>5606</v>
      </c>
      <c r="J1564" s="33" t="s">
        <v>13844</v>
      </c>
    </row>
    <row r="1565">
      <c r="A1565" s="3" t="s">
        <v>14233</v>
      </c>
      <c r="B1565" s="3" t="s">
        <v>3364</v>
      </c>
      <c r="J1565" s="33" t="s">
        <v>13844</v>
      </c>
    </row>
    <row r="1566">
      <c r="A1566" s="3" t="s">
        <v>5609</v>
      </c>
      <c r="B1566" s="3" t="s">
        <v>5608</v>
      </c>
      <c r="J1566" s="33" t="s">
        <v>13844</v>
      </c>
    </row>
    <row r="1567">
      <c r="A1567" s="3" t="s">
        <v>925</v>
      </c>
      <c r="B1567" s="3" t="s">
        <v>924</v>
      </c>
      <c r="J1567" s="33" t="s">
        <v>13844</v>
      </c>
    </row>
    <row r="1568">
      <c r="A1568" s="3" t="s">
        <v>5611</v>
      </c>
      <c r="B1568" s="3" t="s">
        <v>5610</v>
      </c>
      <c r="J1568" s="33" t="s">
        <v>13844</v>
      </c>
    </row>
    <row r="1569">
      <c r="A1569" s="3" t="s">
        <v>5613</v>
      </c>
      <c r="B1569" s="3" t="s">
        <v>5612</v>
      </c>
      <c r="J1569" s="33" t="s">
        <v>13844</v>
      </c>
    </row>
    <row r="1570">
      <c r="A1570" s="3" t="s">
        <v>978</v>
      </c>
      <c r="B1570" s="3" t="s">
        <v>977</v>
      </c>
      <c r="J1570" s="33" t="s">
        <v>13844</v>
      </c>
    </row>
    <row r="1571">
      <c r="A1571" s="3" t="s">
        <v>5615</v>
      </c>
      <c r="B1571" s="3" t="s">
        <v>5614</v>
      </c>
      <c r="J1571" s="33" t="s">
        <v>13844</v>
      </c>
    </row>
    <row r="1572">
      <c r="A1572" s="3" t="s">
        <v>1284</v>
      </c>
      <c r="B1572" s="3" t="s">
        <v>1283</v>
      </c>
      <c r="J1572" s="33" t="s">
        <v>13844</v>
      </c>
    </row>
    <row r="1573">
      <c r="A1573" s="3" t="s">
        <v>163</v>
      </c>
      <c r="B1573" s="3" t="s">
        <v>162</v>
      </c>
      <c r="J1573" s="33" t="s">
        <v>13844</v>
      </c>
    </row>
    <row r="1574">
      <c r="A1574" s="3" t="s">
        <v>669</v>
      </c>
      <c r="B1574" s="3" t="s">
        <v>668</v>
      </c>
      <c r="J1574" s="33" t="s">
        <v>13844</v>
      </c>
    </row>
    <row r="1575">
      <c r="A1575" s="3" t="s">
        <v>5622</v>
      </c>
      <c r="B1575" s="3" t="s">
        <v>13921</v>
      </c>
      <c r="J1575" s="33" t="s">
        <v>13844</v>
      </c>
    </row>
    <row r="1576">
      <c r="A1576" s="3" t="s">
        <v>5624</v>
      </c>
      <c r="B1576" s="3" t="s">
        <v>5623</v>
      </c>
      <c r="J1576" s="33" t="s">
        <v>13850</v>
      </c>
    </row>
    <row r="1577">
      <c r="A1577" s="3" t="s">
        <v>5626</v>
      </c>
      <c r="B1577" s="3" t="s">
        <v>5625</v>
      </c>
      <c r="J1577" s="33" t="s">
        <v>13844</v>
      </c>
    </row>
    <row r="1578">
      <c r="A1578" s="3" t="s">
        <v>1262</v>
      </c>
      <c r="B1578" s="3" t="s">
        <v>1261</v>
      </c>
      <c r="J1578" s="33" t="s">
        <v>13844</v>
      </c>
    </row>
    <row r="1579">
      <c r="A1579" s="3" t="s">
        <v>7102</v>
      </c>
      <c r="B1579" s="3" t="s">
        <v>7101</v>
      </c>
      <c r="J1579" s="33" t="s">
        <v>13844</v>
      </c>
    </row>
    <row r="1580">
      <c r="A1580" s="3" t="s">
        <v>5628</v>
      </c>
      <c r="B1580" s="3" t="s">
        <v>5627</v>
      </c>
      <c r="J1580" s="33" t="s">
        <v>13844</v>
      </c>
    </row>
    <row r="1581">
      <c r="A1581" s="3" t="s">
        <v>5630</v>
      </c>
      <c r="B1581" s="3" t="s">
        <v>5629</v>
      </c>
      <c r="J1581" s="33" t="s">
        <v>13844</v>
      </c>
    </row>
    <row r="1582">
      <c r="A1582" s="3" t="s">
        <v>595</v>
      </c>
      <c r="B1582" s="3" t="s">
        <v>594</v>
      </c>
      <c r="J1582" s="33" t="s">
        <v>13844</v>
      </c>
    </row>
    <row r="1583">
      <c r="A1583" s="3" t="s">
        <v>14234</v>
      </c>
      <c r="B1583" s="3" t="s">
        <v>4123</v>
      </c>
      <c r="J1583" s="33" t="s">
        <v>13844</v>
      </c>
    </row>
    <row r="1584">
      <c r="A1584" s="3" t="s">
        <v>1157</v>
      </c>
      <c r="B1584" s="3" t="s">
        <v>1156</v>
      </c>
      <c r="J1584" s="33" t="s">
        <v>13844</v>
      </c>
    </row>
    <row r="1585">
      <c r="A1585" s="3" t="s">
        <v>5632</v>
      </c>
      <c r="B1585" s="3" t="s">
        <v>5631</v>
      </c>
      <c r="J1585" s="33" t="s">
        <v>13844</v>
      </c>
    </row>
    <row r="1586">
      <c r="A1586" s="3" t="s">
        <v>5634</v>
      </c>
      <c r="B1586" s="3" t="s">
        <v>5633</v>
      </c>
      <c r="J1586" s="33" t="s">
        <v>13844</v>
      </c>
    </row>
    <row r="1587">
      <c r="A1587" s="3" t="s">
        <v>981</v>
      </c>
      <c r="B1587" s="3" t="s">
        <v>980</v>
      </c>
      <c r="J1587" s="33" t="s">
        <v>13844</v>
      </c>
    </row>
    <row r="1588">
      <c r="A1588" s="3" t="s">
        <v>5636</v>
      </c>
      <c r="B1588" s="3" t="s">
        <v>5635</v>
      </c>
      <c r="J1588" s="33" t="s">
        <v>13844</v>
      </c>
    </row>
    <row r="1589">
      <c r="A1589" s="3" t="s">
        <v>5641</v>
      </c>
      <c r="B1589" s="3" t="s">
        <v>5640</v>
      </c>
      <c r="J1589" s="33" t="s">
        <v>13844</v>
      </c>
    </row>
    <row r="1590">
      <c r="A1590" s="3" t="s">
        <v>672</v>
      </c>
      <c r="B1590" s="3" t="s">
        <v>671</v>
      </c>
      <c r="J1590" s="33" t="s">
        <v>13844</v>
      </c>
    </row>
    <row r="1591">
      <c r="A1591" s="3" t="s">
        <v>5647</v>
      </c>
      <c r="B1591" s="3" t="s">
        <v>5646</v>
      </c>
      <c r="J1591" s="33" t="s">
        <v>13844</v>
      </c>
    </row>
    <row r="1592">
      <c r="A1592" s="3" t="s">
        <v>5649</v>
      </c>
      <c r="B1592" s="3" t="s">
        <v>5648</v>
      </c>
      <c r="J1592" s="33" t="s">
        <v>13844</v>
      </c>
    </row>
    <row r="1593">
      <c r="A1593" s="3" t="s">
        <v>5651</v>
      </c>
      <c r="B1593" s="3" t="s">
        <v>5650</v>
      </c>
      <c r="J1593" s="33" t="s">
        <v>13844</v>
      </c>
    </row>
    <row r="1594">
      <c r="A1594" s="3" t="s">
        <v>5653</v>
      </c>
      <c r="B1594" s="3" t="s">
        <v>5652</v>
      </c>
      <c r="J1594" s="33" t="s">
        <v>13844</v>
      </c>
    </row>
    <row r="1595">
      <c r="A1595" s="3" t="s">
        <v>5655</v>
      </c>
      <c r="B1595" s="3" t="s">
        <v>5654</v>
      </c>
      <c r="J1595" s="33" t="s">
        <v>13844</v>
      </c>
    </row>
    <row r="1596">
      <c r="A1596" s="3" t="s">
        <v>5657</v>
      </c>
      <c r="B1596" s="3" t="s">
        <v>5656</v>
      </c>
      <c r="J1596" s="33" t="s">
        <v>13844</v>
      </c>
    </row>
    <row r="1597">
      <c r="A1597" s="3" t="s">
        <v>5659</v>
      </c>
      <c r="B1597" s="3" t="s">
        <v>5658</v>
      </c>
      <c r="J1597" s="33" t="s">
        <v>13844</v>
      </c>
    </row>
    <row r="1598">
      <c r="A1598" s="3" t="s">
        <v>509</v>
      </c>
      <c r="B1598" s="3" t="s">
        <v>508</v>
      </c>
      <c r="J1598" s="33" t="s">
        <v>13844</v>
      </c>
    </row>
    <row r="1599">
      <c r="A1599" s="3" t="s">
        <v>474</v>
      </c>
      <c r="B1599" s="3" t="s">
        <v>473</v>
      </c>
      <c r="J1599" s="33" t="s">
        <v>13844</v>
      </c>
    </row>
    <row r="1600">
      <c r="A1600" s="3" t="s">
        <v>5661</v>
      </c>
      <c r="B1600" s="3" t="s">
        <v>5660</v>
      </c>
      <c r="J1600" s="33" t="s">
        <v>13844</v>
      </c>
    </row>
    <row r="1601">
      <c r="A1601" s="3" t="s">
        <v>5663</v>
      </c>
      <c r="B1601" s="3" t="s">
        <v>5662</v>
      </c>
      <c r="J1601" s="33" t="s">
        <v>13844</v>
      </c>
    </row>
    <row r="1602">
      <c r="A1602" s="3" t="s">
        <v>5665</v>
      </c>
      <c r="B1602" s="3" t="s">
        <v>5664</v>
      </c>
      <c r="J1602" s="33" t="s">
        <v>13844</v>
      </c>
    </row>
    <row r="1603">
      <c r="A1603" s="3" t="s">
        <v>5667</v>
      </c>
      <c r="B1603" s="3" t="s">
        <v>5666</v>
      </c>
      <c r="J1603" s="33" t="s">
        <v>13844</v>
      </c>
    </row>
    <row r="1604">
      <c r="A1604" s="3" t="s">
        <v>5669</v>
      </c>
      <c r="B1604" s="3" t="s">
        <v>13923</v>
      </c>
      <c r="J1604" s="33" t="s">
        <v>13844</v>
      </c>
    </row>
    <row r="1605">
      <c r="A1605" s="3" t="s">
        <v>5676</v>
      </c>
      <c r="B1605" s="3" t="s">
        <v>5675</v>
      </c>
      <c r="J1605" s="33" t="s">
        <v>13844</v>
      </c>
    </row>
    <row r="1606">
      <c r="A1606" s="3" t="s">
        <v>5785</v>
      </c>
      <c r="B1606" s="3" t="s">
        <v>5784</v>
      </c>
      <c r="J1606" s="33" t="s">
        <v>13844</v>
      </c>
    </row>
    <row r="1607">
      <c r="A1607" s="3" t="s">
        <v>5678</v>
      </c>
      <c r="B1607" s="3" t="s">
        <v>5677</v>
      </c>
      <c r="J1607" s="33" t="s">
        <v>13844</v>
      </c>
    </row>
    <row r="1608">
      <c r="A1608" s="3" t="s">
        <v>5680</v>
      </c>
      <c r="B1608" s="3" t="s">
        <v>5679</v>
      </c>
      <c r="J1608" s="33" t="s">
        <v>13844</v>
      </c>
    </row>
    <row r="1609">
      <c r="A1609" s="3" t="s">
        <v>5686</v>
      </c>
      <c r="B1609" s="3" t="s">
        <v>5685</v>
      </c>
      <c r="J1609" s="33" t="s">
        <v>13844</v>
      </c>
    </row>
    <row r="1610">
      <c r="A1610" s="3" t="s">
        <v>5688</v>
      </c>
      <c r="B1610" s="3" t="s">
        <v>5687</v>
      </c>
      <c r="J1610" s="33" t="s">
        <v>13844</v>
      </c>
    </row>
    <row r="1611">
      <c r="A1611" s="3" t="s">
        <v>5690</v>
      </c>
      <c r="B1611" s="3" t="s">
        <v>5689</v>
      </c>
      <c r="J1611" s="33" t="s">
        <v>13844</v>
      </c>
    </row>
    <row r="1612">
      <c r="A1612" s="3" t="s">
        <v>5696</v>
      </c>
      <c r="B1612" s="3" t="s">
        <v>5695</v>
      </c>
      <c r="J1612" s="33" t="s">
        <v>13844</v>
      </c>
    </row>
    <row r="1613">
      <c r="A1613" s="3" t="s">
        <v>5698</v>
      </c>
      <c r="B1613" s="3" t="s">
        <v>5697</v>
      </c>
      <c r="J1613" s="33" t="s">
        <v>13844</v>
      </c>
    </row>
    <row r="1614">
      <c r="A1614" s="3" t="s">
        <v>5700</v>
      </c>
      <c r="B1614" s="3" t="s">
        <v>5699</v>
      </c>
      <c r="J1614" s="33" t="s">
        <v>13844</v>
      </c>
    </row>
    <row r="1615">
      <c r="A1615" s="3" t="s">
        <v>569</v>
      </c>
      <c r="B1615" s="3" t="s">
        <v>568</v>
      </c>
      <c r="J1615" s="33" t="s">
        <v>13844</v>
      </c>
    </row>
    <row r="1616">
      <c r="A1616" s="3" t="s">
        <v>367</v>
      </c>
      <c r="B1616" s="3" t="s">
        <v>366</v>
      </c>
      <c r="J1616" s="33" t="s">
        <v>13844</v>
      </c>
    </row>
    <row r="1617">
      <c r="A1617" s="3" t="s">
        <v>5702</v>
      </c>
      <c r="B1617" s="3" t="s">
        <v>5701</v>
      </c>
      <c r="J1617" s="33" t="s">
        <v>13844</v>
      </c>
    </row>
    <row r="1618">
      <c r="A1618" s="3" t="s">
        <v>943</v>
      </c>
      <c r="B1618" s="3" t="s">
        <v>942</v>
      </c>
      <c r="J1618" s="33" t="s">
        <v>13844</v>
      </c>
    </row>
    <row r="1619">
      <c r="A1619" s="3" t="s">
        <v>5704</v>
      </c>
      <c r="B1619" s="3" t="s">
        <v>5703</v>
      </c>
      <c r="J1619" s="33" t="s">
        <v>13844</v>
      </c>
    </row>
    <row r="1620">
      <c r="A1620" s="3" t="s">
        <v>14235</v>
      </c>
      <c r="B1620" s="3" t="s">
        <v>3031</v>
      </c>
      <c r="J1620" s="33" t="s">
        <v>13844</v>
      </c>
    </row>
    <row r="1621">
      <c r="A1621" s="3" t="s">
        <v>446</v>
      </c>
      <c r="B1621" s="3" t="s">
        <v>445</v>
      </c>
      <c r="J1621" s="33" t="s">
        <v>13844</v>
      </c>
    </row>
    <row r="1622">
      <c r="A1622" s="3" t="s">
        <v>770</v>
      </c>
      <c r="B1622" s="3" t="s">
        <v>769</v>
      </c>
      <c r="J1622" s="33" t="s">
        <v>13844</v>
      </c>
    </row>
    <row r="1623">
      <c r="A1623" s="3" t="s">
        <v>1039</v>
      </c>
      <c r="B1623" s="3" t="s">
        <v>1038</v>
      </c>
      <c r="J1623" s="33" t="s">
        <v>13844</v>
      </c>
    </row>
    <row r="1624">
      <c r="A1624" s="3" t="s">
        <v>5706</v>
      </c>
      <c r="B1624" s="3" t="s">
        <v>5705</v>
      </c>
      <c r="J1624" s="33" t="s">
        <v>13844</v>
      </c>
    </row>
    <row r="1625">
      <c r="A1625" s="3" t="s">
        <v>5708</v>
      </c>
      <c r="B1625" s="3" t="s">
        <v>5707</v>
      </c>
      <c r="J1625" s="33" t="s">
        <v>13844</v>
      </c>
    </row>
    <row r="1626">
      <c r="A1626" s="3" t="s">
        <v>5710</v>
      </c>
      <c r="B1626" s="3" t="s">
        <v>5709</v>
      </c>
      <c r="J1626" s="33" t="s">
        <v>13844</v>
      </c>
    </row>
    <row r="1627">
      <c r="A1627" s="3" t="s">
        <v>512</v>
      </c>
      <c r="B1627" s="3" t="s">
        <v>511</v>
      </c>
      <c r="J1627" s="33" t="s">
        <v>13844</v>
      </c>
    </row>
    <row r="1628">
      <c r="A1628" s="3" t="s">
        <v>5712</v>
      </c>
      <c r="B1628" s="3" t="s">
        <v>5711</v>
      </c>
      <c r="J1628" s="33" t="s">
        <v>13844</v>
      </c>
    </row>
    <row r="1629">
      <c r="A1629" s="3" t="s">
        <v>5714</v>
      </c>
      <c r="B1629" s="3" t="s">
        <v>5713</v>
      </c>
      <c r="J1629" s="33" t="s">
        <v>13844</v>
      </c>
    </row>
    <row r="1630">
      <c r="A1630" s="3" t="s">
        <v>5716</v>
      </c>
      <c r="B1630" s="3" t="s">
        <v>5715</v>
      </c>
      <c r="J1630" s="33" t="s">
        <v>13844</v>
      </c>
    </row>
    <row r="1631">
      <c r="A1631" s="3" t="s">
        <v>5718</v>
      </c>
      <c r="B1631" s="3" t="s">
        <v>5717</v>
      </c>
      <c r="J1631" s="33" t="s">
        <v>13844</v>
      </c>
    </row>
    <row r="1632">
      <c r="A1632" s="3" t="s">
        <v>5720</v>
      </c>
      <c r="B1632" s="3" t="s">
        <v>5719</v>
      </c>
      <c r="J1632" s="33" t="s">
        <v>13844</v>
      </c>
    </row>
    <row r="1633">
      <c r="A1633" s="3" t="s">
        <v>5722</v>
      </c>
      <c r="B1633" s="3" t="s">
        <v>5721</v>
      </c>
      <c r="J1633" s="33" t="s">
        <v>13844</v>
      </c>
    </row>
    <row r="1634">
      <c r="A1634" s="3" t="s">
        <v>5724</v>
      </c>
      <c r="B1634" s="3" t="s">
        <v>5723</v>
      </c>
      <c r="J1634" s="33" t="s">
        <v>13844</v>
      </c>
    </row>
    <row r="1635">
      <c r="A1635" s="3" t="s">
        <v>1131</v>
      </c>
      <c r="B1635" s="3" t="s">
        <v>1130</v>
      </c>
      <c r="J1635" s="33" t="s">
        <v>13844</v>
      </c>
    </row>
    <row r="1636">
      <c r="A1636" s="3" t="s">
        <v>604</v>
      </c>
      <c r="B1636" s="3" t="s">
        <v>603</v>
      </c>
      <c r="J1636" s="33" t="s">
        <v>13844</v>
      </c>
    </row>
    <row r="1637">
      <c r="A1637" s="3" t="s">
        <v>598</v>
      </c>
      <c r="B1637" s="3" t="s">
        <v>597</v>
      </c>
      <c r="J1637" s="33" t="s">
        <v>13844</v>
      </c>
    </row>
    <row r="1638">
      <c r="A1638" s="3" t="s">
        <v>280</v>
      </c>
      <c r="B1638" s="3" t="s">
        <v>279</v>
      </c>
      <c r="J1638" s="33" t="s">
        <v>13844</v>
      </c>
    </row>
    <row r="1639">
      <c r="A1639" s="3" t="s">
        <v>288</v>
      </c>
      <c r="B1639" s="3" t="s">
        <v>287</v>
      </c>
      <c r="J1639" s="33" t="s">
        <v>13844</v>
      </c>
    </row>
    <row r="1640">
      <c r="A1640" s="3" t="s">
        <v>295</v>
      </c>
      <c r="B1640" s="3" t="s">
        <v>294</v>
      </c>
      <c r="J1640" s="33" t="s">
        <v>13844</v>
      </c>
    </row>
    <row r="1641">
      <c r="A1641" s="3" t="s">
        <v>5726</v>
      </c>
      <c r="B1641" s="3" t="s">
        <v>5725</v>
      </c>
      <c r="J1641" s="33" t="s">
        <v>13844</v>
      </c>
    </row>
    <row r="1642">
      <c r="A1642" s="3" t="s">
        <v>1042</v>
      </c>
      <c r="B1642" s="3" t="s">
        <v>1041</v>
      </c>
      <c r="J1642" s="33" t="s">
        <v>13844</v>
      </c>
    </row>
    <row r="1643">
      <c r="A1643" s="3" t="s">
        <v>7427</v>
      </c>
      <c r="B1643" s="3" t="s">
        <v>7426</v>
      </c>
      <c r="J1643" s="33" t="s">
        <v>13844</v>
      </c>
    </row>
    <row r="1644">
      <c r="A1644" s="3" t="s">
        <v>7442</v>
      </c>
      <c r="B1644" s="3" t="s">
        <v>7441</v>
      </c>
      <c r="J1644" s="33" t="s">
        <v>13844</v>
      </c>
    </row>
    <row r="1645">
      <c r="A1645" s="3" t="s">
        <v>456</v>
      </c>
      <c r="B1645" s="3" t="s">
        <v>455</v>
      </c>
      <c r="J1645" s="33" t="s">
        <v>13844</v>
      </c>
    </row>
    <row r="1646">
      <c r="A1646" s="3" t="s">
        <v>7415</v>
      </c>
      <c r="B1646" s="3" t="s">
        <v>7414</v>
      </c>
      <c r="J1646" s="33" t="s">
        <v>13844</v>
      </c>
    </row>
    <row r="1647">
      <c r="A1647" s="3" t="s">
        <v>5728</v>
      </c>
      <c r="B1647" s="3" t="s">
        <v>5727</v>
      </c>
      <c r="J1647" s="33" t="s">
        <v>13844</v>
      </c>
    </row>
    <row r="1648">
      <c r="A1648" s="3" t="s">
        <v>1238</v>
      </c>
      <c r="B1648" s="3" t="s">
        <v>1237</v>
      </c>
      <c r="J1648" s="33" t="s">
        <v>13844</v>
      </c>
    </row>
    <row r="1649">
      <c r="A1649" s="3" t="s">
        <v>619</v>
      </c>
      <c r="B1649" s="3" t="s">
        <v>618</v>
      </c>
      <c r="J1649" s="33" t="s">
        <v>13844</v>
      </c>
    </row>
    <row r="1650">
      <c r="A1650" s="3" t="s">
        <v>546</v>
      </c>
      <c r="B1650" s="3" t="s">
        <v>545</v>
      </c>
      <c r="J1650" s="33" t="s">
        <v>13844</v>
      </c>
    </row>
    <row r="1651">
      <c r="A1651" s="3" t="s">
        <v>675</v>
      </c>
      <c r="B1651" s="3" t="s">
        <v>674</v>
      </c>
      <c r="J1651" s="33" t="s">
        <v>13844</v>
      </c>
    </row>
    <row r="1652">
      <c r="A1652" s="3" t="s">
        <v>429</v>
      </c>
      <c r="B1652" s="3" t="s">
        <v>428</v>
      </c>
      <c r="J1652" s="33" t="s">
        <v>13844</v>
      </c>
    </row>
    <row r="1653">
      <c r="A1653" s="3" t="s">
        <v>5730</v>
      </c>
      <c r="B1653" s="3" t="s">
        <v>5729</v>
      </c>
      <c r="J1653" s="33" t="s">
        <v>13844</v>
      </c>
    </row>
    <row r="1654">
      <c r="A1654" s="3" t="s">
        <v>11</v>
      </c>
      <c r="B1654" s="3" t="s">
        <v>13925</v>
      </c>
      <c r="J1654" s="33" t="s">
        <v>13844</v>
      </c>
    </row>
    <row r="1655">
      <c r="A1655" s="3" t="s">
        <v>13927</v>
      </c>
      <c r="B1655" s="3" t="s">
        <v>13928</v>
      </c>
      <c r="J1655" s="33" t="s">
        <v>13844</v>
      </c>
    </row>
    <row r="1656">
      <c r="A1656" s="3" t="s">
        <v>13933</v>
      </c>
      <c r="B1656" s="3" t="s">
        <v>13934</v>
      </c>
      <c r="J1656" s="33" t="s">
        <v>13844</v>
      </c>
    </row>
    <row r="1657">
      <c r="A1657" s="3" t="s">
        <v>13937</v>
      </c>
      <c r="B1657" s="3" t="s">
        <v>13938</v>
      </c>
      <c r="J1657" s="33" t="s">
        <v>13844</v>
      </c>
    </row>
    <row r="1658">
      <c r="A1658" s="3" t="s">
        <v>13943</v>
      </c>
      <c r="B1658" s="3" t="s">
        <v>13944</v>
      </c>
      <c r="J1658" s="33" t="s">
        <v>13844</v>
      </c>
    </row>
    <row r="1659">
      <c r="A1659" s="3" t="s">
        <v>13947</v>
      </c>
      <c r="B1659" s="3" t="s">
        <v>13948</v>
      </c>
      <c r="J1659" s="33" t="s">
        <v>13844</v>
      </c>
    </row>
    <row r="1660">
      <c r="A1660" s="3" t="s">
        <v>13951</v>
      </c>
      <c r="B1660" s="3" t="s">
        <v>13952</v>
      </c>
      <c r="J1660" s="33" t="s">
        <v>13844</v>
      </c>
    </row>
    <row r="1661">
      <c r="A1661" s="3" t="s">
        <v>13957</v>
      </c>
      <c r="B1661" s="3" t="s">
        <v>13958</v>
      </c>
      <c r="J1661" s="33" t="s">
        <v>13844</v>
      </c>
    </row>
    <row r="1662">
      <c r="A1662" s="3" t="s">
        <v>13962</v>
      </c>
      <c r="B1662" s="3" t="s">
        <v>13963</v>
      </c>
      <c r="J1662" s="33" t="s">
        <v>13844</v>
      </c>
    </row>
    <row r="1663">
      <c r="A1663" s="3" t="s">
        <v>13967</v>
      </c>
      <c r="B1663" s="3" t="s">
        <v>13968</v>
      </c>
      <c r="J1663" s="33" t="s">
        <v>13844</v>
      </c>
    </row>
    <row r="1664">
      <c r="A1664" s="3" t="s">
        <v>13970</v>
      </c>
      <c r="B1664" s="3" t="s">
        <v>13971</v>
      </c>
      <c r="J1664" s="33" t="s">
        <v>13844</v>
      </c>
    </row>
    <row r="1665">
      <c r="A1665" s="3" t="s">
        <v>13975</v>
      </c>
      <c r="B1665" s="3" t="s">
        <v>13976</v>
      </c>
      <c r="J1665" s="33" t="s">
        <v>13844</v>
      </c>
    </row>
    <row r="1666">
      <c r="A1666" s="3" t="s">
        <v>13977</v>
      </c>
      <c r="B1666" s="3" t="s">
        <v>13978</v>
      </c>
      <c r="J1666" s="33" t="s">
        <v>13844</v>
      </c>
    </row>
    <row r="1667">
      <c r="A1667" s="3" t="s">
        <v>13979</v>
      </c>
      <c r="B1667" s="3" t="s">
        <v>13980</v>
      </c>
      <c r="J1667" s="33" t="s">
        <v>13844</v>
      </c>
    </row>
    <row r="1668">
      <c r="A1668" s="3" t="s">
        <v>13985</v>
      </c>
      <c r="B1668" s="3" t="s">
        <v>13986</v>
      </c>
      <c r="J1668" s="33" t="s">
        <v>13844</v>
      </c>
    </row>
    <row r="1669">
      <c r="A1669" s="3" t="s">
        <v>13992</v>
      </c>
      <c r="B1669" s="3" t="s">
        <v>13993</v>
      </c>
      <c r="J1669" s="33" t="s">
        <v>13844</v>
      </c>
    </row>
    <row r="1670">
      <c r="A1670" s="3" t="s">
        <v>13996</v>
      </c>
      <c r="B1670" s="3" t="s">
        <v>13997</v>
      </c>
      <c r="J1670" s="33" t="s">
        <v>13844</v>
      </c>
    </row>
    <row r="1671">
      <c r="A1671" s="3" t="s">
        <v>14236</v>
      </c>
      <c r="B1671" s="3" t="s">
        <v>4064</v>
      </c>
      <c r="J1671" s="33" t="s">
        <v>13844</v>
      </c>
    </row>
    <row r="1672">
      <c r="A1672" s="3" t="s">
        <v>14002</v>
      </c>
      <c r="B1672" s="3" t="s">
        <v>14003</v>
      </c>
      <c r="J1672" s="33" t="s">
        <v>13844</v>
      </c>
    </row>
    <row r="1673">
      <c r="A1673" s="3" t="s">
        <v>14008</v>
      </c>
      <c r="B1673" s="3" t="s">
        <v>14009</v>
      </c>
      <c r="J1673" s="33" t="s">
        <v>13844</v>
      </c>
    </row>
    <row r="1674">
      <c r="A1674" s="3" t="s">
        <v>14014</v>
      </c>
      <c r="B1674" s="3" t="s">
        <v>14015</v>
      </c>
      <c r="J1674" s="33" t="s">
        <v>13844</v>
      </c>
    </row>
    <row r="1675">
      <c r="A1675" s="3" t="s">
        <v>14020</v>
      </c>
      <c r="B1675" s="3" t="s">
        <v>14021</v>
      </c>
      <c r="J1675" s="33" t="s">
        <v>13844</v>
      </c>
    </row>
    <row r="1676">
      <c r="A1676" s="3" t="s">
        <v>14026</v>
      </c>
      <c r="B1676" s="3" t="s">
        <v>14027</v>
      </c>
      <c r="J1676" s="33" t="s">
        <v>13844</v>
      </c>
    </row>
    <row r="1677">
      <c r="A1677" s="3" t="s">
        <v>14030</v>
      </c>
      <c r="B1677" s="3" t="s">
        <v>14031</v>
      </c>
      <c r="J1677" s="33" t="s">
        <v>13844</v>
      </c>
    </row>
    <row r="1678">
      <c r="A1678" s="3" t="s">
        <v>14036</v>
      </c>
      <c r="B1678" s="3" t="s">
        <v>14037</v>
      </c>
      <c r="J1678" s="33" t="s">
        <v>13844</v>
      </c>
    </row>
    <row r="1679">
      <c r="A1679" s="3" t="s">
        <v>14041</v>
      </c>
      <c r="B1679" s="3" t="s">
        <v>14042</v>
      </c>
      <c r="J1679" s="33" t="s">
        <v>13844</v>
      </c>
    </row>
    <row r="1680">
      <c r="A1680" s="3" t="s">
        <v>14047</v>
      </c>
      <c r="B1680" s="3" t="s">
        <v>14048</v>
      </c>
      <c r="J1680" s="33" t="s">
        <v>13844</v>
      </c>
    </row>
    <row r="1681">
      <c r="A1681" s="3" t="s">
        <v>14053</v>
      </c>
      <c r="B1681" s="3" t="s">
        <v>14054</v>
      </c>
      <c r="J1681" s="33" t="s">
        <v>13844</v>
      </c>
    </row>
    <row r="1682">
      <c r="A1682" s="3" t="s">
        <v>14059</v>
      </c>
      <c r="B1682" s="3" t="s">
        <v>14060</v>
      </c>
      <c r="J1682" s="33" t="s">
        <v>13844</v>
      </c>
    </row>
    <row r="1683">
      <c r="A1683" s="3" t="s">
        <v>14064</v>
      </c>
      <c r="B1683" s="3" t="s">
        <v>14065</v>
      </c>
      <c r="J1683" s="33" t="s">
        <v>13844</v>
      </c>
    </row>
    <row r="1684">
      <c r="A1684" s="3" t="s">
        <v>14069</v>
      </c>
      <c r="B1684" s="3" t="s">
        <v>14070</v>
      </c>
      <c r="J1684" s="33" t="s">
        <v>13844</v>
      </c>
    </row>
    <row r="1685">
      <c r="A1685" s="3" t="s">
        <v>14074</v>
      </c>
      <c r="B1685" s="3" t="s">
        <v>14075</v>
      </c>
      <c r="J1685" s="33" t="s">
        <v>13844</v>
      </c>
    </row>
    <row r="1686">
      <c r="A1686" s="3" t="s">
        <v>14079</v>
      </c>
      <c r="B1686" s="3" t="s">
        <v>14080</v>
      </c>
      <c r="J1686" s="33" t="s">
        <v>13844</v>
      </c>
    </row>
    <row r="1687">
      <c r="A1687" s="3" t="s">
        <v>14084</v>
      </c>
      <c r="B1687" s="3" t="s">
        <v>14085</v>
      </c>
      <c r="J1687" s="33" t="s">
        <v>13844</v>
      </c>
    </row>
    <row r="1688">
      <c r="A1688" s="3" t="s">
        <v>14089</v>
      </c>
      <c r="B1688" s="3" t="s">
        <v>14090</v>
      </c>
      <c r="J1688" s="33" t="s">
        <v>13844</v>
      </c>
    </row>
    <row r="1689">
      <c r="A1689" s="3" t="s">
        <v>14094</v>
      </c>
      <c r="B1689" s="3" t="s">
        <v>14095</v>
      </c>
      <c r="J1689" s="33" t="s">
        <v>13844</v>
      </c>
    </row>
    <row r="1690">
      <c r="A1690" s="3" t="s">
        <v>14099</v>
      </c>
      <c r="B1690" s="3" t="s">
        <v>14100</v>
      </c>
      <c r="J1690" s="33" t="s">
        <v>13844</v>
      </c>
    </row>
    <row r="1691">
      <c r="A1691" s="3" t="s">
        <v>14104</v>
      </c>
      <c r="B1691" s="3" t="s">
        <v>14105</v>
      </c>
      <c r="J1691" s="33" t="s">
        <v>13844</v>
      </c>
    </row>
    <row r="1692">
      <c r="A1692" s="3" t="s">
        <v>14109</v>
      </c>
      <c r="B1692" s="3" t="s">
        <v>14110</v>
      </c>
      <c r="J1692" s="33" t="s">
        <v>13844</v>
      </c>
    </row>
    <row r="1693">
      <c r="A1693" s="3" t="s">
        <v>14114</v>
      </c>
      <c r="B1693" s="3" t="s">
        <v>14115</v>
      </c>
      <c r="J1693" s="33" t="s">
        <v>13844</v>
      </c>
    </row>
    <row r="1694">
      <c r="A1694" s="3" t="s">
        <v>14119</v>
      </c>
      <c r="B1694" s="3" t="s">
        <v>14120</v>
      </c>
      <c r="J1694" s="33" t="s">
        <v>13844</v>
      </c>
    </row>
    <row r="1695">
      <c r="A1695" s="3" t="s">
        <v>14122</v>
      </c>
      <c r="B1695" s="3" t="s">
        <v>14123</v>
      </c>
      <c r="J1695" s="33" t="s">
        <v>13844</v>
      </c>
    </row>
    <row r="1696">
      <c r="A1696" s="3" t="s">
        <v>14127</v>
      </c>
      <c r="B1696" s="3" t="s">
        <v>14128</v>
      </c>
      <c r="J1696" s="33" t="s">
        <v>13844</v>
      </c>
    </row>
    <row r="1697">
      <c r="A1697" s="3" t="s">
        <v>14132</v>
      </c>
      <c r="B1697" s="3" t="s">
        <v>14133</v>
      </c>
      <c r="J1697" s="33" t="s">
        <v>13844</v>
      </c>
    </row>
    <row r="1698">
      <c r="A1698" s="3" t="s">
        <v>14136</v>
      </c>
      <c r="B1698" s="3" t="s">
        <v>14137</v>
      </c>
      <c r="J1698" s="33" t="s">
        <v>13844</v>
      </c>
    </row>
    <row r="1699">
      <c r="A1699" s="3" t="s">
        <v>14141</v>
      </c>
      <c r="B1699" s="3" t="s">
        <v>14142</v>
      </c>
      <c r="J1699" s="33" t="s">
        <v>13844</v>
      </c>
    </row>
    <row r="1700">
      <c r="A1700" s="3" t="s">
        <v>14146</v>
      </c>
      <c r="B1700" s="3" t="s">
        <v>14147</v>
      </c>
      <c r="J1700" s="33" t="s">
        <v>13844</v>
      </c>
    </row>
    <row r="1701">
      <c r="A1701" s="3" t="s">
        <v>14151</v>
      </c>
      <c r="B1701" s="3" t="s">
        <v>14152</v>
      </c>
      <c r="J1701" s="33" t="s">
        <v>13844</v>
      </c>
    </row>
  </sheetData>
  <drawing r:id="rId1"/>
</worksheet>
</file>