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nicathomas28/Desktop/CCL28/Functional Data/2017/020117_CCR10_CCR3_Nterm/"/>
    </mc:Choice>
  </mc:AlternateContent>
  <bookViews>
    <workbookView xWindow="980" yWindow="460" windowWidth="30900" windowHeight="15940" tabRatio="500" xr2:uid="{00000000-000D-0000-FFFF-FFFF00000000}"/>
  </bookViews>
  <sheets>
    <sheet name="CCR3 (1)" sheetId="1" r:id="rId1"/>
    <sheet name="CCR10(1)" sheetId="2" r:id="rId2"/>
    <sheet name="CCR3(2)" sheetId="3" r:id="rId3"/>
    <sheet name="CCR10(2)" sheetId="4" r:id="rId4"/>
    <sheet name="CCR10; N=3 (Normalized to SEA)" sheetId="7" r:id="rId5"/>
    <sheet name="CCR3; N=3 (Normalized to SEA)" sheetId="8" r:id="rId6"/>
    <sheet name="EC50Values" sheetId="9" r:id="rId7"/>
    <sheet name="Maximum Response" sheetId="10" r:id="rId8"/>
  </sheets>
  <definedNames>
    <definedName name="_xlchart.v1.0" hidden="1">'CCR3 (1)'!$B$24:$B$29</definedName>
    <definedName name="_xlchart.v1.1" hidden="1">'CCR3 (1)'!$C$23</definedName>
    <definedName name="_xlchart.v1.10" hidden="1">'CCR3 (1)'!$C$23</definedName>
    <definedName name="_xlchart.v1.11" hidden="1">'CCR3 (1)'!$C$24:$C$29</definedName>
    <definedName name="_xlchart.v1.12" hidden="1">'CCR3 (1)'!$D$23</definedName>
    <definedName name="_xlchart.v1.13" hidden="1">'CCR3 (1)'!$D$24:$D$29</definedName>
    <definedName name="_xlchart.v1.14" hidden="1">'CCR3 (1)'!$E$23</definedName>
    <definedName name="_xlchart.v1.15" hidden="1">'CCR3 (1)'!$E$24:$E$29</definedName>
    <definedName name="_xlchart.v1.16" hidden="1">'CCR3 (1)'!$F$23</definedName>
    <definedName name="_xlchart.v1.17" hidden="1">'CCR3 (1)'!$F$24:$F$29</definedName>
    <definedName name="_xlchart.v1.18" hidden="1">'CCR3 (1)'!$B$24:$B$29</definedName>
    <definedName name="_xlchart.v1.19" hidden="1">'CCR3 (1)'!$C$23</definedName>
    <definedName name="_xlchart.v1.2" hidden="1">'CCR3 (1)'!$C$24:$C$29</definedName>
    <definedName name="_xlchart.v1.20" hidden="1">'CCR3 (1)'!$C$24:$C$29</definedName>
    <definedName name="_xlchart.v1.21" hidden="1">'CCR3 (1)'!$D$23</definedName>
    <definedName name="_xlchart.v1.22" hidden="1">'CCR3 (1)'!$D$24:$D$29</definedName>
    <definedName name="_xlchart.v1.23" hidden="1">'CCR3 (1)'!$E$23</definedName>
    <definedName name="_xlchart.v1.24" hidden="1">'CCR3 (1)'!$E$24:$E$29</definedName>
    <definedName name="_xlchart.v1.25" hidden="1">'CCR3 (1)'!$F$23</definedName>
    <definedName name="_xlchart.v1.26" hidden="1">'CCR3 (1)'!$F$24:$F$29</definedName>
    <definedName name="_xlchart.v1.27" hidden="1">'CCR3 (1)'!$B$24:$B$29</definedName>
    <definedName name="_xlchart.v1.28" hidden="1">'CCR3 (1)'!$C$23</definedName>
    <definedName name="_xlchart.v1.29" hidden="1">'CCR3 (1)'!$C$24:$C$29</definedName>
    <definedName name="_xlchart.v1.3" hidden="1">'CCR3 (1)'!$D$23</definedName>
    <definedName name="_xlchart.v1.30" hidden="1">'CCR3 (1)'!$D$23</definedName>
    <definedName name="_xlchart.v1.31" hidden="1">'CCR3 (1)'!$D$24:$D$29</definedName>
    <definedName name="_xlchart.v1.32" hidden="1">'CCR3 (1)'!$E$23</definedName>
    <definedName name="_xlchart.v1.33" hidden="1">'CCR3 (1)'!$E$24:$E$29</definedName>
    <definedName name="_xlchart.v1.34" hidden="1">'CCR3 (1)'!$F$23</definedName>
    <definedName name="_xlchart.v1.35" hidden="1">'CCR3 (1)'!$F$24:$F$29</definedName>
    <definedName name="_xlchart.v1.36" hidden="1">'CCR3 (1)'!$B$24:$B$29</definedName>
    <definedName name="_xlchart.v1.37" hidden="1">'CCR3 (1)'!$C$23</definedName>
    <definedName name="_xlchart.v1.38" hidden="1">'CCR3 (1)'!$C$24:$C$29</definedName>
    <definedName name="_xlchart.v1.39" hidden="1">'CCR3 (1)'!$D$23</definedName>
    <definedName name="_xlchart.v1.4" hidden="1">'CCR3 (1)'!$D$24:$D$29</definedName>
    <definedName name="_xlchart.v1.40" hidden="1">'CCR3 (1)'!$D$24:$D$29</definedName>
    <definedName name="_xlchart.v1.41" hidden="1">'CCR3 (1)'!$E$23</definedName>
    <definedName name="_xlchart.v1.42" hidden="1">'CCR3 (1)'!$E$24:$E$29</definedName>
    <definedName name="_xlchart.v1.43" hidden="1">'CCR3 (1)'!$F$23</definedName>
    <definedName name="_xlchart.v1.44" hidden="1">'CCR3 (1)'!$F$24:$F$29</definedName>
    <definedName name="_xlchart.v1.45" hidden="1">'CCR3 (1)'!$B$24:$B$29</definedName>
    <definedName name="_xlchart.v1.46" hidden="1">'CCR3 (1)'!$C$23</definedName>
    <definedName name="_xlchart.v1.47" hidden="1">'CCR3 (1)'!$C$24:$C$29</definedName>
    <definedName name="_xlchart.v1.48" hidden="1">'CCR3 (1)'!$D$23</definedName>
    <definedName name="_xlchart.v1.49" hidden="1">'CCR3 (1)'!$D$24:$D$29</definedName>
    <definedName name="_xlchart.v1.5" hidden="1">'CCR3 (1)'!$E$23</definedName>
    <definedName name="_xlchart.v1.50" hidden="1">'CCR3 (1)'!$E$23</definedName>
    <definedName name="_xlchart.v1.51" hidden="1">'CCR3 (1)'!$E$24:$E$29</definedName>
    <definedName name="_xlchart.v1.52" hidden="1">'CCR3 (1)'!$F$23</definedName>
    <definedName name="_xlchart.v1.53" hidden="1">'CCR3 (1)'!$F$24:$F$29</definedName>
    <definedName name="_xlchart.v1.54" hidden="1">'CCR3 (1)'!$B$24:$B$29</definedName>
    <definedName name="_xlchart.v1.55" hidden="1">'CCR3 (1)'!$C$24:$C$29</definedName>
    <definedName name="_xlchart.v1.56" hidden="1">'CCR3 (1)'!$D$24:$D$29</definedName>
    <definedName name="_xlchart.v1.57" hidden="1">'CCR3 (1)'!$E$24:$E$29</definedName>
    <definedName name="_xlchart.v1.58" hidden="1">'CCR3 (1)'!$F$24:$F$29</definedName>
    <definedName name="_xlchart.v1.59" hidden="1">'CCR3 (1)'!$B$24:$B$29</definedName>
    <definedName name="_xlchart.v1.6" hidden="1">'CCR3 (1)'!$E$24:$E$29</definedName>
    <definedName name="_xlchart.v1.60" hidden="1">'CCR3 (1)'!$C$23</definedName>
    <definedName name="_xlchart.v1.61" hidden="1">'CCR3 (1)'!$C$24:$C$29</definedName>
    <definedName name="_xlchart.v1.62" hidden="1">'CCR3 (1)'!$D$23</definedName>
    <definedName name="_xlchart.v1.63" hidden="1">'CCR3 (1)'!$D$24:$D$29</definedName>
    <definedName name="_xlchart.v1.64" hidden="1">'CCR3 (1)'!$E$23</definedName>
    <definedName name="_xlchart.v1.65" hidden="1">'CCR3 (1)'!$E$24:$E$29</definedName>
    <definedName name="_xlchart.v1.66" hidden="1">'CCR3 (1)'!$F$23</definedName>
    <definedName name="_xlchart.v1.67" hidden="1">'CCR3 (1)'!$F$24:$F$29</definedName>
    <definedName name="_xlchart.v1.68" hidden="1">'CCR3 (1)'!$B$24:$B$29</definedName>
    <definedName name="_xlchart.v1.69" hidden="1">'CCR3 (1)'!$C$23</definedName>
    <definedName name="_xlchart.v1.7" hidden="1">'CCR3 (1)'!$F$23</definedName>
    <definedName name="_xlchart.v1.70" hidden="1">'CCR3 (1)'!$C$24:$C$29</definedName>
    <definedName name="_xlchart.v1.71" hidden="1">'CCR3 (1)'!$D$23</definedName>
    <definedName name="_xlchart.v1.72" hidden="1">'CCR3 (1)'!$D$24:$D$29</definedName>
    <definedName name="_xlchart.v1.73" hidden="1">'CCR3 (1)'!$E$23</definedName>
    <definedName name="_xlchart.v1.74" hidden="1">'CCR3 (1)'!$E$24:$E$29</definedName>
    <definedName name="_xlchart.v1.75" hidden="1">'CCR3 (1)'!$F$23</definedName>
    <definedName name="_xlchart.v1.76" hidden="1">'CCR3 (1)'!$F$24:$F$29</definedName>
    <definedName name="_xlchart.v1.77" hidden="1">'CCR3 (1)'!$B$24:$B$29</definedName>
    <definedName name="_xlchart.v1.78" hidden="1">'CCR3 (1)'!$C$24:$C$29</definedName>
    <definedName name="_xlchart.v1.79" hidden="1">'CCR3 (1)'!$E$24:$E$29</definedName>
    <definedName name="_xlchart.v1.8" hidden="1">'CCR3 (1)'!$F$24:$F$29</definedName>
    <definedName name="_xlchart.v1.80" hidden="1">'CCR3 (1)'!$B$24:$B$29</definedName>
    <definedName name="_xlchart.v1.81" hidden="1">'CCR3 (1)'!$C$23</definedName>
    <definedName name="_xlchart.v1.82" hidden="1">'CCR3 (1)'!$C$24:$C$29</definedName>
    <definedName name="_xlchart.v1.83" hidden="1">'CCR3 (1)'!$D$23</definedName>
    <definedName name="_xlchart.v1.84" hidden="1">'CCR3 (1)'!$D$24:$D$29</definedName>
    <definedName name="_xlchart.v1.85" hidden="1">'CCR3 (1)'!$E$23</definedName>
    <definedName name="_xlchart.v1.86" hidden="1">'CCR3 (1)'!$E$24:$E$29</definedName>
    <definedName name="_xlchart.v1.87" hidden="1">'CCR3 (1)'!$F$23</definedName>
    <definedName name="_xlchart.v1.88" hidden="1">'CCR3 (1)'!$F$24:$F$29</definedName>
    <definedName name="_xlchart.v1.89" hidden="1">'CCR3 (1)'!$B$24:$B$29</definedName>
    <definedName name="_xlchart.v1.9" hidden="1">'CCR3 (1)'!$B$24:$B$29</definedName>
    <definedName name="_xlchart.v1.90" hidden="1">'CCR3 (1)'!$C$24:$C$29</definedName>
    <definedName name="_xlchart.v1.91" hidden="1">'CCR3 (1)'!$E$24:$E$29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9" l="1"/>
  <c r="E61" i="9" s="1"/>
  <c r="D60" i="9"/>
  <c r="D61" i="9" s="1"/>
  <c r="B60" i="9"/>
  <c r="C60" i="9" s="1"/>
  <c r="C63" i="9" s="1"/>
  <c r="E101" i="9"/>
  <c r="E102" i="9" s="1"/>
  <c r="C104" i="9" s="1"/>
  <c r="D101" i="9"/>
  <c r="B101" i="9"/>
  <c r="E95" i="9"/>
  <c r="D95" i="9"/>
  <c r="D96" i="9" s="1"/>
  <c r="C97" i="9" s="1"/>
  <c r="B95" i="9"/>
  <c r="E89" i="9"/>
  <c r="D89" i="9"/>
  <c r="B89" i="9"/>
  <c r="E82" i="9"/>
  <c r="D82" i="9"/>
  <c r="B82" i="9"/>
  <c r="E75" i="9"/>
  <c r="E76" i="9" s="1"/>
  <c r="C78" i="9" s="1"/>
  <c r="D75" i="9"/>
  <c r="B75" i="9"/>
  <c r="E69" i="9"/>
  <c r="D69" i="9"/>
  <c r="D70" i="9" s="1"/>
  <c r="C71" i="9" s="1"/>
  <c r="B69" i="9"/>
  <c r="C101" i="9"/>
  <c r="D102" i="9"/>
  <c r="C103" i="9" s="1"/>
  <c r="C95" i="9"/>
  <c r="C98" i="9" s="1"/>
  <c r="E96" i="9"/>
  <c r="C89" i="9"/>
  <c r="C92" i="9" s="1"/>
  <c r="E90" i="9"/>
  <c r="D90" i="9"/>
  <c r="C91" i="9"/>
  <c r="C82" i="9"/>
  <c r="C85" i="9" s="1"/>
  <c r="E83" i="9"/>
  <c r="D83" i="9"/>
  <c r="C84" i="9" s="1"/>
  <c r="C75" i="9"/>
  <c r="D76" i="9"/>
  <c r="C77" i="9"/>
  <c r="C69" i="9"/>
  <c r="C72" i="9" s="1"/>
  <c r="E70" i="9"/>
  <c r="E54" i="9"/>
  <c r="E55" i="9" s="1"/>
  <c r="D54" i="9"/>
  <c r="D55" i="9" s="1"/>
  <c r="C56" i="9" s="1"/>
  <c r="B54" i="9"/>
  <c r="E48" i="9"/>
  <c r="E49" i="9" s="1"/>
  <c r="C51" i="9" s="1"/>
  <c r="D48" i="9"/>
  <c r="B48" i="9"/>
  <c r="E42" i="9"/>
  <c r="D42" i="9"/>
  <c r="D43" i="9" s="1"/>
  <c r="B42" i="9"/>
  <c r="C42" i="9" s="1"/>
  <c r="C45" i="9" s="1"/>
  <c r="E36" i="9"/>
  <c r="D36" i="9"/>
  <c r="D37" i="9" s="1"/>
  <c r="C38" i="9" s="1"/>
  <c r="B36" i="9"/>
  <c r="E29" i="9"/>
  <c r="D29" i="9"/>
  <c r="B29" i="9"/>
  <c r="C54" i="9"/>
  <c r="C36" i="9"/>
  <c r="C48" i="9"/>
  <c r="D49" i="9"/>
  <c r="C50" i="9" s="1"/>
  <c r="E43" i="9"/>
  <c r="E37" i="9"/>
  <c r="C39" i="9"/>
  <c r="C29" i="9"/>
  <c r="C32" i="9" s="1"/>
  <c r="E30" i="9"/>
  <c r="D30" i="9"/>
  <c r="C31" i="9"/>
  <c r="B23" i="9"/>
  <c r="C23" i="9" s="1"/>
  <c r="C26" i="9" s="1"/>
  <c r="E23" i="9"/>
  <c r="E24" i="9" s="1"/>
  <c r="D23" i="9"/>
  <c r="D24" i="9" s="1"/>
  <c r="X80" i="8"/>
  <c r="X81" i="8"/>
  <c r="X82" i="8"/>
  <c r="X83" i="8"/>
  <c r="X6" i="8"/>
  <c r="X7" i="8"/>
  <c r="X8" i="8"/>
  <c r="X9" i="8"/>
  <c r="X10" i="8"/>
  <c r="X11" i="8"/>
  <c r="X12" i="8"/>
  <c r="X16" i="8"/>
  <c r="X17" i="8"/>
  <c r="X18" i="8"/>
  <c r="X19" i="8"/>
  <c r="X20" i="8"/>
  <c r="X21" i="8"/>
  <c r="X22" i="8"/>
  <c r="X23" i="8"/>
  <c r="X28" i="8"/>
  <c r="X29" i="8"/>
  <c r="X30" i="8"/>
  <c r="X31" i="8"/>
  <c r="X32" i="8"/>
  <c r="X33" i="8"/>
  <c r="X34" i="8"/>
  <c r="X35" i="8"/>
  <c r="X40" i="8"/>
  <c r="X41" i="8"/>
  <c r="X42" i="8"/>
  <c r="X43" i="8"/>
  <c r="X44" i="8"/>
  <c r="X45" i="8"/>
  <c r="X46" i="8"/>
  <c r="X47" i="8"/>
  <c r="X52" i="8"/>
  <c r="X53" i="8"/>
  <c r="X54" i="8"/>
  <c r="X55" i="8"/>
  <c r="X56" i="8"/>
  <c r="X57" i="8"/>
  <c r="X58" i="8"/>
  <c r="X59" i="8"/>
  <c r="X64" i="8"/>
  <c r="X65" i="8"/>
  <c r="X66" i="8"/>
  <c r="X67" i="8"/>
  <c r="X68" i="8"/>
  <c r="X69" i="8"/>
  <c r="X70" i="8"/>
  <c r="X71" i="8"/>
  <c r="X76" i="8"/>
  <c r="X77" i="8"/>
  <c r="X78" i="8"/>
  <c r="X79" i="8"/>
  <c r="W6" i="8"/>
  <c r="W7" i="8"/>
  <c r="W8" i="8"/>
  <c r="W9" i="8"/>
  <c r="W10" i="8"/>
  <c r="W11" i="8"/>
  <c r="W12" i="8"/>
  <c r="W16" i="8"/>
  <c r="W17" i="8"/>
  <c r="W18" i="8"/>
  <c r="W19" i="8"/>
  <c r="W20" i="8"/>
  <c r="W21" i="8"/>
  <c r="W22" i="8"/>
  <c r="W23" i="8"/>
  <c r="W28" i="8"/>
  <c r="W29" i="8"/>
  <c r="W30" i="8"/>
  <c r="W31" i="8"/>
  <c r="W32" i="8"/>
  <c r="W33" i="8"/>
  <c r="W34" i="8"/>
  <c r="W35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4" i="8"/>
  <c r="W65" i="8"/>
  <c r="W66" i="8"/>
  <c r="W67" i="8"/>
  <c r="W68" i="8"/>
  <c r="W69" i="8"/>
  <c r="W70" i="8"/>
  <c r="W71" i="8"/>
  <c r="W76" i="8"/>
  <c r="W77" i="8"/>
  <c r="W78" i="8"/>
  <c r="W79" i="8"/>
  <c r="W80" i="8"/>
  <c r="W81" i="8"/>
  <c r="W82" i="8"/>
  <c r="W83" i="8"/>
  <c r="X5" i="8"/>
  <c r="W5" i="8"/>
  <c r="X16" i="7"/>
  <c r="X17" i="7"/>
  <c r="X18" i="7"/>
  <c r="X19" i="7"/>
  <c r="X20" i="7"/>
  <c r="X21" i="7"/>
  <c r="X22" i="7"/>
  <c r="X23" i="7"/>
  <c r="X28" i="7"/>
  <c r="X29" i="7"/>
  <c r="X30" i="7"/>
  <c r="X31" i="7"/>
  <c r="X32" i="7"/>
  <c r="X33" i="7"/>
  <c r="X34" i="7"/>
  <c r="X35" i="7"/>
  <c r="X40" i="7"/>
  <c r="X41" i="7"/>
  <c r="X42" i="7"/>
  <c r="X43" i="7"/>
  <c r="X44" i="7"/>
  <c r="X45" i="7"/>
  <c r="X46" i="7"/>
  <c r="X47" i="7"/>
  <c r="X52" i="7"/>
  <c r="X53" i="7"/>
  <c r="X54" i="7"/>
  <c r="X55" i="7"/>
  <c r="X56" i="7"/>
  <c r="X57" i="7"/>
  <c r="X58" i="7"/>
  <c r="X59" i="7"/>
  <c r="X64" i="7"/>
  <c r="X65" i="7"/>
  <c r="X66" i="7"/>
  <c r="X67" i="7"/>
  <c r="X68" i="7"/>
  <c r="X69" i="7"/>
  <c r="X70" i="7"/>
  <c r="X71" i="7"/>
  <c r="X76" i="7"/>
  <c r="X77" i="7"/>
  <c r="X78" i="7"/>
  <c r="X79" i="7"/>
  <c r="X80" i="7"/>
  <c r="X81" i="7"/>
  <c r="X82" i="7"/>
  <c r="X83" i="7"/>
  <c r="W16" i="7"/>
  <c r="W17" i="7"/>
  <c r="W18" i="7"/>
  <c r="W19" i="7"/>
  <c r="W20" i="7"/>
  <c r="W21" i="7"/>
  <c r="W22" i="7"/>
  <c r="W23" i="7"/>
  <c r="W28" i="7"/>
  <c r="W29" i="7"/>
  <c r="W30" i="7"/>
  <c r="W31" i="7"/>
  <c r="W32" i="7"/>
  <c r="W33" i="7"/>
  <c r="W34" i="7"/>
  <c r="W35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4" i="7"/>
  <c r="W65" i="7"/>
  <c r="W66" i="7"/>
  <c r="W67" i="7"/>
  <c r="W68" i="7"/>
  <c r="W69" i="7"/>
  <c r="W70" i="7"/>
  <c r="W71" i="7"/>
  <c r="W76" i="7"/>
  <c r="W77" i="7"/>
  <c r="W78" i="7"/>
  <c r="W79" i="7"/>
  <c r="W80" i="7"/>
  <c r="W81" i="7"/>
  <c r="W82" i="7"/>
  <c r="W83" i="7"/>
  <c r="X6" i="7"/>
  <c r="X7" i="7"/>
  <c r="X8" i="7"/>
  <c r="X9" i="7"/>
  <c r="X10" i="7"/>
  <c r="X11" i="7"/>
  <c r="X12" i="7"/>
  <c r="W6" i="7"/>
  <c r="W7" i="7"/>
  <c r="W8" i="7"/>
  <c r="W9" i="7"/>
  <c r="W10" i="7"/>
  <c r="W11" i="7"/>
  <c r="W12" i="7"/>
  <c r="X5" i="7"/>
  <c r="W5" i="7"/>
  <c r="W45" i="4"/>
  <c r="W39" i="4"/>
  <c r="V8" i="4"/>
  <c r="W8" i="4"/>
  <c r="Y8" i="4"/>
  <c r="X8" i="4"/>
  <c r="Q63" i="2"/>
  <c r="Q45" i="2"/>
  <c r="P39" i="2"/>
  <c r="P30" i="2"/>
  <c r="Q7" i="2"/>
  <c r="Q29" i="3"/>
  <c r="Q66" i="3"/>
  <c r="P62" i="3"/>
  <c r="P53" i="3"/>
  <c r="R53" i="3" s="1"/>
  <c r="Q53" i="3"/>
  <c r="Q44" i="3"/>
  <c r="P40" i="3"/>
  <c r="P30" i="3"/>
  <c r="R30" i="3" s="1"/>
  <c r="Q30" i="3"/>
  <c r="P22" i="3"/>
  <c r="P16" i="3"/>
  <c r="S16" i="3" s="1"/>
  <c r="Q16" i="3"/>
  <c r="Q7" i="3"/>
  <c r="P62" i="1"/>
  <c r="P67" i="1"/>
  <c r="Q67" i="1"/>
  <c r="P55" i="1"/>
  <c r="Q55" i="1"/>
  <c r="Q41" i="1"/>
  <c r="P29" i="1"/>
  <c r="P27" i="1"/>
  <c r="P16" i="1"/>
  <c r="P21" i="1"/>
  <c r="Q21" i="1"/>
  <c r="Q7" i="1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P63" i="1" s="1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V45" i="4" s="1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Q52" i="4" s="1"/>
  <c r="S67" i="1" l="1"/>
  <c r="Q28" i="1"/>
  <c r="S21" i="1"/>
  <c r="Q8" i="1"/>
  <c r="Q43" i="1"/>
  <c r="Y45" i="4"/>
  <c r="X45" i="4"/>
  <c r="S63" i="1"/>
  <c r="Q68" i="2"/>
  <c r="Q66" i="2"/>
  <c r="Q64" i="2"/>
  <c r="Q62" i="2"/>
  <c r="Q57" i="2"/>
  <c r="Q55" i="2"/>
  <c r="Q53" i="2"/>
  <c r="Q51" i="2"/>
  <c r="Q46" i="2"/>
  <c r="Q44" i="2"/>
  <c r="Q42" i="2"/>
  <c r="Q40" i="2"/>
  <c r="Q34" i="2"/>
  <c r="Q32" i="2"/>
  <c r="Q30" i="2"/>
  <c r="R30" i="2" s="1"/>
  <c r="Q28" i="2"/>
  <c r="P67" i="2"/>
  <c r="P65" i="2"/>
  <c r="P63" i="2"/>
  <c r="P61" i="2"/>
  <c r="P56" i="2"/>
  <c r="P54" i="2"/>
  <c r="P52" i="2"/>
  <c r="P66" i="2"/>
  <c r="Q56" i="2"/>
  <c r="P53" i="2"/>
  <c r="Q50" i="2"/>
  <c r="Q39" i="2"/>
  <c r="S39" i="2" s="1"/>
  <c r="P27" i="2"/>
  <c r="P21" i="2"/>
  <c r="P19" i="2"/>
  <c r="P17" i="2"/>
  <c r="P15" i="2"/>
  <c r="P10" i="2"/>
  <c r="P8" i="2"/>
  <c r="P6" i="2"/>
  <c r="P4" i="2"/>
  <c r="Q65" i="2"/>
  <c r="P62" i="2"/>
  <c r="P44" i="2"/>
  <c r="P41" i="2"/>
  <c r="P32" i="2"/>
  <c r="P29" i="2"/>
  <c r="Q27" i="2"/>
  <c r="Q21" i="2"/>
  <c r="Q19" i="2"/>
  <c r="Q17" i="2"/>
  <c r="Q15" i="2"/>
  <c r="Q10" i="2"/>
  <c r="Q8" i="2"/>
  <c r="Q6" i="2"/>
  <c r="Q4" i="2"/>
  <c r="Q52" i="2"/>
  <c r="Q41" i="2"/>
  <c r="Q29" i="2"/>
  <c r="Q61" i="2"/>
  <c r="P55" i="2"/>
  <c r="P46" i="2"/>
  <c r="P43" i="2"/>
  <c r="P34" i="2"/>
  <c r="P31" i="2"/>
  <c r="V68" i="1"/>
  <c r="V66" i="1"/>
  <c r="V64" i="1"/>
  <c r="V62" i="1"/>
  <c r="V57" i="1"/>
  <c r="V55" i="1"/>
  <c r="V53" i="1"/>
  <c r="V51" i="1"/>
  <c r="V46" i="1"/>
  <c r="V44" i="1"/>
  <c r="V42" i="1"/>
  <c r="V40" i="1"/>
  <c r="V34" i="1"/>
  <c r="V32" i="1"/>
  <c r="V30" i="1"/>
  <c r="V28" i="1"/>
  <c r="V22" i="1"/>
  <c r="V20" i="1"/>
  <c r="V18" i="1"/>
  <c r="V16" i="1"/>
  <c r="V11" i="1"/>
  <c r="V9" i="1"/>
  <c r="V7" i="1"/>
  <c r="V5" i="1"/>
  <c r="W68" i="1"/>
  <c r="W66" i="1"/>
  <c r="W64" i="1"/>
  <c r="W62" i="1"/>
  <c r="W57" i="1"/>
  <c r="W55" i="1"/>
  <c r="W53" i="1"/>
  <c r="W51" i="1"/>
  <c r="W46" i="1"/>
  <c r="W44" i="1"/>
  <c r="W42" i="1"/>
  <c r="W40" i="1"/>
  <c r="W34" i="1"/>
  <c r="W32" i="1"/>
  <c r="W30" i="1"/>
  <c r="W28" i="1"/>
  <c r="W22" i="1"/>
  <c r="W20" i="1"/>
  <c r="W18" i="1"/>
  <c r="W16" i="1"/>
  <c r="W11" i="1"/>
  <c r="W9" i="1"/>
  <c r="W7" i="1"/>
  <c r="W5" i="1"/>
  <c r="V67" i="1"/>
  <c r="V65" i="1"/>
  <c r="V63" i="1"/>
  <c r="V61" i="1"/>
  <c r="V56" i="1"/>
  <c r="V54" i="1"/>
  <c r="V52" i="1"/>
  <c r="V50" i="1"/>
  <c r="V45" i="1"/>
  <c r="V43" i="1"/>
  <c r="V41" i="1"/>
  <c r="V39" i="1"/>
  <c r="V33" i="1"/>
  <c r="V31" i="1"/>
  <c r="V29" i="1"/>
  <c r="V27" i="1"/>
  <c r="V21" i="1"/>
  <c r="V19" i="1"/>
  <c r="V17" i="1"/>
  <c r="V15" i="1"/>
  <c r="V10" i="1"/>
  <c r="V8" i="1"/>
  <c r="V6" i="1"/>
  <c r="V4" i="1"/>
  <c r="W67" i="1"/>
  <c r="W65" i="1"/>
  <c r="W63" i="1"/>
  <c r="W61" i="1"/>
  <c r="W56" i="1"/>
  <c r="W54" i="1"/>
  <c r="W52" i="1"/>
  <c r="W50" i="1"/>
  <c r="W45" i="1"/>
  <c r="W43" i="1"/>
  <c r="W41" i="1"/>
  <c r="W39" i="1"/>
  <c r="W33" i="1"/>
  <c r="W31" i="1"/>
  <c r="W29" i="1"/>
  <c r="W27" i="1"/>
  <c r="W21" i="1"/>
  <c r="W19" i="1"/>
  <c r="W17" i="1"/>
  <c r="W15" i="1"/>
  <c r="W10" i="1"/>
  <c r="W8" i="1"/>
  <c r="W6" i="1"/>
  <c r="W4" i="1"/>
  <c r="P27" i="3"/>
  <c r="P21" i="3"/>
  <c r="P19" i="3"/>
  <c r="P17" i="3"/>
  <c r="P15" i="3"/>
  <c r="P10" i="3"/>
  <c r="P8" i="3"/>
  <c r="P6" i="3"/>
  <c r="P4" i="3"/>
  <c r="P67" i="3"/>
  <c r="P65" i="3"/>
  <c r="P63" i="3"/>
  <c r="P61" i="3"/>
  <c r="P56" i="3"/>
  <c r="P54" i="3"/>
  <c r="P52" i="3"/>
  <c r="P50" i="3"/>
  <c r="P45" i="3"/>
  <c r="P43" i="3"/>
  <c r="P41" i="3"/>
  <c r="P39" i="3"/>
  <c r="P33" i="3"/>
  <c r="P31" i="3"/>
  <c r="P29" i="3"/>
  <c r="Q27" i="3"/>
  <c r="Q21" i="3"/>
  <c r="Q19" i="3"/>
  <c r="Q17" i="3"/>
  <c r="Q15" i="3"/>
  <c r="Q10" i="3"/>
  <c r="Q8" i="3"/>
  <c r="Q6" i="3"/>
  <c r="Q4" i="3"/>
  <c r="Q67" i="3"/>
  <c r="Q65" i="3"/>
  <c r="Q63" i="3"/>
  <c r="Q61" i="3"/>
  <c r="Q56" i="3"/>
  <c r="Q54" i="3"/>
  <c r="Q52" i="3"/>
  <c r="Q50" i="3"/>
  <c r="Q45" i="3"/>
  <c r="Q43" i="3"/>
  <c r="Q41" i="3"/>
  <c r="Q39" i="3"/>
  <c r="Q33" i="3"/>
  <c r="Q31" i="3"/>
  <c r="V68" i="3"/>
  <c r="V66" i="3"/>
  <c r="V64" i="3"/>
  <c r="V62" i="3"/>
  <c r="V57" i="3"/>
  <c r="V55" i="3"/>
  <c r="V53" i="3"/>
  <c r="V51" i="3"/>
  <c r="V46" i="3"/>
  <c r="V44" i="3"/>
  <c r="V42" i="3"/>
  <c r="V40" i="3"/>
  <c r="V34" i="3"/>
  <c r="V32" i="3"/>
  <c r="V30" i="3"/>
  <c r="V28" i="3"/>
  <c r="V22" i="3"/>
  <c r="V20" i="3"/>
  <c r="V18" i="3"/>
  <c r="V16" i="3"/>
  <c r="V11" i="3"/>
  <c r="V9" i="3"/>
  <c r="V7" i="3"/>
  <c r="V5" i="3"/>
  <c r="W68" i="3"/>
  <c r="W66" i="3"/>
  <c r="W64" i="3"/>
  <c r="W62" i="3"/>
  <c r="W57" i="3"/>
  <c r="W55" i="3"/>
  <c r="W53" i="3"/>
  <c r="W51" i="3"/>
  <c r="W46" i="3"/>
  <c r="W44" i="3"/>
  <c r="W42" i="3"/>
  <c r="W40" i="3"/>
  <c r="W34" i="3"/>
  <c r="W32" i="3"/>
  <c r="W30" i="3"/>
  <c r="W28" i="3"/>
  <c r="W22" i="3"/>
  <c r="W20" i="3"/>
  <c r="W18" i="3"/>
  <c r="W16" i="3"/>
  <c r="W11" i="3"/>
  <c r="W9" i="3"/>
  <c r="W7" i="3"/>
  <c r="W5" i="3"/>
  <c r="V67" i="3"/>
  <c r="V65" i="3"/>
  <c r="V63" i="3"/>
  <c r="V61" i="3"/>
  <c r="V56" i="3"/>
  <c r="V54" i="3"/>
  <c r="V52" i="3"/>
  <c r="V50" i="3"/>
  <c r="V45" i="3"/>
  <c r="V43" i="3"/>
  <c r="V41" i="3"/>
  <c r="V39" i="3"/>
  <c r="V33" i="3"/>
  <c r="V31" i="3"/>
  <c r="V29" i="3"/>
  <c r="V27" i="3"/>
  <c r="V21" i="3"/>
  <c r="V19" i="3"/>
  <c r="V17" i="3"/>
  <c r="V15" i="3"/>
  <c r="V10" i="3"/>
  <c r="V8" i="3"/>
  <c r="V6" i="3"/>
  <c r="V4" i="3"/>
  <c r="W67" i="3"/>
  <c r="W65" i="3"/>
  <c r="W63" i="3"/>
  <c r="W61" i="3"/>
  <c r="W56" i="3"/>
  <c r="W54" i="3"/>
  <c r="W52" i="3"/>
  <c r="W50" i="3"/>
  <c r="W45" i="3"/>
  <c r="W43" i="3"/>
  <c r="W41" i="3"/>
  <c r="W39" i="3"/>
  <c r="W33" i="3"/>
  <c r="W31" i="3"/>
  <c r="W29" i="3"/>
  <c r="W27" i="3"/>
  <c r="W21" i="3"/>
  <c r="W19" i="3"/>
  <c r="W17" i="3"/>
  <c r="W15" i="3"/>
  <c r="W10" i="3"/>
  <c r="W8" i="3"/>
  <c r="W6" i="3"/>
  <c r="W4" i="3"/>
  <c r="P4" i="1"/>
  <c r="P28" i="1"/>
  <c r="P7" i="2"/>
  <c r="Q11" i="2"/>
  <c r="Q18" i="2"/>
  <c r="Q22" i="2"/>
  <c r="P40" i="2"/>
  <c r="P45" i="2"/>
  <c r="Q54" i="2"/>
  <c r="Q6" i="4"/>
  <c r="Q41" i="4"/>
  <c r="W7" i="4"/>
  <c r="S55" i="1"/>
  <c r="R55" i="1"/>
  <c r="V62" i="4"/>
  <c r="V66" i="4"/>
  <c r="V51" i="4"/>
  <c r="V55" i="4"/>
  <c r="V40" i="4"/>
  <c r="V44" i="4"/>
  <c r="V28" i="4"/>
  <c r="V32" i="4"/>
  <c r="W15" i="4"/>
  <c r="W62" i="4"/>
  <c r="W66" i="4"/>
  <c r="W51" i="4"/>
  <c r="W55" i="4"/>
  <c r="W40" i="4"/>
  <c r="W44" i="4"/>
  <c r="W28" i="4"/>
  <c r="W32" i="4"/>
  <c r="V64" i="4"/>
  <c r="V68" i="4"/>
  <c r="V53" i="4"/>
  <c r="V57" i="4"/>
  <c r="V42" i="4"/>
  <c r="V46" i="4"/>
  <c r="V30" i="4"/>
  <c r="V34" i="4"/>
  <c r="W64" i="4"/>
  <c r="W68" i="4"/>
  <c r="W53" i="4"/>
  <c r="W57" i="4"/>
  <c r="W42" i="4"/>
  <c r="W46" i="4"/>
  <c r="W30" i="4"/>
  <c r="W34" i="4"/>
  <c r="V63" i="4"/>
  <c r="V52" i="4"/>
  <c r="V41" i="4"/>
  <c r="V29" i="4"/>
  <c r="W16" i="4"/>
  <c r="V17" i="4"/>
  <c r="W5" i="4"/>
  <c r="W9" i="4"/>
  <c r="W63" i="4"/>
  <c r="W52" i="4"/>
  <c r="W41" i="4"/>
  <c r="W29" i="4"/>
  <c r="W17" i="4"/>
  <c r="V18" i="4"/>
  <c r="V6" i="4"/>
  <c r="V10" i="4"/>
  <c r="V65" i="4"/>
  <c r="V54" i="4"/>
  <c r="V43" i="4"/>
  <c r="V31" i="4"/>
  <c r="W18" i="4"/>
  <c r="V19" i="4"/>
  <c r="W6" i="4"/>
  <c r="W10" i="4"/>
  <c r="W65" i="4"/>
  <c r="W54" i="4"/>
  <c r="W43" i="4"/>
  <c r="W31" i="4"/>
  <c r="W19" i="4"/>
  <c r="V20" i="4"/>
  <c r="V7" i="4"/>
  <c r="V11" i="4"/>
  <c r="V61" i="4"/>
  <c r="V39" i="4"/>
  <c r="V16" i="4"/>
  <c r="V9" i="4"/>
  <c r="V56" i="4"/>
  <c r="V33" i="4"/>
  <c r="V21" i="4"/>
  <c r="W11" i="4"/>
  <c r="W56" i="4"/>
  <c r="W33" i="4"/>
  <c r="V22" i="4"/>
  <c r="W4" i="4"/>
  <c r="W50" i="4"/>
  <c r="W27" i="4"/>
  <c r="V15" i="4"/>
  <c r="V4" i="4"/>
  <c r="Q54" i="1"/>
  <c r="Q34" i="3"/>
  <c r="Q4" i="1"/>
  <c r="Q5" i="1"/>
  <c r="P20" i="1"/>
  <c r="P33" i="1"/>
  <c r="P39" i="1"/>
  <c r="Q40" i="1"/>
  <c r="P20" i="3"/>
  <c r="P34" i="3"/>
  <c r="Q51" i="3"/>
  <c r="P57" i="3"/>
  <c r="P11" i="2"/>
  <c r="P18" i="2"/>
  <c r="P22" i="2"/>
  <c r="Q31" i="2"/>
  <c r="P64" i="2"/>
  <c r="P7" i="4"/>
  <c r="P18" i="4"/>
  <c r="P30" i="4"/>
  <c r="P42" i="4"/>
  <c r="P53" i="4"/>
  <c r="P64" i="4"/>
  <c r="V5" i="4"/>
  <c r="V50" i="4"/>
  <c r="Q33" i="1"/>
  <c r="Q66" i="1"/>
  <c r="Q20" i="3"/>
  <c r="P66" i="3"/>
  <c r="Q10" i="1"/>
  <c r="P5" i="1"/>
  <c r="Q19" i="1"/>
  <c r="Q32" i="1"/>
  <c r="Q45" i="1"/>
  <c r="P40" i="1"/>
  <c r="P52" i="1"/>
  <c r="Q65" i="1"/>
  <c r="Q5" i="3"/>
  <c r="P11" i="3"/>
  <c r="Q28" i="3"/>
  <c r="Q42" i="3"/>
  <c r="P51" i="3"/>
  <c r="Q64" i="3"/>
  <c r="Q5" i="2"/>
  <c r="P42" i="2"/>
  <c r="P50" i="2"/>
  <c r="W22" i="4"/>
  <c r="W61" i="4"/>
  <c r="Q68" i="4"/>
  <c r="Q66" i="4"/>
  <c r="Q64" i="4"/>
  <c r="Q62" i="4"/>
  <c r="Q57" i="4"/>
  <c r="Q55" i="4"/>
  <c r="Q53" i="4"/>
  <c r="Q51" i="4"/>
  <c r="Q46" i="4"/>
  <c r="Q44" i="4"/>
  <c r="Q42" i="4"/>
  <c r="Q40" i="4"/>
  <c r="Q34" i="4"/>
  <c r="Q32" i="4"/>
  <c r="Q30" i="4"/>
  <c r="Q28" i="4"/>
  <c r="Q22" i="4"/>
  <c r="Q20" i="4"/>
  <c r="Q18" i="4"/>
  <c r="Q16" i="4"/>
  <c r="Q11" i="4"/>
  <c r="Q9" i="4"/>
  <c r="Q7" i="4"/>
  <c r="Q5" i="4"/>
  <c r="P67" i="4"/>
  <c r="P65" i="4"/>
  <c r="P63" i="4"/>
  <c r="P61" i="4"/>
  <c r="P56" i="4"/>
  <c r="P54" i="4"/>
  <c r="P52" i="4"/>
  <c r="P50" i="4"/>
  <c r="P45" i="4"/>
  <c r="P43" i="4"/>
  <c r="P41" i="4"/>
  <c r="P39" i="4"/>
  <c r="P33" i="4"/>
  <c r="P31" i="4"/>
  <c r="P29" i="4"/>
  <c r="P27" i="4"/>
  <c r="P21" i="4"/>
  <c r="P19" i="4"/>
  <c r="P17" i="4"/>
  <c r="P15" i="4"/>
  <c r="P10" i="4"/>
  <c r="P8" i="4"/>
  <c r="P6" i="4"/>
  <c r="P4" i="4"/>
  <c r="P66" i="4"/>
  <c r="P62" i="4"/>
  <c r="P55" i="4"/>
  <c r="P51" i="4"/>
  <c r="P44" i="4"/>
  <c r="P40" i="4"/>
  <c r="P32" i="4"/>
  <c r="P28" i="4"/>
  <c r="P20" i="4"/>
  <c r="P16" i="4"/>
  <c r="P9" i="4"/>
  <c r="P5" i="4"/>
  <c r="Q65" i="4"/>
  <c r="Q61" i="4"/>
  <c r="Q54" i="4"/>
  <c r="Q50" i="4"/>
  <c r="Q43" i="4"/>
  <c r="Q39" i="4"/>
  <c r="Q31" i="4"/>
  <c r="Q27" i="4"/>
  <c r="Q19" i="4"/>
  <c r="Q15" i="4"/>
  <c r="Q8" i="4"/>
  <c r="Q4" i="4"/>
  <c r="V68" i="2"/>
  <c r="V66" i="2"/>
  <c r="V64" i="2"/>
  <c r="V62" i="2"/>
  <c r="V57" i="2"/>
  <c r="V55" i="2"/>
  <c r="V53" i="2"/>
  <c r="V51" i="2"/>
  <c r="V46" i="2"/>
  <c r="V44" i="2"/>
  <c r="V42" i="2"/>
  <c r="V40" i="2"/>
  <c r="V34" i="2"/>
  <c r="V32" i="2"/>
  <c r="V30" i="2"/>
  <c r="V28" i="2"/>
  <c r="V22" i="2"/>
  <c r="V20" i="2"/>
  <c r="V18" i="2"/>
  <c r="V16" i="2"/>
  <c r="V11" i="2"/>
  <c r="V9" i="2"/>
  <c r="V7" i="2"/>
  <c r="V5" i="2"/>
  <c r="W68" i="2"/>
  <c r="W66" i="2"/>
  <c r="W64" i="2"/>
  <c r="W62" i="2"/>
  <c r="W57" i="2"/>
  <c r="W55" i="2"/>
  <c r="W53" i="2"/>
  <c r="W51" i="2"/>
  <c r="W46" i="2"/>
  <c r="W44" i="2"/>
  <c r="W42" i="2"/>
  <c r="W40" i="2"/>
  <c r="W34" i="2"/>
  <c r="W32" i="2"/>
  <c r="W30" i="2"/>
  <c r="W28" i="2"/>
  <c r="W22" i="2"/>
  <c r="W20" i="2"/>
  <c r="W18" i="2"/>
  <c r="W16" i="2"/>
  <c r="W11" i="2"/>
  <c r="W9" i="2"/>
  <c r="W7" i="2"/>
  <c r="W5" i="2"/>
  <c r="V67" i="2"/>
  <c r="V65" i="2"/>
  <c r="V63" i="2"/>
  <c r="V61" i="2"/>
  <c r="V56" i="2"/>
  <c r="V54" i="2"/>
  <c r="V52" i="2"/>
  <c r="V50" i="2"/>
  <c r="V45" i="2"/>
  <c r="V43" i="2"/>
  <c r="V41" i="2"/>
  <c r="V39" i="2"/>
  <c r="V33" i="2"/>
  <c r="V31" i="2"/>
  <c r="V29" i="2"/>
  <c r="V27" i="2"/>
  <c r="V21" i="2"/>
  <c r="V19" i="2"/>
  <c r="V17" i="2"/>
  <c r="V15" i="2"/>
  <c r="V10" i="2"/>
  <c r="V8" i="2"/>
  <c r="V6" i="2"/>
  <c r="V4" i="2"/>
  <c r="W67" i="2"/>
  <c r="W65" i="2"/>
  <c r="W63" i="2"/>
  <c r="W61" i="2"/>
  <c r="W56" i="2"/>
  <c r="W54" i="2"/>
  <c r="W52" i="2"/>
  <c r="W50" i="2"/>
  <c r="W45" i="2"/>
  <c r="W43" i="2"/>
  <c r="W41" i="2"/>
  <c r="W39" i="2"/>
  <c r="W33" i="2"/>
  <c r="W31" i="2"/>
  <c r="W29" i="2"/>
  <c r="W27" i="2"/>
  <c r="W21" i="2"/>
  <c r="W19" i="2"/>
  <c r="W17" i="2"/>
  <c r="W15" i="2"/>
  <c r="W10" i="2"/>
  <c r="W8" i="2"/>
  <c r="W6" i="2"/>
  <c r="W4" i="2"/>
  <c r="Q17" i="4"/>
  <c r="P66" i="1"/>
  <c r="P10" i="1"/>
  <c r="P8" i="1"/>
  <c r="Q17" i="1"/>
  <c r="P32" i="1"/>
  <c r="P45" i="1"/>
  <c r="P50" i="1"/>
  <c r="Q51" i="1"/>
  <c r="Q63" i="1"/>
  <c r="R63" i="1" s="1"/>
  <c r="P5" i="3"/>
  <c r="Q18" i="3"/>
  <c r="R22" i="3"/>
  <c r="P28" i="3"/>
  <c r="Q32" i="3"/>
  <c r="P42" i="3"/>
  <c r="Q55" i="3"/>
  <c r="P64" i="3"/>
  <c r="P5" i="2"/>
  <c r="Q33" i="2"/>
  <c r="P57" i="2"/>
  <c r="W21" i="4"/>
  <c r="W67" i="4"/>
  <c r="P6" i="1"/>
  <c r="P41" i="1"/>
  <c r="P7" i="3"/>
  <c r="P44" i="3"/>
  <c r="Q57" i="3"/>
  <c r="Q29" i="4"/>
  <c r="Q52" i="1"/>
  <c r="R21" i="1"/>
  <c r="R67" i="1"/>
  <c r="Q9" i="1"/>
  <c r="P15" i="1"/>
  <c r="P17" i="1"/>
  <c r="Q31" i="1"/>
  <c r="Q44" i="1"/>
  <c r="Q56" i="1"/>
  <c r="P51" i="1"/>
  <c r="Q9" i="3"/>
  <c r="R16" i="3"/>
  <c r="P18" i="3"/>
  <c r="P32" i="3"/>
  <c r="Q46" i="3"/>
  <c r="P55" i="3"/>
  <c r="Q68" i="3"/>
  <c r="Q9" i="2"/>
  <c r="Q16" i="2"/>
  <c r="Q20" i="2"/>
  <c r="P28" i="2"/>
  <c r="P33" i="2"/>
  <c r="P51" i="2"/>
  <c r="Q67" i="2"/>
  <c r="Q10" i="4"/>
  <c r="Q21" i="4"/>
  <c r="Q33" i="4"/>
  <c r="Q45" i="4"/>
  <c r="Q56" i="4"/>
  <c r="Q67" i="4"/>
  <c r="W20" i="4"/>
  <c r="V67" i="4"/>
  <c r="P64" i="1"/>
  <c r="P68" i="1"/>
  <c r="P53" i="1"/>
  <c r="P57" i="1"/>
  <c r="P42" i="1"/>
  <c r="P46" i="1"/>
  <c r="P30" i="1"/>
  <c r="P34" i="1"/>
  <c r="P18" i="1"/>
  <c r="P22" i="1"/>
  <c r="Q6" i="1"/>
  <c r="P11" i="1"/>
  <c r="Q64" i="1"/>
  <c r="Q68" i="1"/>
  <c r="Q53" i="1"/>
  <c r="Q57" i="1"/>
  <c r="Q42" i="1"/>
  <c r="Q46" i="1"/>
  <c r="Q30" i="1"/>
  <c r="Q34" i="1"/>
  <c r="Q18" i="1"/>
  <c r="Q22" i="1"/>
  <c r="P7" i="1"/>
  <c r="Q11" i="1"/>
  <c r="P65" i="1"/>
  <c r="Q61" i="1"/>
  <c r="P54" i="1"/>
  <c r="Q50" i="1"/>
  <c r="P43" i="1"/>
  <c r="Q39" i="1"/>
  <c r="P31" i="1"/>
  <c r="Q27" i="1"/>
  <c r="S27" i="1" s="1"/>
  <c r="P19" i="1"/>
  <c r="Q20" i="1"/>
  <c r="Q63" i="4"/>
  <c r="Q11" i="3"/>
  <c r="P9" i="1"/>
  <c r="Q15" i="1"/>
  <c r="Q16" i="1"/>
  <c r="S16" i="1" s="1"/>
  <c r="Q29" i="1"/>
  <c r="R29" i="1" s="1"/>
  <c r="P44" i="1"/>
  <c r="P56" i="1"/>
  <c r="P61" i="1"/>
  <c r="Q62" i="1"/>
  <c r="S62" i="1" s="1"/>
  <c r="P9" i="3"/>
  <c r="Q22" i="3"/>
  <c r="S22" i="3" s="1"/>
  <c r="S30" i="3"/>
  <c r="Q40" i="3"/>
  <c r="R40" i="3" s="1"/>
  <c r="P46" i="3"/>
  <c r="S53" i="3"/>
  <c r="Q62" i="3"/>
  <c r="S62" i="3" s="1"/>
  <c r="P68" i="3"/>
  <c r="P9" i="2"/>
  <c r="P16" i="2"/>
  <c r="P20" i="2"/>
  <c r="Q43" i="2"/>
  <c r="P68" i="2"/>
  <c r="P11" i="4"/>
  <c r="P22" i="4"/>
  <c r="P34" i="4"/>
  <c r="P46" i="4"/>
  <c r="P57" i="4"/>
  <c r="P68" i="4"/>
  <c r="V27" i="4"/>
  <c r="C57" i="9"/>
  <c r="C44" i="9"/>
  <c r="C25" i="9"/>
  <c r="C62" i="9"/>
  <c r="R16" i="1" l="1"/>
  <c r="R62" i="1"/>
  <c r="S61" i="1"/>
  <c r="R61" i="1"/>
  <c r="Y51" i="2"/>
  <c r="X51" i="2"/>
  <c r="S50" i="4"/>
  <c r="R50" i="4"/>
  <c r="Y52" i="4"/>
  <c r="X52" i="4"/>
  <c r="S19" i="3"/>
  <c r="R19" i="3"/>
  <c r="Y41" i="1"/>
  <c r="X41" i="1"/>
  <c r="Y42" i="1"/>
  <c r="X42" i="1"/>
  <c r="R11" i="3"/>
  <c r="S11" i="3"/>
  <c r="Y65" i="4"/>
  <c r="X65" i="4"/>
  <c r="S45" i="3"/>
  <c r="R45" i="3"/>
  <c r="Y66" i="1"/>
  <c r="X66" i="1"/>
  <c r="S68" i="2"/>
  <c r="R68" i="2"/>
  <c r="S65" i="1"/>
  <c r="R65" i="1"/>
  <c r="R55" i="3"/>
  <c r="S55" i="3"/>
  <c r="X31" i="2"/>
  <c r="Y31" i="2"/>
  <c r="Y32" i="2"/>
  <c r="X32" i="2"/>
  <c r="S31" i="4"/>
  <c r="R31" i="4"/>
  <c r="S50" i="2"/>
  <c r="R50" i="2"/>
  <c r="S39" i="1"/>
  <c r="R39" i="1"/>
  <c r="Y66" i="3"/>
  <c r="X66" i="3"/>
  <c r="Y21" i="1"/>
  <c r="X21" i="1"/>
  <c r="X45" i="1"/>
  <c r="Y45" i="1"/>
  <c r="X67" i="1"/>
  <c r="Y67" i="1"/>
  <c r="Y22" i="1"/>
  <c r="X22" i="1"/>
  <c r="Y46" i="1"/>
  <c r="X46" i="1"/>
  <c r="Y68" i="1"/>
  <c r="X68" i="1"/>
  <c r="S21" i="2"/>
  <c r="R21" i="2"/>
  <c r="S54" i="2"/>
  <c r="R54" i="2"/>
  <c r="S54" i="1"/>
  <c r="R54" i="1"/>
  <c r="Y27" i="2"/>
  <c r="X27" i="2"/>
  <c r="S28" i="4"/>
  <c r="R28" i="4"/>
  <c r="Y51" i="4"/>
  <c r="X51" i="4"/>
  <c r="X39" i="3"/>
  <c r="Y39" i="3"/>
  <c r="Y17" i="1"/>
  <c r="X17" i="1"/>
  <c r="S66" i="2"/>
  <c r="R66" i="2"/>
  <c r="S51" i="1"/>
  <c r="R51" i="1"/>
  <c r="Y52" i="2"/>
  <c r="X52" i="2"/>
  <c r="X43" i="1"/>
  <c r="Y43" i="1"/>
  <c r="S19" i="2"/>
  <c r="R19" i="2"/>
  <c r="R28" i="3"/>
  <c r="S28" i="3"/>
  <c r="Y54" i="2"/>
  <c r="X54" i="2"/>
  <c r="Y4" i="4"/>
  <c r="X4" i="4"/>
  <c r="X43" i="3"/>
  <c r="Y43" i="3"/>
  <c r="S50" i="3"/>
  <c r="R50" i="3"/>
  <c r="Y32" i="4"/>
  <c r="X32" i="4"/>
  <c r="X45" i="3"/>
  <c r="Y45" i="3"/>
  <c r="Y22" i="3"/>
  <c r="X22" i="3"/>
  <c r="Y46" i="3"/>
  <c r="X46" i="3"/>
  <c r="Y68" i="3"/>
  <c r="X68" i="3"/>
  <c r="S52" i="3"/>
  <c r="R52" i="3"/>
  <c r="Y4" i="1"/>
  <c r="X4" i="1"/>
  <c r="Y27" i="1"/>
  <c r="X27" i="1"/>
  <c r="X50" i="1"/>
  <c r="Y50" i="1"/>
  <c r="Y5" i="1"/>
  <c r="X5" i="1"/>
  <c r="Y28" i="1"/>
  <c r="X28" i="1"/>
  <c r="X51" i="1"/>
  <c r="Y51" i="1"/>
  <c r="R31" i="2"/>
  <c r="S31" i="2"/>
  <c r="S4" i="2"/>
  <c r="R4" i="2"/>
  <c r="S27" i="2"/>
  <c r="R27" i="2"/>
  <c r="S56" i="2"/>
  <c r="R56" i="2"/>
  <c r="Y50" i="2"/>
  <c r="X50" i="2"/>
  <c r="Y28" i="2"/>
  <c r="X28" i="2"/>
  <c r="S27" i="4"/>
  <c r="R27" i="4"/>
  <c r="S20" i="3"/>
  <c r="R20" i="3"/>
  <c r="X15" i="3"/>
  <c r="Y15" i="3"/>
  <c r="Y16" i="3"/>
  <c r="X16" i="3"/>
  <c r="S43" i="3"/>
  <c r="R43" i="3"/>
  <c r="Y64" i="1"/>
  <c r="X64" i="1"/>
  <c r="Y6" i="2"/>
  <c r="X6" i="2"/>
  <c r="Y7" i="2"/>
  <c r="X7" i="2"/>
  <c r="S32" i="4"/>
  <c r="R32" i="4"/>
  <c r="Y5" i="4"/>
  <c r="X5" i="4"/>
  <c r="Y66" i="4"/>
  <c r="X66" i="4"/>
  <c r="X17" i="3"/>
  <c r="Y17" i="3"/>
  <c r="S21" i="3"/>
  <c r="R21" i="3"/>
  <c r="X65" i="1"/>
  <c r="Y65" i="1"/>
  <c r="R62" i="2"/>
  <c r="S62" i="2"/>
  <c r="S19" i="1"/>
  <c r="R19" i="1"/>
  <c r="Y67" i="4"/>
  <c r="X67" i="4"/>
  <c r="Y55" i="2"/>
  <c r="X55" i="2"/>
  <c r="S54" i="4"/>
  <c r="R54" i="4"/>
  <c r="S28" i="1"/>
  <c r="R28" i="1"/>
  <c r="X19" i="3"/>
  <c r="Y19" i="3"/>
  <c r="Y44" i="3"/>
  <c r="X44" i="3"/>
  <c r="S27" i="3"/>
  <c r="R27" i="3"/>
  <c r="S34" i="1"/>
  <c r="R34" i="1"/>
  <c r="Y10" i="2"/>
  <c r="X10" i="2"/>
  <c r="Y11" i="2"/>
  <c r="X11" i="2"/>
  <c r="S10" i="4"/>
  <c r="R10" i="4"/>
  <c r="Y15" i="4"/>
  <c r="X15" i="4"/>
  <c r="S68" i="4"/>
  <c r="R68" i="4"/>
  <c r="S30" i="1"/>
  <c r="R30" i="1"/>
  <c r="Y39" i="2"/>
  <c r="X39" i="2"/>
  <c r="S51" i="4"/>
  <c r="R51" i="4"/>
  <c r="S11" i="2"/>
  <c r="R11" i="2"/>
  <c r="X27" i="3"/>
  <c r="Y27" i="3"/>
  <c r="Y51" i="3"/>
  <c r="X51" i="3"/>
  <c r="R31" i="3"/>
  <c r="S31" i="3"/>
  <c r="S54" i="3"/>
  <c r="R54" i="3"/>
  <c r="Y6" i="1"/>
  <c r="X6" i="1"/>
  <c r="Y29" i="1"/>
  <c r="X29" i="1"/>
  <c r="X52" i="1"/>
  <c r="Y52" i="1"/>
  <c r="Y7" i="1"/>
  <c r="X7" i="1"/>
  <c r="Y30" i="1"/>
  <c r="X30" i="1"/>
  <c r="Y53" i="1"/>
  <c r="X53" i="1"/>
  <c r="R34" i="2"/>
  <c r="S34" i="2"/>
  <c r="S6" i="2"/>
  <c r="R6" i="2"/>
  <c r="S61" i="2"/>
  <c r="R61" i="2"/>
  <c r="S29" i="1"/>
  <c r="S22" i="4"/>
  <c r="R22" i="4"/>
  <c r="R42" i="3"/>
  <c r="S42" i="3"/>
  <c r="Y4" i="2"/>
  <c r="X4" i="2"/>
  <c r="Y5" i="2"/>
  <c r="X5" i="2"/>
  <c r="Y50" i="4"/>
  <c r="X50" i="4"/>
  <c r="X61" i="3"/>
  <c r="Y61" i="3"/>
  <c r="Y40" i="3"/>
  <c r="X40" i="3"/>
  <c r="S65" i="3"/>
  <c r="R65" i="3"/>
  <c r="X63" i="1"/>
  <c r="Y63" i="1"/>
  <c r="Y18" i="1"/>
  <c r="X18" i="1"/>
  <c r="S17" i="2"/>
  <c r="R17" i="2"/>
  <c r="S56" i="1"/>
  <c r="R56" i="1"/>
  <c r="R22" i="1"/>
  <c r="S22" i="1"/>
  <c r="Y29" i="2"/>
  <c r="X29" i="2"/>
  <c r="Y30" i="2"/>
  <c r="X30" i="2"/>
  <c r="S6" i="4"/>
  <c r="R6" i="4"/>
  <c r="R7" i="2"/>
  <c r="S7" i="2"/>
  <c r="X41" i="3"/>
  <c r="Y41" i="3"/>
  <c r="Y42" i="3"/>
  <c r="X42" i="3"/>
  <c r="Y44" i="1"/>
  <c r="X44" i="1"/>
  <c r="R46" i="3"/>
  <c r="S46" i="3"/>
  <c r="R18" i="1"/>
  <c r="S18" i="1"/>
  <c r="S22" i="2"/>
  <c r="R22" i="2"/>
  <c r="S30" i="2"/>
  <c r="R57" i="2"/>
  <c r="S57" i="2"/>
  <c r="Y33" i="2"/>
  <c r="X33" i="2"/>
  <c r="Y34" i="2"/>
  <c r="X34" i="2"/>
  <c r="S44" i="4"/>
  <c r="R44" i="4"/>
  <c r="S56" i="4"/>
  <c r="R56" i="4"/>
  <c r="S53" i="4"/>
  <c r="R53" i="4"/>
  <c r="X7" i="4"/>
  <c r="Y7" i="4"/>
  <c r="X30" i="4"/>
  <c r="Y30" i="4"/>
  <c r="X67" i="3"/>
  <c r="Y67" i="3"/>
  <c r="S6" i="3"/>
  <c r="R6" i="3"/>
  <c r="S20" i="2"/>
  <c r="R20" i="2"/>
  <c r="S8" i="1"/>
  <c r="R8" i="1"/>
  <c r="Y16" i="2"/>
  <c r="X16" i="2"/>
  <c r="S15" i="4"/>
  <c r="R15" i="4"/>
  <c r="S52" i="1"/>
  <c r="R52" i="1"/>
  <c r="S42" i="4"/>
  <c r="R42" i="4"/>
  <c r="Y33" i="4"/>
  <c r="X33" i="4"/>
  <c r="Y19" i="4"/>
  <c r="X19" i="4"/>
  <c r="Y17" i="4"/>
  <c r="X17" i="4"/>
  <c r="X46" i="4"/>
  <c r="Y46" i="4"/>
  <c r="Y28" i="4"/>
  <c r="X28" i="4"/>
  <c r="X50" i="3"/>
  <c r="Y50" i="3"/>
  <c r="Y5" i="3"/>
  <c r="X5" i="3"/>
  <c r="R62" i="3"/>
  <c r="S28" i="2"/>
  <c r="R28" i="2"/>
  <c r="R44" i="3"/>
  <c r="S44" i="3"/>
  <c r="R5" i="3"/>
  <c r="S5" i="3"/>
  <c r="Y17" i="2"/>
  <c r="X17" i="2"/>
  <c r="Y41" i="2"/>
  <c r="X41" i="2"/>
  <c r="Y63" i="2"/>
  <c r="X63" i="2"/>
  <c r="Y18" i="2"/>
  <c r="X18" i="2"/>
  <c r="Y42" i="2"/>
  <c r="X42" i="2"/>
  <c r="Y64" i="2"/>
  <c r="X64" i="2"/>
  <c r="S9" i="4"/>
  <c r="R9" i="4"/>
  <c r="S55" i="4"/>
  <c r="R55" i="4"/>
  <c r="S17" i="4"/>
  <c r="R17" i="4"/>
  <c r="R41" i="4"/>
  <c r="S41" i="4"/>
  <c r="R63" i="4"/>
  <c r="S63" i="4"/>
  <c r="S40" i="1"/>
  <c r="R40" i="1"/>
  <c r="S30" i="4"/>
  <c r="R30" i="4"/>
  <c r="R57" i="3"/>
  <c r="S57" i="3"/>
  <c r="Y56" i="4"/>
  <c r="X56" i="4"/>
  <c r="X42" i="4"/>
  <c r="Y42" i="4"/>
  <c r="Y44" i="4"/>
  <c r="X44" i="4"/>
  <c r="R39" i="2"/>
  <c r="R40" i="2"/>
  <c r="S40" i="2"/>
  <c r="X6" i="3"/>
  <c r="Y6" i="3"/>
  <c r="X29" i="3"/>
  <c r="Y29" i="3"/>
  <c r="X52" i="3"/>
  <c r="Y52" i="3"/>
  <c r="Y7" i="3"/>
  <c r="X7" i="3"/>
  <c r="Y30" i="3"/>
  <c r="X30" i="3"/>
  <c r="Y53" i="3"/>
  <c r="X53" i="3"/>
  <c r="R33" i="3"/>
  <c r="S33" i="3"/>
  <c r="R56" i="3"/>
  <c r="S56" i="3"/>
  <c r="S10" i="3"/>
  <c r="R10" i="3"/>
  <c r="X8" i="1"/>
  <c r="Y8" i="1"/>
  <c r="Y31" i="1"/>
  <c r="X31" i="1"/>
  <c r="X54" i="1"/>
  <c r="Y54" i="1"/>
  <c r="Y9" i="1"/>
  <c r="X9" i="1"/>
  <c r="Y32" i="1"/>
  <c r="X32" i="1"/>
  <c r="Y55" i="1"/>
  <c r="X55" i="1"/>
  <c r="S43" i="2"/>
  <c r="R43" i="2"/>
  <c r="S29" i="2"/>
  <c r="R29" i="2"/>
  <c r="S8" i="2"/>
  <c r="R8" i="2"/>
  <c r="R63" i="2"/>
  <c r="S63" i="2"/>
  <c r="R27" i="1"/>
  <c r="S6" i="1"/>
  <c r="R6" i="1"/>
  <c r="R64" i="2"/>
  <c r="S64" i="2"/>
  <c r="Y39" i="4"/>
  <c r="X39" i="4"/>
  <c r="X68" i="4"/>
  <c r="Y68" i="4"/>
  <c r="Y62" i="3"/>
  <c r="X62" i="3"/>
  <c r="Y53" i="2"/>
  <c r="X53" i="2"/>
  <c r="S52" i="4"/>
  <c r="R52" i="4"/>
  <c r="S5" i="1"/>
  <c r="R5" i="1"/>
  <c r="Y61" i="4"/>
  <c r="X61" i="4"/>
  <c r="X64" i="4"/>
  <c r="Y64" i="4"/>
  <c r="X63" i="3"/>
  <c r="Y63" i="3"/>
  <c r="Y64" i="3"/>
  <c r="X64" i="3"/>
  <c r="S67" i="3"/>
  <c r="R67" i="3"/>
  <c r="Y19" i="1"/>
  <c r="X19" i="1"/>
  <c r="Y20" i="1"/>
  <c r="X20" i="1"/>
  <c r="S44" i="1"/>
  <c r="R44" i="1"/>
  <c r="X8" i="2"/>
  <c r="Y8" i="2"/>
  <c r="X9" i="2"/>
  <c r="Y9" i="2"/>
  <c r="S8" i="4"/>
  <c r="R8" i="4"/>
  <c r="S64" i="4"/>
  <c r="R64" i="4"/>
  <c r="Y10" i="4"/>
  <c r="X10" i="4"/>
  <c r="Y62" i="4"/>
  <c r="X62" i="4"/>
  <c r="Y20" i="3"/>
  <c r="X20" i="3"/>
  <c r="Y56" i="2"/>
  <c r="X56" i="2"/>
  <c r="S18" i="2"/>
  <c r="R18" i="2"/>
  <c r="Y21" i="4"/>
  <c r="X21" i="4"/>
  <c r="Y6" i="4"/>
  <c r="X6" i="4"/>
  <c r="X21" i="3"/>
  <c r="Y21" i="3"/>
  <c r="S31" i="1"/>
  <c r="R31" i="1"/>
  <c r="S40" i="3"/>
  <c r="Y61" i="2"/>
  <c r="X61" i="2"/>
  <c r="Y62" i="2"/>
  <c r="X62" i="2"/>
  <c r="S5" i="4"/>
  <c r="R5" i="4"/>
  <c r="S39" i="4"/>
  <c r="R39" i="4"/>
  <c r="R66" i="3"/>
  <c r="S66" i="3"/>
  <c r="Y20" i="4"/>
  <c r="X20" i="4"/>
  <c r="X18" i="4"/>
  <c r="Y18" i="4"/>
  <c r="R45" i="2"/>
  <c r="S45" i="2"/>
  <c r="X4" i="3"/>
  <c r="Y4" i="3"/>
  <c r="Y28" i="3"/>
  <c r="X28" i="3"/>
  <c r="S16" i="2"/>
  <c r="R16" i="2"/>
  <c r="R32" i="3"/>
  <c r="S32" i="3"/>
  <c r="S5" i="2"/>
  <c r="R5" i="2"/>
  <c r="S10" i="1"/>
  <c r="R10" i="1"/>
  <c r="S46" i="4"/>
  <c r="R46" i="4"/>
  <c r="S9" i="1"/>
  <c r="R9" i="1"/>
  <c r="R42" i="1"/>
  <c r="S42" i="1"/>
  <c r="S18" i="3"/>
  <c r="R18" i="3"/>
  <c r="S15" i="1"/>
  <c r="R15" i="1"/>
  <c r="R7" i="3"/>
  <c r="S7" i="3"/>
  <c r="R64" i="3"/>
  <c r="S64" i="3"/>
  <c r="S66" i="1"/>
  <c r="R66" i="1"/>
  <c r="X19" i="2"/>
  <c r="Y19" i="2"/>
  <c r="Y43" i="2"/>
  <c r="X43" i="2"/>
  <c r="X65" i="2"/>
  <c r="Y65" i="2"/>
  <c r="Y20" i="2"/>
  <c r="X20" i="2"/>
  <c r="Y44" i="2"/>
  <c r="X44" i="2"/>
  <c r="Y66" i="2"/>
  <c r="X66" i="2"/>
  <c r="S16" i="4"/>
  <c r="R16" i="4"/>
  <c r="S62" i="4"/>
  <c r="R62" i="4"/>
  <c r="S19" i="4"/>
  <c r="R19" i="4"/>
  <c r="S43" i="4"/>
  <c r="R43" i="4"/>
  <c r="S65" i="4"/>
  <c r="R65" i="4"/>
  <c r="R51" i="3"/>
  <c r="S51" i="3"/>
  <c r="S18" i="4"/>
  <c r="R18" i="4"/>
  <c r="Y9" i="4"/>
  <c r="X9" i="4"/>
  <c r="Y31" i="4"/>
  <c r="X31" i="4"/>
  <c r="Y29" i="4"/>
  <c r="X29" i="4"/>
  <c r="X57" i="4"/>
  <c r="Y57" i="4"/>
  <c r="Y40" i="4"/>
  <c r="X40" i="4"/>
  <c r="X8" i="3"/>
  <c r="Y8" i="3"/>
  <c r="X31" i="3"/>
  <c r="Y31" i="3"/>
  <c r="X54" i="3"/>
  <c r="Y54" i="3"/>
  <c r="Y9" i="3"/>
  <c r="X9" i="3"/>
  <c r="Y32" i="3"/>
  <c r="X32" i="3"/>
  <c r="Y55" i="3"/>
  <c r="X55" i="3"/>
  <c r="S39" i="3"/>
  <c r="R39" i="3"/>
  <c r="S61" i="3"/>
  <c r="R61" i="3"/>
  <c r="S15" i="3"/>
  <c r="R15" i="3"/>
  <c r="Y10" i="1"/>
  <c r="X10" i="1"/>
  <c r="Y33" i="1"/>
  <c r="X33" i="1"/>
  <c r="X56" i="1"/>
  <c r="Y56" i="1"/>
  <c r="Y11" i="1"/>
  <c r="X11" i="1"/>
  <c r="Y34" i="1"/>
  <c r="X34" i="1"/>
  <c r="X57" i="1"/>
  <c r="Y57" i="1"/>
  <c r="R46" i="2"/>
  <c r="S46" i="2"/>
  <c r="R32" i="2"/>
  <c r="S32" i="2"/>
  <c r="S10" i="2"/>
  <c r="R10" i="2"/>
  <c r="R53" i="2"/>
  <c r="S53" i="2"/>
  <c r="S65" i="2"/>
  <c r="R65" i="2"/>
  <c r="S53" i="1"/>
  <c r="R53" i="1"/>
  <c r="R50" i="1"/>
  <c r="S50" i="1"/>
  <c r="S4" i="4"/>
  <c r="R4" i="4"/>
  <c r="Y54" i="4"/>
  <c r="X54" i="4"/>
  <c r="R44" i="2"/>
  <c r="S44" i="2"/>
  <c r="S11" i="4"/>
  <c r="R11" i="4"/>
  <c r="S68" i="1"/>
  <c r="R68" i="1"/>
  <c r="S45" i="1"/>
  <c r="R45" i="1"/>
  <c r="S29" i="4"/>
  <c r="R29" i="4"/>
  <c r="Y63" i="4"/>
  <c r="X63" i="4"/>
  <c r="Y18" i="3"/>
  <c r="X18" i="3"/>
  <c r="S52" i="2"/>
  <c r="R52" i="2"/>
  <c r="S64" i="1"/>
  <c r="R64" i="1"/>
  <c r="S32" i="1"/>
  <c r="R32" i="1"/>
  <c r="S40" i="4"/>
  <c r="R40" i="4"/>
  <c r="X11" i="4"/>
  <c r="Y11" i="4"/>
  <c r="X34" i="4"/>
  <c r="Y34" i="4"/>
  <c r="X65" i="3"/>
  <c r="Y65" i="3"/>
  <c r="S4" i="3"/>
  <c r="R4" i="3"/>
  <c r="Y27" i="4"/>
  <c r="X27" i="4"/>
  <c r="R51" i="2"/>
  <c r="S51" i="2"/>
  <c r="Y57" i="2"/>
  <c r="X57" i="2"/>
  <c r="S33" i="4"/>
  <c r="R33" i="4"/>
  <c r="R42" i="2"/>
  <c r="S42" i="2"/>
  <c r="S33" i="1"/>
  <c r="R33" i="1"/>
  <c r="R4" i="1"/>
  <c r="S4" i="1"/>
  <c r="S29" i="3"/>
  <c r="R29" i="3"/>
  <c r="S7" i="1"/>
  <c r="R7" i="1"/>
  <c r="R33" i="2"/>
  <c r="S33" i="2"/>
  <c r="Y15" i="2"/>
  <c r="X15" i="2"/>
  <c r="Y40" i="2"/>
  <c r="X40" i="2"/>
  <c r="S61" i="4"/>
  <c r="R61" i="4"/>
  <c r="S20" i="1"/>
  <c r="R20" i="1"/>
  <c r="S8" i="3"/>
  <c r="R8" i="3"/>
  <c r="S57" i="4"/>
  <c r="R57" i="4"/>
  <c r="S46" i="1"/>
  <c r="R46" i="1"/>
  <c r="S17" i="1"/>
  <c r="R17" i="1"/>
  <c r="S9" i="2"/>
  <c r="R9" i="2"/>
  <c r="S9" i="3"/>
  <c r="R9" i="3"/>
  <c r="S43" i="1"/>
  <c r="R43" i="1"/>
  <c r="S34" i="4"/>
  <c r="R34" i="4"/>
  <c r="R68" i="3"/>
  <c r="S68" i="3"/>
  <c r="S11" i="1"/>
  <c r="R11" i="1"/>
  <c r="S57" i="1"/>
  <c r="R57" i="1"/>
  <c r="S41" i="1"/>
  <c r="R41" i="1"/>
  <c r="Y21" i="2"/>
  <c r="X21" i="2"/>
  <c r="Y45" i="2"/>
  <c r="X45" i="2"/>
  <c r="Y67" i="2"/>
  <c r="X67" i="2"/>
  <c r="Y22" i="2"/>
  <c r="X22" i="2"/>
  <c r="Y46" i="2"/>
  <c r="X46" i="2"/>
  <c r="Y68" i="2"/>
  <c r="X68" i="2"/>
  <c r="S20" i="4"/>
  <c r="R20" i="4"/>
  <c r="S66" i="4"/>
  <c r="R66" i="4"/>
  <c r="S21" i="4"/>
  <c r="R21" i="4"/>
  <c r="S45" i="4"/>
  <c r="R45" i="4"/>
  <c r="S67" i="4"/>
  <c r="R67" i="4"/>
  <c r="S7" i="4"/>
  <c r="R7" i="4"/>
  <c r="R34" i="3"/>
  <c r="S34" i="3"/>
  <c r="X22" i="4"/>
  <c r="Y22" i="4"/>
  <c r="Y16" i="4"/>
  <c r="X16" i="4"/>
  <c r="Y43" i="4"/>
  <c r="X43" i="4"/>
  <c r="Y41" i="4"/>
  <c r="X41" i="4"/>
  <c r="X53" i="4"/>
  <c r="Y53" i="4"/>
  <c r="Y55" i="4"/>
  <c r="X55" i="4"/>
  <c r="X10" i="3"/>
  <c r="Y10" i="3"/>
  <c r="X33" i="3"/>
  <c r="Y33" i="3"/>
  <c r="X56" i="3"/>
  <c r="Y56" i="3"/>
  <c r="Y11" i="3"/>
  <c r="X11" i="3"/>
  <c r="Y34" i="3"/>
  <c r="X34" i="3"/>
  <c r="Y57" i="3"/>
  <c r="X57" i="3"/>
  <c r="R41" i="3"/>
  <c r="S41" i="3"/>
  <c r="S63" i="3"/>
  <c r="R63" i="3"/>
  <c r="S17" i="3"/>
  <c r="R17" i="3"/>
  <c r="Y15" i="1"/>
  <c r="X15" i="1"/>
  <c r="Y39" i="1"/>
  <c r="X39" i="1"/>
  <c r="X61" i="1"/>
  <c r="Y61" i="1"/>
  <c r="Y16" i="1"/>
  <c r="X16" i="1"/>
  <c r="Y40" i="1"/>
  <c r="X40" i="1"/>
  <c r="Y62" i="1"/>
  <c r="X62" i="1"/>
  <c r="R55" i="2"/>
  <c r="S55" i="2"/>
  <c r="S41" i="2"/>
  <c r="R41" i="2"/>
  <c r="S15" i="2"/>
  <c r="R15" i="2"/>
  <c r="S67" i="2"/>
  <c r="R67" i="2"/>
</calcChain>
</file>

<file path=xl/sharedStrings.xml><?xml version="1.0" encoding="utf-8"?>
<sst xmlns="http://schemas.openxmlformats.org/spreadsheetml/2006/main" count="532" uniqueCount="57">
  <si>
    <t>SEA</t>
  </si>
  <si>
    <t>Del1</t>
  </si>
  <si>
    <t>Del2</t>
  </si>
  <si>
    <t>Del3</t>
  </si>
  <si>
    <t>Del4</t>
  </si>
  <si>
    <t>Del8</t>
  </si>
  <si>
    <t>Values</t>
  </si>
  <si>
    <t>CCR10</t>
  </si>
  <si>
    <t>DEL3-CCL28</t>
  </si>
  <si>
    <t>Concentration</t>
  </si>
  <si>
    <t>AVG</t>
  </si>
  <si>
    <t>STD DEV</t>
  </si>
  <si>
    <t>CCR3</t>
  </si>
  <si>
    <t>SEA-CCL28</t>
  </si>
  <si>
    <t>DEL1-CCL28</t>
  </si>
  <si>
    <t>DEL2-CCL28</t>
  </si>
  <si>
    <t>DEL4-CCL28</t>
  </si>
  <si>
    <t>DEL8-CCL28</t>
  </si>
  <si>
    <t>CCR3 (NORMALIZED TO SEA)</t>
  </si>
  <si>
    <t>CCR10 (NORMALIZED TO SEA)</t>
  </si>
  <si>
    <t>CCR10 (NORMALIZED TO DEL3)</t>
  </si>
  <si>
    <t>CCR3 (NORMALIZED TO DEL3)</t>
  </si>
  <si>
    <t>CCL27</t>
  </si>
  <si>
    <t>CCR10 (Normalized to SEA) - for each plate</t>
  </si>
  <si>
    <t>February 1 2017</t>
  </si>
  <si>
    <t>AVERAGE</t>
  </si>
  <si>
    <t>CCR3 (Normalized to SEA) - for each plate</t>
  </si>
  <si>
    <t>EC50 Info</t>
  </si>
  <si>
    <t>Variant</t>
  </si>
  <si>
    <t>CCR10 EC50 (LogEC50)</t>
  </si>
  <si>
    <t>CCR10 LogEC50 Err</t>
  </si>
  <si>
    <t>CCR10 Slope</t>
  </si>
  <si>
    <t>CCR3 EC50 (LogEC50)</t>
  </si>
  <si>
    <t>CCR3 LogEC50 Err</t>
  </si>
  <si>
    <t>CCR3 Slope</t>
  </si>
  <si>
    <t>EC50=10^(logEC50)</t>
  </si>
  <si>
    <t>(x 10^9 ) = nM</t>
  </si>
  <si>
    <t>Range (upper)</t>
  </si>
  <si>
    <t>Range (lower)</t>
  </si>
  <si>
    <t>Del3-CCL28</t>
  </si>
  <si>
    <t>Pos Err (nM)</t>
  </si>
  <si>
    <t>Neg Err (nM)</t>
  </si>
  <si>
    <t>Ambiguous</t>
  </si>
  <si>
    <t>*NOTE: CCL27 N=1</t>
  </si>
  <si>
    <t>Del1-CCL28</t>
  </si>
  <si>
    <t>Del2-CCL28</t>
  </si>
  <si>
    <t>Del4-CCL28</t>
  </si>
  <si>
    <t>Del8-CCL28</t>
  </si>
  <si>
    <t>~ 375.1</t>
  </si>
  <si>
    <t>~ 57600</t>
  </si>
  <si>
    <t>Max Resp.</t>
  </si>
  <si>
    <t>Std. Dev.</t>
  </si>
  <si>
    <t>DEL1</t>
  </si>
  <si>
    <t>DEL2</t>
  </si>
  <si>
    <t>DEL3</t>
  </si>
  <si>
    <t>DEL4</t>
  </si>
  <si>
    <t>DEL8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</si>
</sst>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2060"/>
      <name val="Calibri"/>
      <scheme val="minor"/>
    </font>
    <font>
      <b/>
      <sz val="12"/>
      <color rgb="FFFF0000"/>
      <name val="Calibri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002060"/>
      <name val="Calibri"/>
    </font>
    <font>
      <sz val="12"/>
      <name val="Arial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6" fillId="5" borderId="0" xfId="0" applyFont="1" applyFill="1"/>
    <xf numFmtId="0" fontId="0" fillId="5" borderId="0" xfId="0" applyFill="1"/>
    <xf numFmtId="0" fontId="4" fillId="5" borderId="0" xfId="0" applyFont="1" applyFill="1"/>
    <xf numFmtId="0" fontId="4" fillId="2" borderId="0" xfId="0" applyFont="1" applyFill="1"/>
    <xf numFmtId="0" fontId="1" fillId="5" borderId="0" xfId="0" applyFont="1" applyFill="1"/>
    <xf numFmtId="15" fontId="0" fillId="0" borderId="0" xfId="0" applyNumberFormat="1"/>
    <xf numFmtId="0" fontId="7" fillId="6" borderId="0" xfId="0" applyFont="1" applyFill="1"/>
    <xf numFmtId="0" fontId="8" fillId="6" borderId="0" xfId="0" applyFont="1" applyFill="1"/>
    <xf numFmtId="0" fontId="9" fillId="0" borderId="0" xfId="0" applyFont="1" applyFill="1"/>
    <xf numFmtId="0" fontId="10" fillId="7" borderId="0" xfId="0" applyFont="1" applyFill="1"/>
    <xf numFmtId="0" fontId="9" fillId="7" borderId="0" xfId="0" applyFont="1" applyFill="1"/>
    <xf numFmtId="0" fontId="0" fillId="0" borderId="0" xfId="0" applyBorder="1"/>
    <xf numFmtId="0" fontId="0" fillId="0" borderId="0" xfId="0" applyFill="1" applyBorder="1"/>
    <xf numFmtId="0" fontId="11" fillId="8" borderId="0" xfId="0" applyFont="1" applyFill="1"/>
    <xf numFmtId="0" fontId="9" fillId="8" borderId="0" xfId="0" applyFont="1" applyFill="1"/>
    <xf numFmtId="0" fontId="10" fillId="9" borderId="0" xfId="0" applyFont="1" applyFill="1"/>
    <xf numFmtId="0" fontId="9" fillId="9" borderId="0" xfId="0" applyFont="1" applyFill="1"/>
    <xf numFmtId="0" fontId="1" fillId="10" borderId="0" xfId="0" applyFont="1" applyFill="1"/>
    <xf numFmtId="0" fontId="0" fillId="10" borderId="0" xfId="0" applyFill="1"/>
    <xf numFmtId="0" fontId="12" fillId="0" borderId="0" xfId="0" applyFont="1"/>
    <xf numFmtId="11" fontId="0" fillId="0" borderId="0" xfId="0" applyNumberFormat="1"/>
    <xf numFmtId="0" fontId="12" fillId="0" borderId="0" xfId="0" applyFont="1" applyAlignment="1">
      <alignment horizontal="center"/>
    </xf>
    <xf numFmtId="0" fontId="0" fillId="0" borderId="0" xfId="0" applyFill="1" applyBorder="1"/>
    <xf numFmtId="0" fontId="0" fillId="0" borderId="0" xfId="0"/>
    <xf numFmtId="0" fontId="13" fillId="11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Raw RFU (max-min)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'CCR3 (1)'!$D$24:$D$29</c:f>
                <c:numCache>
                  <c:formatCode>General</c:formatCode>
                  <c:ptCount val="6"/>
                  <c:pt idx="0">
                    <c:v>2.3009254659810345</c:v>
                  </c:pt>
                  <c:pt idx="1">
                    <c:v>1.1476343058657674</c:v>
                  </c:pt>
                  <c:pt idx="2">
                    <c:v>0.20011121907579132</c:v>
                  </c:pt>
                  <c:pt idx="3">
                    <c:v>1.5110871913956523</c:v>
                  </c:pt>
                  <c:pt idx="4">
                    <c:v>1.8165573208682424</c:v>
                  </c:pt>
                  <c:pt idx="5">
                    <c:v>2.165160963993225</c:v>
                  </c:pt>
                </c:numCache>
              </c:numRef>
            </c:plus>
            <c:minus>
              <c:numRef>
                <c:f>'CCR3 (1)'!$D$24:$D$29</c:f>
                <c:numCache>
                  <c:formatCode>General</c:formatCode>
                  <c:ptCount val="6"/>
                  <c:pt idx="0">
                    <c:v>2.3009254659810345</c:v>
                  </c:pt>
                  <c:pt idx="1">
                    <c:v>1.1476343058657674</c:v>
                  </c:pt>
                  <c:pt idx="2">
                    <c:v>0.20011121907579132</c:v>
                  </c:pt>
                  <c:pt idx="3">
                    <c:v>1.5110871913956523</c:v>
                  </c:pt>
                  <c:pt idx="4">
                    <c:v>1.8165573208682424</c:v>
                  </c:pt>
                  <c:pt idx="5">
                    <c:v>2.165160963993225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'CCR3 (1)'!$B$24:$B$29</c:f>
              <c:strCache>
                <c:ptCount val="6"/>
                <c:pt idx="0">
                  <c:v>SEA</c:v>
                </c:pt>
                <c:pt idx="1">
                  <c:v>DEL1</c:v>
                </c:pt>
                <c:pt idx="2">
                  <c:v>DEL2</c:v>
                </c:pt>
                <c:pt idx="3">
                  <c:v>DEL3</c:v>
                </c:pt>
                <c:pt idx="4">
                  <c:v>DEL4</c:v>
                </c:pt>
                <c:pt idx="5">
                  <c:v>DEL8</c:v>
                </c:pt>
              </c:strCache>
            </c:strRef>
          </c:cat>
          <c:val>
            <c:numRef>
              <c:f>'CCR3 (1)'!$C$24:$C$29</c:f>
              <c:numCache>
                <c:formatCode>General</c:formatCode>
                <c:ptCount val="6"/>
                <c:pt idx="0">
                  <c:v>9.6009999999999991</c:v>
                </c:pt>
                <c:pt idx="1">
                  <c:v>11.1845</c:v>
                </c:pt>
                <c:pt idx="2">
                  <c:v>24.857500000000002</c:v>
                </c:pt>
                <c:pt idx="3">
                  <c:v>42.726500000000001</c:v>
                </c:pt>
                <c:pt idx="4">
                  <c:v>41.209499999999998</c:v>
                </c:pt>
                <c:pt idx="5">
                  <c:v>12.911999999999999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A648-98EE-268295F767E7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'CCR3 (1)'!$F$24:$F$29</c:f>
                <c:numCache>
                  <c:formatCode>General</c:formatCode>
                  <c:ptCount val="6"/>
                  <c:pt idx="0">
                    <c:v>4.0128309832336653</c:v>
                  </c:pt>
                  <c:pt idx="1">
                    <c:v>3.1070271965336937</c:v>
                  </c:pt>
                  <c:pt idx="2">
                    <c:v>3.6076587976137682</c:v>
                  </c:pt>
                  <c:pt idx="3">
                    <c:v>1.9770705601975915</c:v>
                  </c:pt>
                  <c:pt idx="4">
                    <c:v>3.1063200897525038</c:v>
                  </c:pt>
                  <c:pt idx="5">
                    <c:v>4.3175940059250584</c:v>
                  </c:pt>
                </c:numCache>
              </c:numRef>
            </c:plus>
            <c:minus>
              <c:numRef>
                <c:f>'CCR3 (1)'!$F$24:$F$29</c:f>
                <c:numCache>
                  <c:formatCode>General</c:formatCode>
                  <c:ptCount val="6"/>
                  <c:pt idx="0">
                    <c:v>4.0128309832336653</c:v>
                  </c:pt>
                  <c:pt idx="1">
                    <c:v>3.1070271965336937</c:v>
                  </c:pt>
                  <c:pt idx="2">
                    <c:v>3.6076587976137682</c:v>
                  </c:pt>
                  <c:pt idx="3">
                    <c:v>1.9770705601975915</c:v>
                  </c:pt>
                  <c:pt idx="4">
                    <c:v>3.1063200897525038</c:v>
                  </c:pt>
                  <c:pt idx="5">
                    <c:v>4.3175940059250584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'CCR3 (1)'!$B$24:$B$29</c:f>
              <c:strCache>
                <c:ptCount val="6"/>
                <c:pt idx="0">
                  <c:v>SEA</c:v>
                </c:pt>
                <c:pt idx="1">
                  <c:v>DEL1</c:v>
                </c:pt>
                <c:pt idx="2">
                  <c:v>DEL2</c:v>
                </c:pt>
                <c:pt idx="3">
                  <c:v>DEL3</c:v>
                </c:pt>
                <c:pt idx="4">
                  <c:v>DEL4</c:v>
                </c:pt>
                <c:pt idx="5">
                  <c:v>DEL8</c:v>
                </c:pt>
              </c:strCache>
            </c:strRef>
          </c:cat>
          <c:val>
            <c:numRef>
              <c:f>'CCR3 (1)'!$E$24:$E$29</c:f>
              <c:numCache>
                <c:formatCode>General</c:formatCode>
                <c:ptCount val="6"/>
                <c:pt idx="0">
                  <c:v>66.958500000000001</c:v>
                </c:pt>
                <c:pt idx="1">
                  <c:v>73.149000000000001</c:v>
                </c:pt>
                <c:pt idx="2">
                  <c:v>89.981999999999999</c:v>
                </c:pt>
                <c:pt idx="3">
                  <c:v>95.811000000000007</c:v>
                </c:pt>
                <c:pt idx="4">
                  <c:v>70.481499999999997</c:v>
                </c:pt>
                <c:pt idx="5">
                  <c:v>18.442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A648-98EE-268295F7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8375375"/>
        <c:axId val="1108547055"/>
      </c:barChart>
      <c:catAx>
        <c:axId val="11083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47055"/>
        <c:crosses val="autoZero"/>
        <c:auto val="1"/>
        <c:lblAlgn val="ctr"/>
        <c:lblOffset val="100"/>
        <c:noMultiLvlLbl val="0"/>
      </c:catAx>
      <c:valAx>
        <c:axId val="1108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11</xdr:row>
      <xdr:rowOff>50800</xdr:rowOff>
    </xdr:from>
    <xdr:to>
      <xdr:col>14</xdr:col>
      <xdr:colOff>393700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C4C92-5A1A-8F41-8804-6423507B3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workbookViewId="0">
      <selection activeCell="H5" sqref="H5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7" t="s">
        <v>12</v>
      </c>
      <c r="O1" s="7" t="s">
        <v>18</v>
      </c>
      <c r="P1" s="8"/>
      <c r="Q1" s="8"/>
      <c r="U1" s="11" t="s">
        <v>21</v>
      </c>
      <c r="V1" s="9"/>
      <c r="W1" s="9"/>
    </row>
    <row r="2" spans="1:25" x14ac:dyDescent="0.2">
      <c r="A2" t="s">
        <v>6</v>
      </c>
      <c r="B2" t="s">
        <v>6</v>
      </c>
      <c r="C2" s="1" t="s">
        <v>6</v>
      </c>
      <c r="D2" t="s">
        <v>6</v>
      </c>
      <c r="E2" t="s">
        <v>6</v>
      </c>
      <c r="F2" t="s">
        <v>6</v>
      </c>
      <c r="I2" s="5" t="s">
        <v>13</v>
      </c>
      <c r="J2" s="6"/>
      <c r="K2" s="6"/>
      <c r="L2" s="6"/>
      <c r="M2" s="6"/>
      <c r="O2" s="5" t="s">
        <v>13</v>
      </c>
      <c r="P2" s="6"/>
      <c r="Q2" s="6"/>
      <c r="R2" s="6"/>
      <c r="S2" s="6"/>
      <c r="U2" s="5" t="s">
        <v>13</v>
      </c>
      <c r="V2" s="6"/>
      <c r="W2" s="6"/>
      <c r="X2" s="6"/>
      <c r="Y2" s="6"/>
    </row>
    <row r="3" spans="1:25" x14ac:dyDescent="0.2">
      <c r="A3">
        <v>11.228</v>
      </c>
      <c r="B3">
        <v>10.372999999999999</v>
      </c>
      <c r="C3">
        <v>24.998999999999999</v>
      </c>
      <c r="D3">
        <v>43.795000000000002</v>
      </c>
      <c r="E3">
        <v>39.924999999999997</v>
      </c>
      <c r="F3">
        <v>14.443</v>
      </c>
      <c r="I3" t="s">
        <v>9</v>
      </c>
      <c r="L3" t="s">
        <v>10</v>
      </c>
      <c r="M3" t="s">
        <v>11</v>
      </c>
      <c r="O3" t="s">
        <v>9</v>
      </c>
      <c r="R3" t="s">
        <v>10</v>
      </c>
      <c r="S3" t="s">
        <v>11</v>
      </c>
      <c r="U3" t="s">
        <v>9</v>
      </c>
      <c r="X3" t="s">
        <v>10</v>
      </c>
      <c r="Y3" t="s">
        <v>11</v>
      </c>
    </row>
    <row r="4" spans="1:25" x14ac:dyDescent="0.2">
      <c r="A4">
        <v>7.9740000000000002</v>
      </c>
      <c r="B4">
        <v>11.996</v>
      </c>
      <c r="C4">
        <v>24.716000000000001</v>
      </c>
      <c r="D4">
        <v>41.658000000000001</v>
      </c>
      <c r="E4">
        <v>42.494</v>
      </c>
      <c r="F4">
        <v>11.381</v>
      </c>
      <c r="I4">
        <v>3000</v>
      </c>
      <c r="J4">
        <v>11.228</v>
      </c>
      <c r="K4">
        <v>7.9740000000000002</v>
      </c>
      <c r="L4">
        <f t="shared" ref="L4:L11" si="0">AVERAGE(J4:K4)</f>
        <v>9.6009999999999991</v>
      </c>
      <c r="M4">
        <f t="shared" ref="M4:M11" si="1">STDEV(J4:K4)</f>
        <v>2.3009254659810345</v>
      </c>
      <c r="O4">
        <v>3000</v>
      </c>
      <c r="P4">
        <f>(J4/$L$4)*100</f>
        <v>116.94615144255806</v>
      </c>
      <c r="Q4">
        <f>(K4/$L$4)*100</f>
        <v>83.053848557441938</v>
      </c>
      <c r="R4">
        <f t="shared" ref="R4:R11" si="2">AVERAGE(P4:Q4)</f>
        <v>100</v>
      </c>
      <c r="S4">
        <f t="shared" ref="S4:S11" si="3">STDEV(P4:Q4)</f>
        <v>23.965477200094046</v>
      </c>
      <c r="U4">
        <v>3000</v>
      </c>
      <c r="V4">
        <f>(J4/$L$39)*100</f>
        <v>26.278773126748035</v>
      </c>
      <c r="W4">
        <f>(K4/$L$39)*100</f>
        <v>18.662890711853301</v>
      </c>
      <c r="X4">
        <f t="shared" ref="X4:X11" si="4">AVERAGE(V4:W4)</f>
        <v>22.470831919300668</v>
      </c>
      <c r="Y4">
        <f t="shared" ref="Y4:Y11" si="5">STDEV(V4:W4)</f>
        <v>5.3852421002914506</v>
      </c>
    </row>
    <row r="5" spans="1:25" x14ac:dyDescent="0.2">
      <c r="A5">
        <v>13.215</v>
      </c>
      <c r="B5">
        <v>16.213999999999999</v>
      </c>
      <c r="C5">
        <v>22.428999999999998</v>
      </c>
      <c r="D5">
        <v>35.345999999999997</v>
      </c>
      <c r="E5">
        <v>43.459000000000003</v>
      </c>
      <c r="F5">
        <v>16.405999999999999</v>
      </c>
      <c r="I5">
        <v>700</v>
      </c>
      <c r="J5">
        <v>13.215</v>
      </c>
      <c r="K5">
        <v>15.159000000000001</v>
      </c>
      <c r="L5">
        <f t="shared" si="0"/>
        <v>14.187000000000001</v>
      </c>
      <c r="M5">
        <f t="shared" si="1"/>
        <v>1.3746155826266488</v>
      </c>
      <c r="O5">
        <v>700</v>
      </c>
      <c r="P5">
        <f t="shared" ref="P5:P11" si="6">(J5/$L$4)*100</f>
        <v>137.64191230080201</v>
      </c>
      <c r="Q5">
        <f t="shared" ref="Q5:Q11" si="7">(K5/$L$4)*100</f>
        <v>157.88980314550568</v>
      </c>
      <c r="R5">
        <f t="shared" si="2"/>
        <v>147.76585772315383</v>
      </c>
      <c r="S5">
        <f t="shared" si="3"/>
        <v>14.317420921014982</v>
      </c>
      <c r="U5">
        <v>700</v>
      </c>
      <c r="V5">
        <f t="shared" ref="V5:W11" si="8">(J5/$L$39)*100</f>
        <v>30.92928276362445</v>
      </c>
      <c r="W5">
        <f t="shared" si="8"/>
        <v>35.479152282541278</v>
      </c>
      <c r="X5">
        <f t="shared" si="4"/>
        <v>33.20421752308286</v>
      </c>
      <c r="Y5">
        <f t="shared" si="5"/>
        <v>3.2172435903400642</v>
      </c>
    </row>
    <row r="6" spans="1:25" x14ac:dyDescent="0.2">
      <c r="A6">
        <v>15.159000000000001</v>
      </c>
      <c r="B6">
        <v>14.169</v>
      </c>
      <c r="C6">
        <v>21.893999999999998</v>
      </c>
      <c r="D6">
        <v>37.704999999999998</v>
      </c>
      <c r="E6">
        <v>43.970999999999997</v>
      </c>
      <c r="F6">
        <v>14.803000000000001</v>
      </c>
      <c r="I6">
        <v>300</v>
      </c>
      <c r="J6">
        <v>19.242999999999999</v>
      </c>
      <c r="K6">
        <v>19.623000000000001</v>
      </c>
      <c r="L6">
        <f t="shared" si="0"/>
        <v>19.433</v>
      </c>
      <c r="M6">
        <f t="shared" si="1"/>
        <v>0.26870057685088988</v>
      </c>
      <c r="O6">
        <v>300</v>
      </c>
      <c r="P6">
        <f t="shared" si="6"/>
        <v>200.4270388501198</v>
      </c>
      <c r="Q6">
        <f t="shared" si="7"/>
        <v>204.38495990001044</v>
      </c>
      <c r="R6">
        <f t="shared" si="2"/>
        <v>202.40599937506511</v>
      </c>
      <c r="S6">
        <f t="shared" si="3"/>
        <v>2.7986728137786536</v>
      </c>
      <c r="U6">
        <v>300</v>
      </c>
      <c r="V6">
        <f t="shared" si="8"/>
        <v>45.037623020841863</v>
      </c>
      <c r="W6">
        <f t="shared" si="8"/>
        <v>45.927000807461411</v>
      </c>
      <c r="X6">
        <f t="shared" si="4"/>
        <v>45.482311914151637</v>
      </c>
      <c r="Y6">
        <f t="shared" si="5"/>
        <v>0.62888506395536459</v>
      </c>
    </row>
    <row r="7" spans="1:25" x14ac:dyDescent="0.2">
      <c r="A7">
        <v>19.242999999999999</v>
      </c>
      <c r="B7">
        <v>23.021000000000001</v>
      </c>
      <c r="C7">
        <v>26.548999999999999</v>
      </c>
      <c r="D7">
        <v>34.095999999999997</v>
      </c>
      <c r="E7">
        <v>40.109000000000002</v>
      </c>
      <c r="F7">
        <v>20.305</v>
      </c>
      <c r="I7">
        <v>70</v>
      </c>
      <c r="J7">
        <v>4.9160000000000004</v>
      </c>
      <c r="K7">
        <v>3.1080000000000001</v>
      </c>
      <c r="L7">
        <f t="shared" si="0"/>
        <v>4.0120000000000005</v>
      </c>
      <c r="M7">
        <f t="shared" si="1"/>
        <v>1.2784490603852767</v>
      </c>
      <c r="O7">
        <v>70</v>
      </c>
      <c r="P7">
        <f t="shared" si="6"/>
        <v>51.202999687532561</v>
      </c>
      <c r="Q7">
        <f t="shared" si="7"/>
        <v>32.371627955421317</v>
      </c>
      <c r="R7">
        <f t="shared" si="2"/>
        <v>41.787313821476943</v>
      </c>
      <c r="S7">
        <f t="shared" si="3"/>
        <v>13.315790650820508</v>
      </c>
      <c r="U7">
        <v>70</v>
      </c>
      <c r="V7">
        <f t="shared" si="8"/>
        <v>11.505739997425486</v>
      </c>
      <c r="W7">
        <f t="shared" si="8"/>
        <v>7.27417410740407</v>
      </c>
      <c r="X7">
        <f t="shared" si="4"/>
        <v>9.3899570524147791</v>
      </c>
      <c r="Y7">
        <f t="shared" si="5"/>
        <v>2.9921689358718315</v>
      </c>
    </row>
    <row r="8" spans="1:25" x14ac:dyDescent="0.2">
      <c r="A8">
        <v>19.623000000000001</v>
      </c>
      <c r="B8">
        <v>19.951000000000001</v>
      </c>
      <c r="C8">
        <v>26.818000000000001</v>
      </c>
      <c r="D8">
        <v>34.119</v>
      </c>
      <c r="E8">
        <v>41.234999999999999</v>
      </c>
      <c r="F8">
        <v>18.965</v>
      </c>
      <c r="I8">
        <v>30</v>
      </c>
      <c r="J8">
        <v>1.121</v>
      </c>
      <c r="K8">
        <v>0.92800000000000005</v>
      </c>
      <c r="L8">
        <f t="shared" si="0"/>
        <v>1.0245</v>
      </c>
      <c r="M8">
        <f t="shared" si="1"/>
        <v>0.13647160876900363</v>
      </c>
      <c r="O8">
        <v>30</v>
      </c>
      <c r="P8">
        <f>(J8/$L$4)*100</f>
        <v>11.675867097177377</v>
      </c>
      <c r="Q8">
        <f t="shared" si="7"/>
        <v>9.6656598271013436</v>
      </c>
      <c r="R8">
        <f t="shared" si="2"/>
        <v>10.670763462139361</v>
      </c>
      <c r="S8">
        <f t="shared" si="3"/>
        <v>1.421431192261261</v>
      </c>
      <c r="U8">
        <v>30</v>
      </c>
      <c r="V8">
        <f t="shared" si="8"/>
        <v>2.6236644705276584</v>
      </c>
      <c r="W8">
        <f t="shared" si="8"/>
        <v>2.1719541736393104</v>
      </c>
      <c r="X8">
        <f t="shared" si="4"/>
        <v>2.3978093220834844</v>
      </c>
      <c r="Y8">
        <f t="shared" si="5"/>
        <v>0.3194074140615395</v>
      </c>
    </row>
    <row r="9" spans="1:25" x14ac:dyDescent="0.2">
      <c r="A9">
        <v>4.9160000000000004</v>
      </c>
      <c r="B9">
        <v>6.6740000000000004</v>
      </c>
      <c r="C9">
        <v>19.358000000000001</v>
      </c>
      <c r="D9">
        <v>23.62</v>
      </c>
      <c r="E9">
        <v>31.527999999999999</v>
      </c>
      <c r="F9">
        <v>8.4819999999999993</v>
      </c>
      <c r="I9">
        <v>7</v>
      </c>
      <c r="J9">
        <v>1.131</v>
      </c>
      <c r="K9">
        <v>0.84399999999999997</v>
      </c>
      <c r="L9">
        <f t="shared" si="0"/>
        <v>0.98750000000000004</v>
      </c>
      <c r="M9">
        <f t="shared" si="1"/>
        <v>0.20293964620053848</v>
      </c>
      <c r="O9">
        <v>7</v>
      </c>
      <c r="P9">
        <f t="shared" si="6"/>
        <v>11.780022914279764</v>
      </c>
      <c r="Q9">
        <f t="shared" si="7"/>
        <v>8.7907509634413081</v>
      </c>
      <c r="R9">
        <f t="shared" si="2"/>
        <v>10.285386938860537</v>
      </c>
      <c r="S9">
        <f t="shared" si="3"/>
        <v>2.1137344672486007</v>
      </c>
      <c r="U9">
        <v>7</v>
      </c>
      <c r="V9">
        <f t="shared" si="8"/>
        <v>2.6470691491229097</v>
      </c>
      <c r="W9">
        <f t="shared" si="8"/>
        <v>1.9753548734392006</v>
      </c>
      <c r="X9">
        <f t="shared" si="4"/>
        <v>2.311212011281055</v>
      </c>
      <c r="Y9">
        <f t="shared" si="5"/>
        <v>0.47497371935576155</v>
      </c>
    </row>
    <row r="10" spans="1:25" x14ac:dyDescent="0.2">
      <c r="A10">
        <v>3.1080000000000001</v>
      </c>
      <c r="B10">
        <v>3.8290000000000002</v>
      </c>
      <c r="C10">
        <v>19.547000000000001</v>
      </c>
      <c r="D10">
        <v>24.831</v>
      </c>
      <c r="E10">
        <v>33.1</v>
      </c>
      <c r="F10">
        <v>7.5830000000000002</v>
      </c>
      <c r="I10">
        <v>3</v>
      </c>
      <c r="J10">
        <v>1.0620000000000001</v>
      </c>
      <c r="K10">
        <v>1.0069999999999999</v>
      </c>
      <c r="L10">
        <f t="shared" si="0"/>
        <v>1.0345</v>
      </c>
      <c r="M10">
        <f t="shared" si="1"/>
        <v>3.8890872965260226E-2</v>
      </c>
      <c r="O10">
        <v>3</v>
      </c>
      <c r="P10">
        <f t="shared" si="6"/>
        <v>11.061347776273307</v>
      </c>
      <c r="Q10">
        <f t="shared" si="7"/>
        <v>10.488490782210185</v>
      </c>
      <c r="R10">
        <f t="shared" si="2"/>
        <v>10.774919279241747</v>
      </c>
      <c r="S10">
        <f t="shared" si="3"/>
        <v>0.40507106515217495</v>
      </c>
      <c r="U10">
        <v>3</v>
      </c>
      <c r="V10">
        <f t="shared" si="8"/>
        <v>2.4855768668156766</v>
      </c>
      <c r="W10">
        <f t="shared" si="8"/>
        <v>2.3568511345417944</v>
      </c>
      <c r="X10">
        <f t="shared" si="4"/>
        <v>2.4212140006787353</v>
      </c>
      <c r="Y10">
        <f t="shared" si="5"/>
        <v>9.1022838204066092E-2</v>
      </c>
    </row>
    <row r="11" spans="1:25" x14ac:dyDescent="0.2">
      <c r="A11">
        <v>1.121</v>
      </c>
      <c r="B11">
        <v>1.2110000000000001</v>
      </c>
      <c r="C11">
        <v>8.0749999999999993</v>
      </c>
      <c r="D11">
        <v>12.488</v>
      </c>
      <c r="E11">
        <v>18.783999999999999</v>
      </c>
      <c r="F11">
        <v>1.173</v>
      </c>
      <c r="I11">
        <v>0.7</v>
      </c>
      <c r="J11">
        <v>0.93300000000000005</v>
      </c>
      <c r="K11">
        <v>0.65700000000000003</v>
      </c>
      <c r="L11">
        <f t="shared" si="0"/>
        <v>0.79500000000000004</v>
      </c>
      <c r="M11">
        <f t="shared" si="1"/>
        <v>0.19516147160748742</v>
      </c>
      <c r="O11">
        <v>0.7</v>
      </c>
      <c r="P11">
        <f t="shared" si="6"/>
        <v>9.7177377356525376</v>
      </c>
      <c r="Q11">
        <f t="shared" si="7"/>
        <v>6.8430371836267057</v>
      </c>
      <c r="R11">
        <f t="shared" si="2"/>
        <v>8.2803874596396216</v>
      </c>
      <c r="S11">
        <f t="shared" si="3"/>
        <v>2.0327202542181757</v>
      </c>
      <c r="U11">
        <v>0.7</v>
      </c>
      <c r="V11">
        <f t="shared" si="8"/>
        <v>2.1836565129369361</v>
      </c>
      <c r="W11">
        <f t="shared" si="8"/>
        <v>1.5376873837080034</v>
      </c>
      <c r="X11">
        <f t="shared" si="4"/>
        <v>1.8606719483224698</v>
      </c>
      <c r="Y11">
        <f t="shared" si="5"/>
        <v>0.4567691517149462</v>
      </c>
    </row>
    <row r="12" spans="1:25" x14ac:dyDescent="0.2">
      <c r="A12">
        <v>0.92800000000000005</v>
      </c>
      <c r="B12">
        <v>1.246</v>
      </c>
      <c r="C12">
        <v>6.6310000000000002</v>
      </c>
      <c r="D12">
        <v>13.39</v>
      </c>
      <c r="E12">
        <v>18.053000000000001</v>
      </c>
      <c r="F12">
        <v>1.17</v>
      </c>
    </row>
    <row r="13" spans="1:25" x14ac:dyDescent="0.2">
      <c r="A13">
        <v>1.131</v>
      </c>
      <c r="B13">
        <v>0.88100000000000001</v>
      </c>
      <c r="C13">
        <v>0.99099999999999999</v>
      </c>
      <c r="D13">
        <v>0.61099999999999999</v>
      </c>
      <c r="E13">
        <v>1.6379999999999999</v>
      </c>
      <c r="F13">
        <v>0.68799999999999994</v>
      </c>
      <c r="I13" s="5" t="s">
        <v>14</v>
      </c>
      <c r="J13" s="6"/>
      <c r="K13" s="6"/>
      <c r="L13" s="6"/>
      <c r="M13" s="6"/>
      <c r="O13" s="5" t="s">
        <v>14</v>
      </c>
      <c r="P13" s="6"/>
      <c r="Q13" s="6"/>
      <c r="R13" s="6"/>
      <c r="S13" s="6"/>
      <c r="U13" s="5" t="s">
        <v>14</v>
      </c>
      <c r="V13" s="6"/>
      <c r="W13" s="6"/>
      <c r="X13" s="6"/>
      <c r="Y13" s="6"/>
    </row>
    <row r="14" spans="1:25" x14ac:dyDescent="0.2">
      <c r="A14">
        <v>0.84399999999999997</v>
      </c>
      <c r="B14">
        <v>0.748</v>
      </c>
      <c r="C14">
        <v>0.77400000000000002</v>
      </c>
      <c r="D14">
        <v>0.67900000000000005</v>
      </c>
      <c r="E14">
        <v>1.9370000000000001</v>
      </c>
      <c r="F14">
        <v>0.67700000000000005</v>
      </c>
      <c r="I14" t="s">
        <v>9</v>
      </c>
      <c r="L14" t="s">
        <v>10</v>
      </c>
      <c r="M14" t="s">
        <v>11</v>
      </c>
      <c r="O14" t="s">
        <v>9</v>
      </c>
      <c r="R14" t="s">
        <v>10</v>
      </c>
      <c r="S14" t="s">
        <v>11</v>
      </c>
      <c r="U14" t="s">
        <v>9</v>
      </c>
      <c r="X14" t="s">
        <v>10</v>
      </c>
      <c r="Y14" t="s">
        <v>11</v>
      </c>
    </row>
    <row r="15" spans="1:25" x14ac:dyDescent="0.2">
      <c r="A15">
        <v>1.0620000000000001</v>
      </c>
      <c r="B15">
        <v>0.69</v>
      </c>
      <c r="C15">
        <v>0.70599999999999996</v>
      </c>
      <c r="D15">
        <v>0.80800000000000005</v>
      </c>
      <c r="E15">
        <v>0.628</v>
      </c>
      <c r="F15">
        <v>0.77300000000000002</v>
      </c>
      <c r="I15">
        <v>3000</v>
      </c>
      <c r="J15">
        <v>10.372999999999999</v>
      </c>
      <c r="K15">
        <v>11.996</v>
      </c>
      <c r="L15">
        <f t="shared" ref="L15:L22" si="9">AVERAGE(J15:K15)</f>
        <v>11.1845</v>
      </c>
      <c r="M15">
        <f t="shared" ref="M15:M22" si="10">STDEV(J15:K15)</f>
        <v>1.1476343058657674</v>
      </c>
      <c r="O15">
        <v>3000</v>
      </c>
      <c r="P15">
        <f>(J15/$L$4)*100</f>
        <v>108.04082908030415</v>
      </c>
      <c r="Q15">
        <f>(K15/$L$4)*100</f>
        <v>124.94531819602126</v>
      </c>
      <c r="R15">
        <f t="shared" ref="R15:R22" si="11">AVERAGE(P15:Q15)</f>
        <v>116.49307363816271</v>
      </c>
      <c r="S15">
        <f t="shared" ref="S15:S22" si="12">STDEV(P15:Q15)</f>
        <v>11.953278886217754</v>
      </c>
      <c r="U15">
        <v>3000</v>
      </c>
      <c r="V15">
        <f>(J15/$L$39)*100</f>
        <v>24.27767310685406</v>
      </c>
      <c r="W15">
        <f>(K15/$L$39)*100</f>
        <v>28.076252442863332</v>
      </c>
      <c r="X15">
        <f t="shared" ref="X15:X22" si="13">AVERAGE(V15:W15)</f>
        <v>26.176962774858694</v>
      </c>
      <c r="Y15">
        <f t="shared" ref="Y15:Y22" si="14">STDEV(V15:W15)</f>
        <v>2.6860012073672492</v>
      </c>
    </row>
    <row r="16" spans="1:25" x14ac:dyDescent="0.2">
      <c r="A16">
        <v>1.0069999999999999</v>
      </c>
      <c r="B16">
        <v>0.97299999999999998</v>
      </c>
      <c r="C16">
        <v>0.81499999999999995</v>
      </c>
      <c r="D16">
        <v>0.98299999999999998</v>
      </c>
      <c r="E16">
        <v>0.78300000000000003</v>
      </c>
      <c r="F16">
        <v>0.56799999999999995</v>
      </c>
      <c r="I16">
        <v>700</v>
      </c>
      <c r="J16">
        <v>16.213999999999999</v>
      </c>
      <c r="K16">
        <v>14.169</v>
      </c>
      <c r="L16">
        <f t="shared" si="9"/>
        <v>15.1915</v>
      </c>
      <c r="M16">
        <f t="shared" si="10"/>
        <v>1.4460333675264883</v>
      </c>
      <c r="O16">
        <v>700</v>
      </c>
      <c r="P16">
        <f t="shared" ref="P16:P22" si="15">(J16/$L$4)*100</f>
        <v>168.8782418498073</v>
      </c>
      <c r="Q16">
        <f t="shared" ref="Q16:Q22" si="16">(K16/$L$4)*100</f>
        <v>147.57837725236956</v>
      </c>
      <c r="R16">
        <f t="shared" si="11"/>
        <v>158.22830955108844</v>
      </c>
      <c r="S16">
        <f t="shared" si="12"/>
        <v>15.061278695203494</v>
      </c>
      <c r="U16">
        <v>700</v>
      </c>
      <c r="V16">
        <f t="shared" ref="V16:W22" si="17">(J16/$L$39)*100</f>
        <v>37.948345874340276</v>
      </c>
      <c r="W16">
        <f t="shared" si="17"/>
        <v>33.162089101611414</v>
      </c>
      <c r="X16">
        <f t="shared" si="13"/>
        <v>35.555217487975845</v>
      </c>
      <c r="Y16">
        <f t="shared" si="14"/>
        <v>3.3843946204966184</v>
      </c>
    </row>
    <row r="17" spans="1:25" x14ac:dyDescent="0.2">
      <c r="A17">
        <v>0.93300000000000005</v>
      </c>
      <c r="B17">
        <v>0.98899999999999999</v>
      </c>
      <c r="C17">
        <v>0.55400000000000005</v>
      </c>
      <c r="D17">
        <v>0.75900000000000001</v>
      </c>
      <c r="E17">
        <v>0.47599999999999998</v>
      </c>
      <c r="F17">
        <v>0.80400000000000005</v>
      </c>
      <c r="I17">
        <v>300</v>
      </c>
      <c r="J17">
        <v>23.021000000000001</v>
      </c>
      <c r="K17">
        <v>19.951000000000001</v>
      </c>
      <c r="L17">
        <f t="shared" si="9"/>
        <v>21.486000000000001</v>
      </c>
      <c r="M17">
        <f t="shared" si="10"/>
        <v>2.1708178182427011</v>
      </c>
      <c r="O17">
        <v>300</v>
      </c>
      <c r="P17">
        <f t="shared" si="15"/>
        <v>239.77710655140095</v>
      </c>
      <c r="Q17">
        <f t="shared" si="16"/>
        <v>207.80127070096864</v>
      </c>
      <c r="R17">
        <f t="shared" si="11"/>
        <v>223.7891886261848</v>
      </c>
      <c r="S17">
        <f t="shared" si="12"/>
        <v>22.610330363948599</v>
      </c>
      <c r="U17">
        <v>300</v>
      </c>
      <c r="V17">
        <f t="shared" si="17"/>
        <v>53.879910594127765</v>
      </c>
      <c r="W17">
        <f t="shared" si="17"/>
        <v>46.69467426538565</v>
      </c>
      <c r="X17">
        <f t="shared" si="13"/>
        <v>50.287292429756704</v>
      </c>
      <c r="Y17">
        <f t="shared" si="14"/>
        <v>5.0807293324814822</v>
      </c>
    </row>
    <row r="18" spans="1:25" x14ac:dyDescent="0.2">
      <c r="A18">
        <v>0.65700000000000003</v>
      </c>
      <c r="B18">
        <v>0.65300000000000002</v>
      </c>
      <c r="C18">
        <v>0.83899999999999997</v>
      </c>
      <c r="D18">
        <v>0.79</v>
      </c>
      <c r="E18">
        <v>0.79700000000000004</v>
      </c>
      <c r="F18">
        <v>1.0169999999999999</v>
      </c>
      <c r="I18">
        <v>70</v>
      </c>
      <c r="J18">
        <v>6.6740000000000004</v>
      </c>
      <c r="K18">
        <v>3.8290000000000002</v>
      </c>
      <c r="L18">
        <f t="shared" si="9"/>
        <v>5.2515000000000001</v>
      </c>
      <c r="M18">
        <f t="shared" si="10"/>
        <v>2.0117187924757296</v>
      </c>
      <c r="O18">
        <v>70</v>
      </c>
      <c r="P18">
        <f t="shared" si="15"/>
        <v>69.513592334131872</v>
      </c>
      <c r="Q18">
        <f t="shared" si="16"/>
        <v>39.881262368503286</v>
      </c>
      <c r="R18">
        <f t="shared" si="11"/>
        <v>54.697427351317579</v>
      </c>
      <c r="S18">
        <f t="shared" si="12"/>
        <v>20.953221461053328</v>
      </c>
      <c r="U18">
        <v>70</v>
      </c>
      <c r="V18">
        <f t="shared" si="17"/>
        <v>15.620282494470644</v>
      </c>
      <c r="W18">
        <f t="shared" si="17"/>
        <v>8.9616514341216806</v>
      </c>
      <c r="X18">
        <f t="shared" si="13"/>
        <v>12.290966964296162</v>
      </c>
      <c r="Y18">
        <f t="shared" si="14"/>
        <v>4.7083631761921216</v>
      </c>
    </row>
    <row r="19" spans="1:25" x14ac:dyDescent="0.2">
      <c r="I19">
        <v>30</v>
      </c>
      <c r="J19">
        <v>1.2110000000000001</v>
      </c>
      <c r="K19">
        <v>1.246</v>
      </c>
      <c r="L19">
        <f t="shared" si="9"/>
        <v>1.2284999999999999</v>
      </c>
      <c r="M19">
        <f t="shared" si="10"/>
        <v>2.4748737341529107E-2</v>
      </c>
      <c r="O19">
        <v>30</v>
      </c>
      <c r="P19">
        <f t="shared" si="15"/>
        <v>12.613269451098846</v>
      </c>
      <c r="Q19">
        <f t="shared" si="16"/>
        <v>12.977814810957195</v>
      </c>
      <c r="R19">
        <f t="shared" si="11"/>
        <v>12.795542131028022</v>
      </c>
      <c r="S19">
        <f t="shared" si="12"/>
        <v>0.25777249600592883</v>
      </c>
      <c r="U19">
        <v>30</v>
      </c>
      <c r="V19">
        <f t="shared" si="17"/>
        <v>2.8343065778849192</v>
      </c>
      <c r="W19">
        <f t="shared" si="17"/>
        <v>2.9162229529682984</v>
      </c>
      <c r="X19">
        <f t="shared" si="13"/>
        <v>2.8752647654266088</v>
      </c>
      <c r="Y19">
        <f t="shared" si="14"/>
        <v>5.7923624311678114E-2</v>
      </c>
    </row>
    <row r="20" spans="1:25" x14ac:dyDescent="0.2">
      <c r="I20">
        <v>7</v>
      </c>
      <c r="J20">
        <v>0.88100000000000001</v>
      </c>
      <c r="K20">
        <v>0.748</v>
      </c>
      <c r="L20">
        <f t="shared" si="9"/>
        <v>0.8145</v>
      </c>
      <c r="M20">
        <f t="shared" si="10"/>
        <v>9.4045201897810835E-2</v>
      </c>
      <c r="O20">
        <v>7</v>
      </c>
      <c r="P20">
        <f t="shared" si="15"/>
        <v>9.1761274867201337</v>
      </c>
      <c r="Q20">
        <f t="shared" si="16"/>
        <v>7.7908551192584108</v>
      </c>
      <c r="R20">
        <f t="shared" si="11"/>
        <v>8.4834913029892718</v>
      </c>
      <c r="S20">
        <f t="shared" si="12"/>
        <v>0.97953548482252717</v>
      </c>
      <c r="U20">
        <v>7</v>
      </c>
      <c r="V20">
        <f t="shared" si="17"/>
        <v>2.0619521842416297</v>
      </c>
      <c r="W20">
        <f t="shared" si="17"/>
        <v>1.7506699589247892</v>
      </c>
      <c r="X20">
        <f t="shared" si="13"/>
        <v>1.9063110715832094</v>
      </c>
      <c r="Y20">
        <f t="shared" si="14"/>
        <v>0.22010977238437679</v>
      </c>
    </row>
    <row r="21" spans="1:25" x14ac:dyDescent="0.2">
      <c r="I21">
        <v>3</v>
      </c>
      <c r="J21">
        <v>0.69</v>
      </c>
      <c r="K21">
        <v>0.97299999999999998</v>
      </c>
      <c r="L21">
        <f t="shared" si="9"/>
        <v>0.83149999999999991</v>
      </c>
      <c r="M21">
        <f t="shared" si="10"/>
        <v>0.2001112190757936</v>
      </c>
      <c r="O21">
        <v>3</v>
      </c>
      <c r="P21">
        <f t="shared" si="15"/>
        <v>7.1867513800645764</v>
      </c>
      <c r="Q21">
        <f t="shared" si="16"/>
        <v>10.134361004062077</v>
      </c>
      <c r="R21">
        <f t="shared" si="11"/>
        <v>8.6605561920633267</v>
      </c>
      <c r="S21">
        <f t="shared" si="12"/>
        <v>2.0842747534193644</v>
      </c>
      <c r="U21">
        <v>3</v>
      </c>
      <c r="V21">
        <f t="shared" si="17"/>
        <v>1.614922823072332</v>
      </c>
      <c r="W21">
        <f t="shared" si="17"/>
        <v>2.2772752273179409</v>
      </c>
      <c r="X21">
        <f t="shared" si="13"/>
        <v>1.9460990251951364</v>
      </c>
      <c r="Y21">
        <f t="shared" si="14"/>
        <v>0.46835387657728372</v>
      </c>
    </row>
    <row r="22" spans="1:25" x14ac:dyDescent="0.2">
      <c r="I22">
        <v>0.7</v>
      </c>
      <c r="J22">
        <v>0.98899999999999999</v>
      </c>
      <c r="K22">
        <v>0.65300000000000002</v>
      </c>
      <c r="L22">
        <f t="shared" si="9"/>
        <v>0.82099999999999995</v>
      </c>
      <c r="M22">
        <f t="shared" si="10"/>
        <v>0.23758787847868054</v>
      </c>
      <c r="O22">
        <v>0.7</v>
      </c>
      <c r="P22">
        <f t="shared" si="15"/>
        <v>10.301010311425895</v>
      </c>
      <c r="Q22">
        <f t="shared" si="16"/>
        <v>6.8013748567857526</v>
      </c>
      <c r="R22">
        <f t="shared" si="11"/>
        <v>8.5511925841058236</v>
      </c>
      <c r="S22">
        <f t="shared" si="12"/>
        <v>2.4746159616569092</v>
      </c>
      <c r="U22">
        <v>0.7</v>
      </c>
      <c r="V22">
        <f t="shared" si="17"/>
        <v>2.3147227130703425</v>
      </c>
      <c r="W22">
        <f t="shared" si="17"/>
        <v>1.5283255122699027</v>
      </c>
      <c r="X22">
        <f t="shared" si="13"/>
        <v>1.9215241126701226</v>
      </c>
      <c r="Y22">
        <f t="shared" si="14"/>
        <v>0.55606679339211051</v>
      </c>
    </row>
    <row r="23" spans="1:25" x14ac:dyDescent="0.2">
      <c r="C23" t="s">
        <v>12</v>
      </c>
      <c r="D23" t="s">
        <v>11</v>
      </c>
      <c r="E23" t="s">
        <v>7</v>
      </c>
      <c r="F23" t="s">
        <v>11</v>
      </c>
    </row>
    <row r="24" spans="1:25" x14ac:dyDescent="0.2">
      <c r="B24" t="s">
        <v>0</v>
      </c>
      <c r="C24">
        <v>9.6009999999999991</v>
      </c>
      <c r="D24">
        <v>2.3009254659810345</v>
      </c>
      <c r="E24">
        <v>66.958500000000001</v>
      </c>
      <c r="F24">
        <v>4.0128309832336653</v>
      </c>
    </row>
    <row r="25" spans="1:25" x14ac:dyDescent="0.2">
      <c r="B25" t="s">
        <v>52</v>
      </c>
      <c r="C25">
        <v>11.1845</v>
      </c>
      <c r="D25">
        <v>1.1476343058657674</v>
      </c>
      <c r="E25">
        <v>73.149000000000001</v>
      </c>
      <c r="F25">
        <v>3.1070271965336937</v>
      </c>
      <c r="I25" s="5" t="s">
        <v>15</v>
      </c>
      <c r="J25" s="6"/>
      <c r="K25" s="6"/>
      <c r="L25" s="6"/>
      <c r="M25" s="6"/>
      <c r="O25" s="5" t="s">
        <v>15</v>
      </c>
      <c r="P25" s="6"/>
      <c r="Q25" s="6"/>
      <c r="R25" s="6"/>
      <c r="S25" s="6"/>
      <c r="U25" s="5" t="s">
        <v>15</v>
      </c>
      <c r="V25" s="6"/>
      <c r="W25" s="6"/>
      <c r="X25" s="6"/>
      <c r="Y25" s="6"/>
    </row>
    <row r="26" spans="1:25" x14ac:dyDescent="0.2">
      <c r="B26" t="s">
        <v>53</v>
      </c>
      <c r="C26">
        <v>24.857500000000002</v>
      </c>
      <c r="D26">
        <v>0.20011121907579132</v>
      </c>
      <c r="E26">
        <v>89.981999999999999</v>
      </c>
      <c r="F26">
        <v>3.6076587976137682</v>
      </c>
      <c r="I26" t="s">
        <v>9</v>
      </c>
      <c r="L26" t="s">
        <v>10</v>
      </c>
      <c r="M26" t="s">
        <v>11</v>
      </c>
      <c r="O26" t="s">
        <v>9</v>
      </c>
      <c r="R26" t="s">
        <v>10</v>
      </c>
      <c r="S26" t="s">
        <v>11</v>
      </c>
      <c r="U26" t="s">
        <v>9</v>
      </c>
      <c r="X26" t="s">
        <v>10</v>
      </c>
      <c r="Y26" t="s">
        <v>11</v>
      </c>
    </row>
    <row r="27" spans="1:25" x14ac:dyDescent="0.2">
      <c r="B27" t="s">
        <v>54</v>
      </c>
      <c r="C27">
        <v>42.726500000000001</v>
      </c>
      <c r="D27">
        <v>1.5110871913956523</v>
      </c>
      <c r="E27">
        <v>95.811000000000007</v>
      </c>
      <c r="F27">
        <v>1.9770705601975915</v>
      </c>
      <c r="I27">
        <v>3000</v>
      </c>
      <c r="J27">
        <v>24.998999999999999</v>
      </c>
      <c r="K27">
        <v>24.716000000000001</v>
      </c>
      <c r="L27">
        <f t="shared" ref="L27:L34" si="18">AVERAGE(J27:K27)</f>
        <v>24.857500000000002</v>
      </c>
      <c r="M27">
        <f t="shared" ref="M27:M34" si="19">STDEV(J27:K27)</f>
        <v>0.20011121907579132</v>
      </c>
      <c r="O27">
        <v>3000</v>
      </c>
      <c r="P27">
        <f>(J27/$L$4)*100</f>
        <v>260.37912717425269</v>
      </c>
      <c r="Q27">
        <f>(K27/$L$4)*100</f>
        <v>257.43151755025519</v>
      </c>
      <c r="R27">
        <f t="shared" ref="R27:R34" si="20">AVERAGE(P27:Q27)</f>
        <v>258.90532236225397</v>
      </c>
      <c r="S27">
        <f t="shared" ref="S27:S34" si="21">STDEV(P27:Q27)</f>
        <v>2.0842747534193573</v>
      </c>
      <c r="U27">
        <v>3000</v>
      </c>
      <c r="V27">
        <f>(J27/$L$39)*100</f>
        <v>58.509356020268442</v>
      </c>
      <c r="W27">
        <f>(K27/$L$39)*100</f>
        <v>57.847003616022839</v>
      </c>
      <c r="X27">
        <f t="shared" ref="X27:X34" si="22">AVERAGE(V27:W27)</f>
        <v>58.178179818145637</v>
      </c>
      <c r="Y27">
        <f t="shared" ref="Y27:Y34" si="23">STDEV(V27:W27)</f>
        <v>0.46835387657727895</v>
      </c>
    </row>
    <row r="28" spans="1:25" x14ac:dyDescent="0.2">
      <c r="B28" t="s">
        <v>55</v>
      </c>
      <c r="C28">
        <v>41.209499999999998</v>
      </c>
      <c r="D28">
        <v>1.8165573208682424</v>
      </c>
      <c r="E28">
        <v>70.481499999999997</v>
      </c>
      <c r="F28">
        <v>3.1063200897525038</v>
      </c>
      <c r="I28">
        <v>700</v>
      </c>
      <c r="J28">
        <v>22.428999999999998</v>
      </c>
      <c r="K28">
        <v>21.893999999999998</v>
      </c>
      <c r="L28">
        <f t="shared" si="18"/>
        <v>22.161499999999997</v>
      </c>
      <c r="M28">
        <f t="shared" si="19"/>
        <v>0.37830212793480306</v>
      </c>
      <c r="O28">
        <v>700</v>
      </c>
      <c r="P28">
        <f t="shared" ref="P28:P34" si="24">(J28/$L$4)*100</f>
        <v>233.61108217893971</v>
      </c>
      <c r="Q28">
        <f t="shared" ref="Q28:Q34" si="25">(K28/$L$4)*100</f>
        <v>228.03874596396207</v>
      </c>
      <c r="R28">
        <f t="shared" si="20"/>
        <v>230.82491407145091</v>
      </c>
      <c r="S28">
        <f t="shared" si="21"/>
        <v>3.9402367246620682</v>
      </c>
      <c r="U28">
        <v>700</v>
      </c>
      <c r="V28">
        <f t="shared" ref="V28:W34" si="26">(J28/$L$39)*100</f>
        <v>52.494353621288894</v>
      </c>
      <c r="W28">
        <f t="shared" si="26"/>
        <v>51.242203316442946</v>
      </c>
      <c r="X28">
        <f t="shared" si="22"/>
        <v>51.868278468865924</v>
      </c>
      <c r="Y28">
        <f t="shared" si="23"/>
        <v>0.88540397162137252</v>
      </c>
    </row>
    <row r="29" spans="1:25" x14ac:dyDescent="0.2">
      <c r="B29" t="s">
        <v>56</v>
      </c>
      <c r="C29">
        <v>12.911999999999999</v>
      </c>
      <c r="D29">
        <v>2.165160963993225</v>
      </c>
      <c r="E29">
        <v>18.442</v>
      </c>
      <c r="F29">
        <v>4.3175940059250584</v>
      </c>
      <c r="I29">
        <v>300</v>
      </c>
      <c r="J29">
        <v>26.548999999999999</v>
      </c>
      <c r="K29">
        <v>26.818000000000001</v>
      </c>
      <c r="L29">
        <f t="shared" si="18"/>
        <v>26.683500000000002</v>
      </c>
      <c r="M29">
        <f t="shared" si="19"/>
        <v>0.19021172413918264</v>
      </c>
      <c r="O29">
        <v>300</v>
      </c>
      <c r="P29">
        <f t="shared" si="24"/>
        <v>276.52327882512242</v>
      </c>
      <c r="Q29">
        <f t="shared" si="25"/>
        <v>279.32507030517655</v>
      </c>
      <c r="R29">
        <f t="shared" si="20"/>
        <v>277.92417456514949</v>
      </c>
      <c r="S29">
        <f t="shared" si="21"/>
        <v>1.9811657550169723</v>
      </c>
      <c r="U29">
        <v>300</v>
      </c>
      <c r="V29">
        <f t="shared" si="26"/>
        <v>62.137081202532386</v>
      </c>
      <c r="W29">
        <f t="shared" si="26"/>
        <v>62.766667056744637</v>
      </c>
      <c r="X29">
        <f t="shared" si="22"/>
        <v>62.451874129638512</v>
      </c>
      <c r="Y29">
        <f t="shared" si="23"/>
        <v>0.44518442685260823</v>
      </c>
    </row>
    <row r="30" spans="1:25" x14ac:dyDescent="0.2">
      <c r="I30">
        <v>70</v>
      </c>
      <c r="J30">
        <v>19.358000000000001</v>
      </c>
      <c r="K30">
        <v>19.547000000000001</v>
      </c>
      <c r="L30">
        <f t="shared" si="18"/>
        <v>19.452500000000001</v>
      </c>
      <c r="M30">
        <f t="shared" si="19"/>
        <v>0.13364318164425754</v>
      </c>
      <c r="O30">
        <v>70</v>
      </c>
      <c r="P30">
        <f t="shared" si="24"/>
        <v>201.62483074679724</v>
      </c>
      <c r="Q30">
        <f t="shared" si="25"/>
        <v>203.59337569003233</v>
      </c>
      <c r="R30">
        <f t="shared" si="20"/>
        <v>202.60910321841479</v>
      </c>
      <c r="S30">
        <f t="shared" si="21"/>
        <v>1.3919714784320179</v>
      </c>
      <c r="U30">
        <v>70</v>
      </c>
      <c r="V30">
        <f t="shared" si="26"/>
        <v>45.306776824687255</v>
      </c>
      <c r="W30">
        <f t="shared" si="26"/>
        <v>45.749125250137503</v>
      </c>
      <c r="X30">
        <f t="shared" si="22"/>
        <v>45.527951037412379</v>
      </c>
      <c r="Y30">
        <f t="shared" si="23"/>
        <v>0.31278757128306256</v>
      </c>
    </row>
    <row r="31" spans="1:25" x14ac:dyDescent="0.2">
      <c r="I31">
        <v>30</v>
      </c>
      <c r="J31">
        <v>8.0749999999999993</v>
      </c>
      <c r="K31">
        <v>6.6310000000000002</v>
      </c>
      <c r="L31">
        <f t="shared" si="18"/>
        <v>7.3529999999999998</v>
      </c>
      <c r="M31">
        <f t="shared" si="19"/>
        <v>1.021062192033374</v>
      </c>
      <c r="O31">
        <v>30</v>
      </c>
      <c r="P31">
        <f t="shared" si="24"/>
        <v>84.105822310176023</v>
      </c>
      <c r="Q31">
        <f t="shared" si="25"/>
        <v>69.065722320591618</v>
      </c>
      <c r="R31">
        <f t="shared" si="20"/>
        <v>76.585772315383821</v>
      </c>
      <c r="S31">
        <f t="shared" si="21"/>
        <v>10.634956692358855</v>
      </c>
      <c r="U31">
        <v>30</v>
      </c>
      <c r="V31">
        <f t="shared" si="26"/>
        <v>18.899277965665334</v>
      </c>
      <c r="W31">
        <f t="shared" si="26"/>
        <v>15.519642376511063</v>
      </c>
      <c r="X31">
        <f t="shared" si="22"/>
        <v>17.2094601710882</v>
      </c>
      <c r="Y31">
        <f t="shared" si="23"/>
        <v>2.3897632430303775</v>
      </c>
    </row>
    <row r="32" spans="1:25" x14ac:dyDescent="0.2">
      <c r="I32">
        <v>7</v>
      </c>
      <c r="J32">
        <v>0.99099999999999999</v>
      </c>
      <c r="K32">
        <v>0.77400000000000002</v>
      </c>
      <c r="L32">
        <f t="shared" si="18"/>
        <v>0.88250000000000006</v>
      </c>
      <c r="M32">
        <f t="shared" si="19"/>
        <v>0.15344217151748035</v>
      </c>
      <c r="O32">
        <v>7</v>
      </c>
      <c r="P32">
        <f t="shared" si="24"/>
        <v>10.321841474846371</v>
      </c>
      <c r="Q32">
        <f t="shared" si="25"/>
        <v>8.0616602437246119</v>
      </c>
      <c r="R32">
        <f t="shared" si="20"/>
        <v>9.1917508592854915</v>
      </c>
      <c r="S32">
        <f t="shared" si="21"/>
        <v>1.5981894752367605</v>
      </c>
      <c r="U32">
        <v>7</v>
      </c>
      <c r="V32">
        <f t="shared" si="26"/>
        <v>2.3194036487893928</v>
      </c>
      <c r="W32">
        <f t="shared" si="26"/>
        <v>1.8115221232724421</v>
      </c>
      <c r="X32">
        <f t="shared" si="22"/>
        <v>2.0654628860309172</v>
      </c>
      <c r="Y32">
        <f t="shared" si="23"/>
        <v>0.35912647073240722</v>
      </c>
    </row>
    <row r="33" spans="9:25" x14ac:dyDescent="0.2">
      <c r="I33">
        <v>3</v>
      </c>
      <c r="J33">
        <v>0.70599999999999996</v>
      </c>
      <c r="K33">
        <v>0.81499999999999995</v>
      </c>
      <c r="L33">
        <f t="shared" si="18"/>
        <v>0.76049999999999995</v>
      </c>
      <c r="M33">
        <f t="shared" si="19"/>
        <v>7.7074639149333671E-2</v>
      </c>
      <c r="O33">
        <v>3</v>
      </c>
      <c r="P33">
        <f t="shared" si="24"/>
        <v>7.3534006874283939</v>
      </c>
      <c r="Q33">
        <f t="shared" si="25"/>
        <v>8.4886990938443923</v>
      </c>
      <c r="R33">
        <f t="shared" si="20"/>
        <v>7.9210498906363931</v>
      </c>
      <c r="S33">
        <f t="shared" si="21"/>
        <v>0.80277720184703349</v>
      </c>
      <c r="U33">
        <v>3</v>
      </c>
      <c r="V33">
        <f t="shared" si="26"/>
        <v>1.6523703088247341</v>
      </c>
      <c r="W33">
        <f t="shared" si="26"/>
        <v>1.907481305512972</v>
      </c>
      <c r="X33">
        <f t="shared" si="22"/>
        <v>1.7799258071688531</v>
      </c>
      <c r="Y33">
        <f t="shared" si="23"/>
        <v>0.1803907157135119</v>
      </c>
    </row>
    <row r="34" spans="9:25" x14ac:dyDescent="0.2">
      <c r="I34">
        <v>0.7</v>
      </c>
      <c r="J34">
        <v>0.55400000000000005</v>
      </c>
      <c r="K34">
        <v>0.83899999999999997</v>
      </c>
      <c r="L34">
        <f t="shared" si="18"/>
        <v>0.69650000000000001</v>
      </c>
      <c r="M34">
        <f t="shared" si="19"/>
        <v>0.20152543263816589</v>
      </c>
      <c r="O34">
        <v>0.7</v>
      </c>
      <c r="P34">
        <f t="shared" si="24"/>
        <v>5.7702322674721387</v>
      </c>
      <c r="Q34">
        <f t="shared" si="25"/>
        <v>8.7386730548901159</v>
      </c>
      <c r="R34">
        <f t="shared" si="20"/>
        <v>7.2544526611811273</v>
      </c>
      <c r="S34">
        <f t="shared" si="21"/>
        <v>2.0990046103339859</v>
      </c>
      <c r="U34">
        <v>0.7</v>
      </c>
      <c r="V34">
        <f t="shared" si="26"/>
        <v>1.2966191941769161</v>
      </c>
      <c r="W34">
        <f t="shared" si="26"/>
        <v>1.9636525341415749</v>
      </c>
      <c r="X34">
        <f t="shared" si="22"/>
        <v>1.6301358641592456</v>
      </c>
      <c r="Y34">
        <f t="shared" si="23"/>
        <v>0.47166379796652108</v>
      </c>
    </row>
    <row r="37" spans="9:25" x14ac:dyDescent="0.2">
      <c r="I37" s="5" t="s">
        <v>8</v>
      </c>
      <c r="J37" s="6"/>
      <c r="K37" s="6"/>
      <c r="L37" s="6"/>
      <c r="M37" s="6"/>
      <c r="O37" s="5" t="s">
        <v>8</v>
      </c>
      <c r="P37" s="6"/>
      <c r="Q37" s="6"/>
      <c r="R37" s="6"/>
      <c r="S37" s="6"/>
      <c r="U37" s="5" t="s">
        <v>8</v>
      </c>
      <c r="V37" s="6"/>
      <c r="W37" s="6"/>
      <c r="X37" s="6"/>
      <c r="Y37" s="6"/>
    </row>
    <row r="38" spans="9:25" x14ac:dyDescent="0.2">
      <c r="I38" t="s">
        <v>9</v>
      </c>
      <c r="L38" t="s">
        <v>10</v>
      </c>
      <c r="M38" t="s">
        <v>11</v>
      </c>
      <c r="O38" t="s">
        <v>9</v>
      </c>
      <c r="R38" t="s">
        <v>10</v>
      </c>
      <c r="S38" t="s">
        <v>11</v>
      </c>
      <c r="U38" t="s">
        <v>9</v>
      </c>
      <c r="X38" t="s">
        <v>10</v>
      </c>
      <c r="Y38" t="s">
        <v>11</v>
      </c>
    </row>
    <row r="39" spans="9:25" x14ac:dyDescent="0.2">
      <c r="I39">
        <v>3000</v>
      </c>
      <c r="J39">
        <v>43.795000000000002</v>
      </c>
      <c r="K39">
        <v>41.658000000000001</v>
      </c>
      <c r="L39">
        <f t="shared" ref="L39:L46" si="27">AVERAGE(J39:K39)</f>
        <v>42.726500000000001</v>
      </c>
      <c r="M39">
        <f t="shared" ref="M39:M46" si="28">STDEV(J39:K39)</f>
        <v>1.5110871913956523</v>
      </c>
      <c r="O39">
        <v>3000</v>
      </c>
      <c r="P39">
        <f>(J39/$L$4)*100</f>
        <v>456.15040099989591</v>
      </c>
      <c r="Q39">
        <f>(K39/$L$4)*100</f>
        <v>433.89230288511618</v>
      </c>
      <c r="R39">
        <f t="shared" ref="R39:R46" si="29">AVERAGE(P39:Q39)</f>
        <v>445.02135194250604</v>
      </c>
      <c r="S39">
        <f t="shared" ref="S39:S46" si="30">STDEV(P39:Q39)</f>
        <v>15.738852113276256</v>
      </c>
      <c r="U39">
        <v>3000</v>
      </c>
      <c r="V39">
        <f>(J39/$L$39)*100</f>
        <v>102.50078990790259</v>
      </c>
      <c r="W39">
        <f>(K39/$L$39)*100</f>
        <v>97.499210092097414</v>
      </c>
      <c r="X39">
        <f t="shared" ref="X39:X46" si="31">AVERAGE(V39:W39)</f>
        <v>100</v>
      </c>
      <c r="Y39">
        <f t="shared" ref="Y39:Y46" si="32">STDEV(V39:W39)</f>
        <v>3.5366510044016004</v>
      </c>
    </row>
    <row r="40" spans="9:25" x14ac:dyDescent="0.2">
      <c r="I40">
        <v>700</v>
      </c>
      <c r="J40">
        <v>35.345999999999997</v>
      </c>
      <c r="K40">
        <v>37.704999999999998</v>
      </c>
      <c r="L40">
        <f t="shared" si="27"/>
        <v>36.525499999999994</v>
      </c>
      <c r="M40">
        <f t="shared" si="28"/>
        <v>1.668064896819067</v>
      </c>
      <c r="O40">
        <v>700</v>
      </c>
      <c r="P40">
        <f t="shared" ref="P40:P46" si="33">(J40/$L$4)*100</f>
        <v>368.14915113009062</v>
      </c>
      <c r="Q40">
        <f t="shared" ref="Q40:Q46" si="34">(K40/$L$4)*100</f>
        <v>392.7195083845433</v>
      </c>
      <c r="R40">
        <f t="shared" si="29"/>
        <v>380.43432975731696</v>
      </c>
      <c r="S40">
        <f t="shared" si="30"/>
        <v>17.373866230799578</v>
      </c>
      <c r="U40">
        <v>700</v>
      </c>
      <c r="V40">
        <f t="shared" ref="V40:W46" si="35">(J40/$L$39)*100</f>
        <v>82.726176962774844</v>
      </c>
      <c r="W40">
        <f t="shared" si="35"/>
        <v>88.247340643394608</v>
      </c>
      <c r="X40">
        <f t="shared" si="31"/>
        <v>85.486758803084726</v>
      </c>
      <c r="Y40">
        <f t="shared" si="32"/>
        <v>3.904052278607113</v>
      </c>
    </row>
    <row r="41" spans="9:25" x14ac:dyDescent="0.2">
      <c r="I41">
        <v>300</v>
      </c>
      <c r="J41">
        <v>34.095999999999997</v>
      </c>
      <c r="K41">
        <v>34.119</v>
      </c>
      <c r="L41">
        <f t="shared" si="27"/>
        <v>34.107500000000002</v>
      </c>
      <c r="M41">
        <f t="shared" si="28"/>
        <v>1.6263455967292884E-2</v>
      </c>
      <c r="O41">
        <v>300</v>
      </c>
      <c r="P41">
        <f t="shared" si="33"/>
        <v>355.12967399229245</v>
      </c>
      <c r="Q41">
        <f t="shared" si="34"/>
        <v>355.36923237162796</v>
      </c>
      <c r="R41">
        <f t="shared" si="29"/>
        <v>355.24945318196023</v>
      </c>
      <c r="S41">
        <f t="shared" si="30"/>
        <v>0.16939335451819548</v>
      </c>
      <c r="U41">
        <v>300</v>
      </c>
      <c r="V41">
        <f t="shared" si="35"/>
        <v>79.800592138368458</v>
      </c>
      <c r="W41">
        <f t="shared" si="35"/>
        <v>79.854422899137532</v>
      </c>
      <c r="X41">
        <f t="shared" si="31"/>
        <v>79.827507518752995</v>
      </c>
      <c r="Y41">
        <f t="shared" si="32"/>
        <v>3.8064095976242995E-2</v>
      </c>
    </row>
    <row r="42" spans="9:25" x14ac:dyDescent="0.2">
      <c r="I42">
        <v>70</v>
      </c>
      <c r="J42">
        <v>23.62</v>
      </c>
      <c r="K42">
        <v>24.831</v>
      </c>
      <c r="L42">
        <f t="shared" si="27"/>
        <v>24.2255</v>
      </c>
      <c r="M42">
        <f t="shared" si="28"/>
        <v>0.85630631201690799</v>
      </c>
      <c r="O42">
        <v>70</v>
      </c>
      <c r="P42">
        <f t="shared" si="33"/>
        <v>246.01603999583381</v>
      </c>
      <c r="Q42">
        <f t="shared" si="34"/>
        <v>258.62930944693261</v>
      </c>
      <c r="R42">
        <f t="shared" si="29"/>
        <v>252.32267472138321</v>
      </c>
      <c r="S42">
        <f t="shared" si="30"/>
        <v>8.9189283618050847</v>
      </c>
      <c r="U42">
        <v>70</v>
      </c>
      <c r="V42">
        <f t="shared" si="35"/>
        <v>55.281850841983314</v>
      </c>
      <c r="W42">
        <f t="shared" si="35"/>
        <v>58.11615741986823</v>
      </c>
      <c r="X42">
        <f t="shared" si="31"/>
        <v>56.699004130925772</v>
      </c>
      <c r="Y42">
        <f t="shared" si="32"/>
        <v>2.0041574011840622</v>
      </c>
    </row>
    <row r="43" spans="9:25" x14ac:dyDescent="0.2">
      <c r="I43">
        <v>30</v>
      </c>
      <c r="J43">
        <v>12.488</v>
      </c>
      <c r="K43">
        <v>13.39</v>
      </c>
      <c r="L43">
        <f t="shared" si="27"/>
        <v>12.939</v>
      </c>
      <c r="M43">
        <f t="shared" si="28"/>
        <v>0.63781031663026655</v>
      </c>
      <c r="O43">
        <v>30</v>
      </c>
      <c r="P43">
        <f t="shared" si="33"/>
        <v>130.06978439745859</v>
      </c>
      <c r="Q43">
        <f t="shared" si="34"/>
        <v>139.46463910009376</v>
      </c>
      <c r="R43">
        <f t="shared" si="29"/>
        <v>134.76721174877616</v>
      </c>
      <c r="S43">
        <f t="shared" si="30"/>
        <v>6.6431654684956554</v>
      </c>
      <c r="U43">
        <v>30</v>
      </c>
      <c r="V43">
        <f t="shared" si="35"/>
        <v>29.227762629749687</v>
      </c>
      <c r="W43">
        <f t="shared" si="35"/>
        <v>31.338864639041347</v>
      </c>
      <c r="X43">
        <f t="shared" si="31"/>
        <v>30.283313634395519</v>
      </c>
      <c r="Y43">
        <f t="shared" si="32"/>
        <v>1.4927745465466784</v>
      </c>
    </row>
    <row r="44" spans="9:25" x14ac:dyDescent="0.2">
      <c r="I44">
        <v>7</v>
      </c>
      <c r="J44">
        <v>0.61099999999999999</v>
      </c>
      <c r="K44">
        <v>0.67900000000000005</v>
      </c>
      <c r="L44">
        <f t="shared" si="27"/>
        <v>0.64500000000000002</v>
      </c>
      <c r="M44">
        <f t="shared" si="28"/>
        <v>4.8083261120685276E-2</v>
      </c>
      <c r="O44">
        <v>7</v>
      </c>
      <c r="P44">
        <f t="shared" si="33"/>
        <v>6.363920424955734</v>
      </c>
      <c r="Q44">
        <f t="shared" si="34"/>
        <v>7.0721799812519537</v>
      </c>
      <c r="R44">
        <f t="shared" si="29"/>
        <v>6.7180502031038438</v>
      </c>
      <c r="S44">
        <f t="shared" si="30"/>
        <v>0.5008151350972323</v>
      </c>
      <c r="U44">
        <v>7</v>
      </c>
      <c r="V44">
        <f t="shared" si="35"/>
        <v>1.4300258621698476</v>
      </c>
      <c r="W44">
        <f t="shared" si="35"/>
        <v>1.589177676617556</v>
      </c>
      <c r="X44">
        <f t="shared" si="31"/>
        <v>1.5096017693937018</v>
      </c>
      <c r="Y44">
        <f t="shared" si="32"/>
        <v>0.11253732723411777</v>
      </c>
    </row>
    <row r="45" spans="9:25" x14ac:dyDescent="0.2">
      <c r="I45">
        <v>3</v>
      </c>
      <c r="J45">
        <v>0.80800000000000005</v>
      </c>
      <c r="K45">
        <v>0.98299999999999998</v>
      </c>
      <c r="L45">
        <f t="shared" si="27"/>
        <v>0.89549999999999996</v>
      </c>
      <c r="M45">
        <f t="shared" si="28"/>
        <v>0.12374368670764577</v>
      </c>
      <c r="O45">
        <v>3</v>
      </c>
      <c r="P45">
        <f t="shared" si="33"/>
        <v>8.4157900218727217</v>
      </c>
      <c r="Q45">
        <f t="shared" si="34"/>
        <v>10.238516821164463</v>
      </c>
      <c r="R45">
        <f t="shared" si="29"/>
        <v>9.3271534215185916</v>
      </c>
      <c r="S45">
        <f t="shared" si="30"/>
        <v>1.2888624800296415</v>
      </c>
      <c r="U45">
        <v>3</v>
      </c>
      <c r="V45">
        <f t="shared" si="35"/>
        <v>1.8910980304962961</v>
      </c>
      <c r="W45">
        <f t="shared" si="35"/>
        <v>2.3006799059131922</v>
      </c>
      <c r="X45">
        <f t="shared" si="31"/>
        <v>2.0958889682047444</v>
      </c>
      <c r="Y45">
        <f t="shared" si="32"/>
        <v>0.2896181215583909</v>
      </c>
    </row>
    <row r="46" spans="9:25" x14ac:dyDescent="0.2">
      <c r="I46">
        <v>0.7</v>
      </c>
      <c r="J46">
        <v>0.75900000000000001</v>
      </c>
      <c r="K46">
        <v>0.79</v>
      </c>
      <c r="L46">
        <f t="shared" si="27"/>
        <v>0.77449999999999997</v>
      </c>
      <c r="M46">
        <f t="shared" si="28"/>
        <v>2.1920310216782993E-2</v>
      </c>
      <c r="O46">
        <v>0.7</v>
      </c>
      <c r="P46">
        <f t="shared" si="33"/>
        <v>7.9054265180710352</v>
      </c>
      <c r="Q46">
        <f t="shared" si="34"/>
        <v>8.2283095510884294</v>
      </c>
      <c r="R46">
        <f t="shared" si="29"/>
        <v>8.0668680345797323</v>
      </c>
      <c r="S46">
        <f t="shared" si="30"/>
        <v>0.22831278217667933</v>
      </c>
      <c r="U46">
        <v>0.7</v>
      </c>
      <c r="V46">
        <f t="shared" si="35"/>
        <v>1.7764151053795654</v>
      </c>
      <c r="W46">
        <f t="shared" si="35"/>
        <v>1.848969609024844</v>
      </c>
      <c r="X46">
        <f t="shared" si="31"/>
        <v>1.8126923572022047</v>
      </c>
      <c r="Y46">
        <f t="shared" si="32"/>
        <v>5.1303781533200581E-2</v>
      </c>
    </row>
    <row r="48" spans="9:25" x14ac:dyDescent="0.2">
      <c r="I48" s="5" t="s">
        <v>16</v>
      </c>
      <c r="J48" s="6"/>
      <c r="K48" s="6"/>
      <c r="L48" s="6"/>
      <c r="M48" s="6"/>
      <c r="O48" s="5" t="s">
        <v>16</v>
      </c>
      <c r="P48" s="6"/>
      <c r="Q48" s="6"/>
      <c r="R48" s="6"/>
      <c r="S48" s="6"/>
      <c r="U48" s="5" t="s">
        <v>16</v>
      </c>
      <c r="V48" s="6"/>
      <c r="W48" s="6"/>
      <c r="X48" s="6"/>
      <c r="Y48" s="6"/>
    </row>
    <row r="49" spans="9:25" x14ac:dyDescent="0.2">
      <c r="I49" t="s">
        <v>9</v>
      </c>
      <c r="L49" t="s">
        <v>10</v>
      </c>
      <c r="M49" t="s">
        <v>11</v>
      </c>
      <c r="O49" t="s">
        <v>9</v>
      </c>
      <c r="R49" t="s">
        <v>10</v>
      </c>
      <c r="S49" t="s">
        <v>11</v>
      </c>
      <c r="U49" t="s">
        <v>9</v>
      </c>
      <c r="X49" t="s">
        <v>10</v>
      </c>
      <c r="Y49" t="s">
        <v>11</v>
      </c>
    </row>
    <row r="50" spans="9:25" x14ac:dyDescent="0.2">
      <c r="I50">
        <v>3000</v>
      </c>
      <c r="J50">
        <v>39.924999999999997</v>
      </c>
      <c r="K50">
        <v>42.494</v>
      </c>
      <c r="L50">
        <f t="shared" ref="L50:L57" si="36">AVERAGE(J50:K50)</f>
        <v>41.209499999999998</v>
      </c>
      <c r="M50">
        <f t="shared" ref="M50:M57" si="37">STDEV(J50:K50)</f>
        <v>1.8165573208682424</v>
      </c>
      <c r="O50">
        <v>3000</v>
      </c>
      <c r="P50">
        <f>(J50/$L$4)*100</f>
        <v>415.84209978127279</v>
      </c>
      <c r="Q50">
        <f>(K50/$L$4)*100</f>
        <v>442.59972919487558</v>
      </c>
      <c r="R50">
        <f t="shared" ref="R50:R57" si="38">AVERAGE(P50:Q50)</f>
        <v>429.22091448807419</v>
      </c>
      <c r="S50">
        <f t="shared" ref="S50:S57" si="39">STDEV(P50:Q50)</f>
        <v>18.920501206835151</v>
      </c>
      <c r="U50">
        <v>3000</v>
      </c>
      <c r="V50">
        <f>(J50/$L$39)*100</f>
        <v>93.443179291540375</v>
      </c>
      <c r="W50">
        <f>(K50/$L$39)*100</f>
        <v>99.455841222660396</v>
      </c>
      <c r="X50">
        <f t="shared" ref="X50:X57" si="40">AVERAGE(V50:W50)</f>
        <v>96.449510257100386</v>
      </c>
      <c r="Y50">
        <f t="shared" ref="Y50:Y57" si="41">STDEV(V50:W50)</f>
        <v>4.2515940244771695</v>
      </c>
    </row>
    <row r="51" spans="9:25" x14ac:dyDescent="0.2">
      <c r="I51">
        <v>700</v>
      </c>
      <c r="J51">
        <v>43.459000000000003</v>
      </c>
      <c r="K51">
        <v>43.970999999999997</v>
      </c>
      <c r="L51">
        <f t="shared" si="36"/>
        <v>43.715000000000003</v>
      </c>
      <c r="M51">
        <f t="shared" si="37"/>
        <v>0.36203867196750761</v>
      </c>
      <c r="O51">
        <v>700</v>
      </c>
      <c r="P51">
        <f t="shared" ref="P51:P57" si="42">(J51/$L$4)*100</f>
        <v>452.65076554525575</v>
      </c>
      <c r="Q51">
        <f t="shared" ref="Q51:Q57" si="43">(K51/$L$4)*100</f>
        <v>457.9835433808978</v>
      </c>
      <c r="R51">
        <f t="shared" si="38"/>
        <v>455.3171544630768</v>
      </c>
      <c r="S51">
        <f t="shared" si="39"/>
        <v>3.7708433701438122</v>
      </c>
      <c r="U51">
        <v>700</v>
      </c>
      <c r="V51">
        <f t="shared" ref="V51:W57" si="44">(J51/$L$39)*100</f>
        <v>101.71439270710216</v>
      </c>
      <c r="W51">
        <f t="shared" si="44"/>
        <v>102.91271225117899</v>
      </c>
      <c r="X51">
        <f t="shared" si="40"/>
        <v>102.31355247914058</v>
      </c>
      <c r="Y51">
        <f t="shared" si="41"/>
        <v>0.84733987564509428</v>
      </c>
    </row>
    <row r="52" spans="9:25" x14ac:dyDescent="0.2">
      <c r="I52">
        <v>300</v>
      </c>
      <c r="J52">
        <v>40.109000000000002</v>
      </c>
      <c r="K52">
        <v>41.234999999999999</v>
      </c>
      <c r="L52">
        <f t="shared" si="36"/>
        <v>40.671999999999997</v>
      </c>
      <c r="M52">
        <f t="shared" si="37"/>
        <v>0.79620223561605086</v>
      </c>
      <c r="O52">
        <v>300</v>
      </c>
      <c r="P52">
        <f t="shared" si="42"/>
        <v>417.75856681595673</v>
      </c>
      <c r="Q52">
        <f t="shared" si="43"/>
        <v>429.48651182168527</v>
      </c>
      <c r="R52">
        <f t="shared" si="38"/>
        <v>423.622539318821</v>
      </c>
      <c r="S52">
        <f t="shared" si="39"/>
        <v>8.2929094429335564</v>
      </c>
      <c r="U52">
        <v>300</v>
      </c>
      <c r="V52">
        <f t="shared" si="44"/>
        <v>93.873825377692995</v>
      </c>
      <c r="W52">
        <f t="shared" si="44"/>
        <v>96.509192187518281</v>
      </c>
      <c r="X52">
        <f t="shared" si="40"/>
        <v>95.191508782605638</v>
      </c>
      <c r="Y52">
        <f t="shared" si="41"/>
        <v>1.8634857421414179</v>
      </c>
    </row>
    <row r="53" spans="9:25" x14ac:dyDescent="0.2">
      <c r="I53">
        <v>70</v>
      </c>
      <c r="J53">
        <v>31.527999999999999</v>
      </c>
      <c r="K53">
        <v>33.1</v>
      </c>
      <c r="L53">
        <f t="shared" si="36"/>
        <v>32.314</v>
      </c>
      <c r="M53">
        <f t="shared" si="37"/>
        <v>1.1115718600252547</v>
      </c>
      <c r="O53">
        <v>70</v>
      </c>
      <c r="P53">
        <f t="shared" si="42"/>
        <v>328.38246016039994</v>
      </c>
      <c r="Q53">
        <f t="shared" si="43"/>
        <v>344.75575460889496</v>
      </c>
      <c r="R53">
        <f t="shared" si="38"/>
        <v>336.56910738464745</v>
      </c>
      <c r="S53">
        <f t="shared" si="39"/>
        <v>11.577667534894879</v>
      </c>
      <c r="U53">
        <v>70</v>
      </c>
      <c r="V53">
        <f t="shared" si="44"/>
        <v>73.790270675107948</v>
      </c>
      <c r="W53">
        <f t="shared" si="44"/>
        <v>77.46948615028144</v>
      </c>
      <c r="X53">
        <f t="shared" si="40"/>
        <v>75.629878412694694</v>
      </c>
      <c r="Y53">
        <f t="shared" si="41"/>
        <v>2.6015982119416625</v>
      </c>
    </row>
    <row r="54" spans="9:25" x14ac:dyDescent="0.2">
      <c r="I54">
        <v>30</v>
      </c>
      <c r="J54">
        <v>18.783999999999999</v>
      </c>
      <c r="K54">
        <v>18.053000000000001</v>
      </c>
      <c r="L54">
        <f t="shared" si="36"/>
        <v>18.418500000000002</v>
      </c>
      <c r="M54">
        <f t="shared" si="37"/>
        <v>0.51689505704736494</v>
      </c>
      <c r="O54">
        <v>30</v>
      </c>
      <c r="P54">
        <f t="shared" si="42"/>
        <v>195.6462868451203</v>
      </c>
      <c r="Q54">
        <f t="shared" si="43"/>
        <v>188.03249661493598</v>
      </c>
      <c r="R54">
        <f t="shared" si="38"/>
        <v>191.83939173002813</v>
      </c>
      <c r="S54">
        <f t="shared" si="39"/>
        <v>5.3837627022952184</v>
      </c>
      <c r="U54">
        <v>30</v>
      </c>
      <c r="V54">
        <f t="shared" si="44"/>
        <v>43.963348273319831</v>
      </c>
      <c r="W54">
        <f t="shared" si="44"/>
        <v>42.252466268006977</v>
      </c>
      <c r="X54">
        <f t="shared" si="40"/>
        <v>43.107907270663404</v>
      </c>
      <c r="Y54">
        <f t="shared" si="41"/>
        <v>1.2097762677667578</v>
      </c>
    </row>
    <row r="55" spans="9:25" x14ac:dyDescent="0.2">
      <c r="I55">
        <v>7</v>
      </c>
      <c r="J55">
        <v>1.6379999999999999</v>
      </c>
      <c r="K55">
        <v>1.9370000000000001</v>
      </c>
      <c r="L55">
        <f t="shared" si="36"/>
        <v>1.7875000000000001</v>
      </c>
      <c r="M55">
        <f t="shared" si="37"/>
        <v>0.21142492757477782</v>
      </c>
      <c r="O55">
        <v>7</v>
      </c>
      <c r="P55">
        <f t="shared" si="42"/>
        <v>17.060722841370691</v>
      </c>
      <c r="Q55">
        <f t="shared" si="43"/>
        <v>20.174981772732011</v>
      </c>
      <c r="R55">
        <f t="shared" si="38"/>
        <v>18.617852307051351</v>
      </c>
      <c r="S55">
        <f t="shared" si="39"/>
        <v>2.2021136087363602</v>
      </c>
      <c r="U55">
        <v>7</v>
      </c>
      <c r="V55">
        <f t="shared" si="44"/>
        <v>3.8336863539021446</v>
      </c>
      <c r="W55">
        <f t="shared" si="44"/>
        <v>4.5334862439001551</v>
      </c>
      <c r="X55">
        <f t="shared" si="40"/>
        <v>4.1835862989011501</v>
      </c>
      <c r="Y55">
        <f t="shared" si="41"/>
        <v>0.49483324769119319</v>
      </c>
    </row>
    <row r="56" spans="9:25" x14ac:dyDescent="0.2">
      <c r="I56">
        <v>3</v>
      </c>
      <c r="J56">
        <v>0.628</v>
      </c>
      <c r="K56">
        <v>0.78300000000000003</v>
      </c>
      <c r="L56">
        <f t="shared" si="36"/>
        <v>0.70550000000000002</v>
      </c>
      <c r="M56">
        <f t="shared" si="37"/>
        <v>0.10960155108391478</v>
      </c>
      <c r="O56">
        <v>3</v>
      </c>
      <c r="P56">
        <f t="shared" si="42"/>
        <v>6.5409853140297889</v>
      </c>
      <c r="Q56">
        <f t="shared" si="43"/>
        <v>8.1554004791167607</v>
      </c>
      <c r="R56">
        <f t="shared" si="38"/>
        <v>7.3481928965732752</v>
      </c>
      <c r="S56">
        <f t="shared" si="39"/>
        <v>1.1415639108833897</v>
      </c>
      <c r="U56">
        <v>3</v>
      </c>
      <c r="V56">
        <f t="shared" si="44"/>
        <v>1.4698138157817748</v>
      </c>
      <c r="W56">
        <f t="shared" si="44"/>
        <v>1.8325863340081683</v>
      </c>
      <c r="X56">
        <f t="shared" si="40"/>
        <v>1.6512000748949716</v>
      </c>
      <c r="Y56">
        <f t="shared" si="41"/>
        <v>0.25651890766600399</v>
      </c>
    </row>
    <row r="57" spans="9:25" x14ac:dyDescent="0.2">
      <c r="I57">
        <v>0.7</v>
      </c>
      <c r="J57">
        <v>0.47599999999999998</v>
      </c>
      <c r="K57">
        <v>0.79700000000000004</v>
      </c>
      <c r="L57">
        <f t="shared" si="36"/>
        <v>0.63650000000000007</v>
      </c>
      <c r="M57">
        <f t="shared" si="37"/>
        <v>0.22698127676088145</v>
      </c>
      <c r="O57">
        <v>0.7</v>
      </c>
      <c r="P57">
        <f t="shared" si="42"/>
        <v>4.9578168940735345</v>
      </c>
      <c r="Q57">
        <f t="shared" si="43"/>
        <v>8.3012186230600982</v>
      </c>
      <c r="R57">
        <f t="shared" si="38"/>
        <v>6.6295177585668164</v>
      </c>
      <c r="S57">
        <f t="shared" si="39"/>
        <v>2.3641420347972271</v>
      </c>
      <c r="U57">
        <v>0.7</v>
      </c>
      <c r="V57">
        <f t="shared" si="44"/>
        <v>1.1140627011339566</v>
      </c>
      <c r="W57">
        <f t="shared" si="44"/>
        <v>1.8653528840415199</v>
      </c>
      <c r="X57">
        <f t="shared" si="40"/>
        <v>1.4897077925877382</v>
      </c>
      <c r="Y57">
        <f t="shared" si="41"/>
        <v>0.53124238297281978</v>
      </c>
    </row>
    <row r="59" spans="9:25" x14ac:dyDescent="0.2">
      <c r="I59" s="5" t="s">
        <v>17</v>
      </c>
      <c r="J59" s="6"/>
      <c r="K59" s="6"/>
      <c r="L59" s="6"/>
      <c r="M59" s="6"/>
      <c r="O59" s="5" t="s">
        <v>17</v>
      </c>
      <c r="P59" s="6"/>
      <c r="Q59" s="6"/>
      <c r="R59" s="6"/>
      <c r="S59" s="6"/>
      <c r="U59" s="5" t="s">
        <v>17</v>
      </c>
      <c r="V59" s="6"/>
      <c r="W59" s="6"/>
      <c r="X59" s="6"/>
      <c r="Y59" s="6"/>
    </row>
    <row r="60" spans="9:25" x14ac:dyDescent="0.2">
      <c r="I60" t="s">
        <v>9</v>
      </c>
      <c r="L60" t="s">
        <v>10</v>
      </c>
      <c r="M60" t="s">
        <v>11</v>
      </c>
      <c r="O60" t="s">
        <v>9</v>
      </c>
      <c r="R60" t="s">
        <v>10</v>
      </c>
      <c r="S60" t="s">
        <v>11</v>
      </c>
      <c r="U60" t="s">
        <v>9</v>
      </c>
      <c r="X60" t="s">
        <v>10</v>
      </c>
      <c r="Y60" t="s">
        <v>11</v>
      </c>
    </row>
    <row r="61" spans="9:25" x14ac:dyDescent="0.2">
      <c r="I61">
        <v>3000</v>
      </c>
      <c r="J61">
        <v>14.443</v>
      </c>
      <c r="K61">
        <v>11.381</v>
      </c>
      <c r="L61">
        <f t="shared" ref="L61:L68" si="45">AVERAGE(J61:K61)</f>
        <v>12.911999999999999</v>
      </c>
      <c r="M61">
        <f t="shared" ref="M61:M68" si="46">STDEV(J61:K61)</f>
        <v>2.165160963993225</v>
      </c>
      <c r="O61">
        <v>3000</v>
      </c>
      <c r="P61">
        <f>(J61/$L$4)*100</f>
        <v>150.43224664097491</v>
      </c>
      <c r="Q61">
        <f>(K61/$L$4)*100</f>
        <v>118.53973544422458</v>
      </c>
      <c r="R61">
        <f t="shared" ref="R61:R68" si="47">AVERAGE(P61:Q61)</f>
        <v>134.48599104259975</v>
      </c>
      <c r="S61">
        <f t="shared" ref="S61:S68" si="48">STDEV(P61:Q61)</f>
        <v>22.551410936289859</v>
      </c>
      <c r="U61">
        <v>3000</v>
      </c>
      <c r="V61">
        <f>(J61/$L$39)*100</f>
        <v>33.803377295121294</v>
      </c>
      <c r="W61">
        <f>(K61/$L$39)*100</f>
        <v>26.636864709255381</v>
      </c>
      <c r="X61">
        <f t="shared" ref="X61:X68" si="49">AVERAGE(V61:W61)</f>
        <v>30.220121002188336</v>
      </c>
      <c r="Y61">
        <f t="shared" ref="Y61:Y68" si="50">STDEV(V61:W61)</f>
        <v>5.0674896469245336</v>
      </c>
    </row>
    <row r="62" spans="9:25" x14ac:dyDescent="0.2">
      <c r="I62">
        <v>700</v>
      </c>
      <c r="J62">
        <v>16.405999999999999</v>
      </c>
      <c r="K62">
        <v>14.803000000000001</v>
      </c>
      <c r="L62">
        <f t="shared" si="45"/>
        <v>15.6045</v>
      </c>
      <c r="M62">
        <f t="shared" si="46"/>
        <v>1.1334921702420342</v>
      </c>
      <c r="O62">
        <v>700</v>
      </c>
      <c r="P62">
        <f t="shared" ref="P62:P68" si="51">(J62/$L$4)*100</f>
        <v>170.8780335381731</v>
      </c>
      <c r="Q62">
        <f t="shared" ref="Q62:Q68" si="52">(K62/$L$4)*100</f>
        <v>154.18185605666079</v>
      </c>
      <c r="R62">
        <f t="shared" si="47"/>
        <v>162.52994479741693</v>
      </c>
      <c r="S62">
        <f t="shared" si="48"/>
        <v>11.805980317071485</v>
      </c>
      <c r="U62">
        <v>700</v>
      </c>
      <c r="V62">
        <f t="shared" ref="V62:W68" si="53">(J62/$L$39)*100</f>
        <v>38.397715703369101</v>
      </c>
      <c r="W62">
        <f t="shared" si="53"/>
        <v>34.645945724550337</v>
      </c>
      <c r="X62">
        <f t="shared" si="49"/>
        <v>36.521830713959716</v>
      </c>
      <c r="Y62">
        <f t="shared" si="50"/>
        <v>2.6529019934748579</v>
      </c>
    </row>
    <row r="63" spans="9:25" x14ac:dyDescent="0.2">
      <c r="I63">
        <v>300</v>
      </c>
      <c r="J63">
        <v>20.305</v>
      </c>
      <c r="K63">
        <v>18.965</v>
      </c>
      <c r="L63">
        <f t="shared" si="45"/>
        <v>19.634999999999998</v>
      </c>
      <c r="M63">
        <f t="shared" si="46"/>
        <v>0.94752308678997355</v>
      </c>
      <c r="O63">
        <v>300</v>
      </c>
      <c r="P63">
        <f t="shared" si="51"/>
        <v>211.48838662639312</v>
      </c>
      <c r="Q63">
        <f t="shared" si="52"/>
        <v>197.53150713467349</v>
      </c>
      <c r="R63">
        <f t="shared" si="47"/>
        <v>204.50994688053331</v>
      </c>
      <c r="S63">
        <f t="shared" si="48"/>
        <v>9.8690041327984073</v>
      </c>
      <c r="U63">
        <v>300</v>
      </c>
      <c r="V63">
        <f t="shared" si="53"/>
        <v>47.52319988765754</v>
      </c>
      <c r="W63">
        <f t="shared" si="53"/>
        <v>44.386972955893881</v>
      </c>
      <c r="X63">
        <f t="shared" si="49"/>
        <v>45.955086421775711</v>
      </c>
      <c r="Y63">
        <f t="shared" si="50"/>
        <v>2.2176473307899629</v>
      </c>
    </row>
    <row r="64" spans="9:25" x14ac:dyDescent="0.2">
      <c r="I64">
        <v>70</v>
      </c>
      <c r="J64">
        <v>8.4819999999999993</v>
      </c>
      <c r="K64">
        <v>7.5830000000000002</v>
      </c>
      <c r="L64">
        <f t="shared" si="45"/>
        <v>8.0324999999999989</v>
      </c>
      <c r="M64">
        <f t="shared" si="46"/>
        <v>0.63568899628670561</v>
      </c>
      <c r="O64">
        <v>70</v>
      </c>
      <c r="P64">
        <f t="shared" si="51"/>
        <v>88.344964066243108</v>
      </c>
      <c r="Q64">
        <f t="shared" si="52"/>
        <v>78.98135610873868</v>
      </c>
      <c r="R64">
        <f t="shared" si="47"/>
        <v>83.663160087490894</v>
      </c>
      <c r="S64">
        <f t="shared" si="48"/>
        <v>6.6210706831236985</v>
      </c>
      <c r="U64">
        <v>70</v>
      </c>
      <c r="V64">
        <f t="shared" si="53"/>
        <v>19.851848384492058</v>
      </c>
      <c r="W64">
        <f t="shared" si="53"/>
        <v>17.747767778778979</v>
      </c>
      <c r="X64">
        <f t="shared" si="49"/>
        <v>18.799808081635518</v>
      </c>
      <c r="Y64">
        <f t="shared" si="50"/>
        <v>1.4878096644628169</v>
      </c>
    </row>
    <row r="65" spans="9:25" x14ac:dyDescent="0.2">
      <c r="I65">
        <v>30</v>
      </c>
      <c r="J65">
        <v>1.173</v>
      </c>
      <c r="K65">
        <v>1.17</v>
      </c>
      <c r="L65">
        <f t="shared" si="45"/>
        <v>1.1715</v>
      </c>
      <c r="M65">
        <f t="shared" si="46"/>
        <v>2.1213203435597231E-3</v>
      </c>
      <c r="O65">
        <v>30</v>
      </c>
      <c r="P65">
        <f t="shared" si="51"/>
        <v>12.217477346109781</v>
      </c>
      <c r="Q65">
        <f t="shared" si="52"/>
        <v>12.186230600979064</v>
      </c>
      <c r="R65">
        <f t="shared" si="47"/>
        <v>12.201853973544424</v>
      </c>
      <c r="S65">
        <f t="shared" si="48"/>
        <v>2.2094785371938049E-2</v>
      </c>
      <c r="U65">
        <v>30</v>
      </c>
      <c r="V65">
        <f t="shared" si="53"/>
        <v>2.7453687992229647</v>
      </c>
      <c r="W65">
        <f t="shared" si="53"/>
        <v>2.7383473956443893</v>
      </c>
      <c r="X65">
        <f t="shared" si="49"/>
        <v>2.7418580974336768</v>
      </c>
      <c r="Y65">
        <f t="shared" si="50"/>
        <v>4.9648820838581508E-3</v>
      </c>
    </row>
    <row r="66" spans="9:25" x14ac:dyDescent="0.2">
      <c r="I66">
        <v>7</v>
      </c>
      <c r="J66">
        <v>0.68799999999999994</v>
      </c>
      <c r="K66">
        <v>0.67700000000000005</v>
      </c>
      <c r="L66">
        <f t="shared" si="45"/>
        <v>0.6825</v>
      </c>
      <c r="M66">
        <f t="shared" si="46"/>
        <v>7.778174593051951E-3</v>
      </c>
      <c r="O66">
        <v>7</v>
      </c>
      <c r="P66">
        <f t="shared" si="51"/>
        <v>7.165920216644099</v>
      </c>
      <c r="Q66">
        <f t="shared" si="52"/>
        <v>7.0513488178314763</v>
      </c>
      <c r="R66">
        <f t="shared" si="47"/>
        <v>7.1086345172377872</v>
      </c>
      <c r="S66">
        <f t="shared" si="48"/>
        <v>8.1014213030433851E-2</v>
      </c>
      <c r="U66">
        <v>7</v>
      </c>
      <c r="V66">
        <f t="shared" si="53"/>
        <v>1.6102418873532816</v>
      </c>
      <c r="W66">
        <f t="shared" si="53"/>
        <v>1.5844967408985056</v>
      </c>
      <c r="X66">
        <f t="shared" si="49"/>
        <v>1.5973693141258936</v>
      </c>
      <c r="Y66">
        <f t="shared" si="50"/>
        <v>1.8204567640812908E-2</v>
      </c>
    </row>
    <row r="67" spans="9:25" x14ac:dyDescent="0.2">
      <c r="I67">
        <v>3</v>
      </c>
      <c r="J67">
        <v>0.77300000000000002</v>
      </c>
      <c r="K67">
        <v>0.56799999999999995</v>
      </c>
      <c r="L67">
        <f t="shared" si="45"/>
        <v>0.67049999999999998</v>
      </c>
      <c r="M67">
        <f t="shared" si="46"/>
        <v>0.1449568901432422</v>
      </c>
      <c r="O67">
        <v>3</v>
      </c>
      <c r="P67">
        <f t="shared" si="51"/>
        <v>8.0512446620143745</v>
      </c>
      <c r="Q67">
        <f t="shared" si="52"/>
        <v>5.9160504114154779</v>
      </c>
      <c r="R67">
        <f t="shared" si="47"/>
        <v>6.9836475367149262</v>
      </c>
      <c r="S67">
        <f t="shared" si="48"/>
        <v>1.509810333749007</v>
      </c>
      <c r="U67">
        <v>3</v>
      </c>
      <c r="V67">
        <f t="shared" si="53"/>
        <v>1.809181655412917</v>
      </c>
      <c r="W67">
        <f t="shared" si="53"/>
        <v>1.3293857442102675</v>
      </c>
      <c r="X67">
        <f t="shared" si="49"/>
        <v>1.5692836998115922</v>
      </c>
      <c r="Y67">
        <f t="shared" si="50"/>
        <v>0.33926694239697142</v>
      </c>
    </row>
    <row r="68" spans="9:25" x14ac:dyDescent="0.2">
      <c r="I68">
        <v>0.7</v>
      </c>
      <c r="J68">
        <v>0.80400000000000005</v>
      </c>
      <c r="K68">
        <v>1.0169999999999999</v>
      </c>
      <c r="L68">
        <f t="shared" si="45"/>
        <v>0.91049999999999998</v>
      </c>
      <c r="M68">
        <f t="shared" si="46"/>
        <v>0.15061374439273462</v>
      </c>
      <c r="O68">
        <v>0.7</v>
      </c>
      <c r="P68">
        <f t="shared" si="51"/>
        <v>8.3741276950317687</v>
      </c>
      <c r="Q68">
        <f t="shared" si="52"/>
        <v>10.592646599312571</v>
      </c>
      <c r="R68">
        <f t="shared" si="47"/>
        <v>9.48338714717217</v>
      </c>
      <c r="S68">
        <f t="shared" si="48"/>
        <v>1.5687297614075109</v>
      </c>
      <c r="U68">
        <v>0.7</v>
      </c>
      <c r="V68">
        <f t="shared" si="53"/>
        <v>1.881736159058196</v>
      </c>
      <c r="W68">
        <f t="shared" si="53"/>
        <v>2.3802558131370457</v>
      </c>
      <c r="X68">
        <f t="shared" si="49"/>
        <v>2.1309959860976209</v>
      </c>
      <c r="Y68">
        <f t="shared" si="50"/>
        <v>0.35250662795392679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8"/>
  <sheetViews>
    <sheetView topLeftCell="A39" workbookViewId="0">
      <selection activeCell="L61" sqref="L61:M6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7</v>
      </c>
      <c r="O1" s="2" t="s">
        <v>19</v>
      </c>
      <c r="P1" s="10"/>
      <c r="Q1" s="10"/>
      <c r="U1" s="2" t="s">
        <v>20</v>
      </c>
      <c r="V1" s="10"/>
      <c r="W1" s="10"/>
    </row>
    <row r="2" spans="1:25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I2" s="3" t="s">
        <v>13</v>
      </c>
      <c r="J2" s="4"/>
      <c r="K2" s="4"/>
      <c r="L2" s="4"/>
      <c r="M2" s="4"/>
      <c r="O2" s="3" t="s">
        <v>13</v>
      </c>
      <c r="P2" s="4"/>
      <c r="Q2" s="4"/>
      <c r="R2" s="4"/>
      <c r="S2" s="4"/>
      <c r="U2" s="3" t="s">
        <v>13</v>
      </c>
      <c r="V2" s="4"/>
      <c r="W2" s="4"/>
      <c r="X2" s="4"/>
      <c r="Y2" s="4"/>
    </row>
    <row r="3" spans="1:25" x14ac:dyDescent="0.2">
      <c r="A3">
        <v>64.120999999999995</v>
      </c>
      <c r="B3">
        <v>70.951999999999998</v>
      </c>
      <c r="C3">
        <v>87.430999999999997</v>
      </c>
      <c r="D3">
        <v>94.412999999999997</v>
      </c>
      <c r="E3">
        <v>72.677999999999997</v>
      </c>
      <c r="F3">
        <v>15.388999999999999</v>
      </c>
      <c r="I3" t="s">
        <v>9</v>
      </c>
      <c r="L3" t="s">
        <v>10</v>
      </c>
      <c r="M3" t="s">
        <v>11</v>
      </c>
      <c r="O3" t="s">
        <v>9</v>
      </c>
      <c r="R3" t="s">
        <v>10</v>
      </c>
      <c r="S3" t="s">
        <v>11</v>
      </c>
      <c r="U3" t="s">
        <v>9</v>
      </c>
      <c r="X3" t="s">
        <v>10</v>
      </c>
      <c r="Y3" t="s">
        <v>11</v>
      </c>
    </row>
    <row r="4" spans="1:25" x14ac:dyDescent="0.2">
      <c r="A4">
        <v>69.796000000000006</v>
      </c>
      <c r="B4">
        <v>75.346000000000004</v>
      </c>
      <c r="C4">
        <v>92.533000000000001</v>
      </c>
      <c r="D4">
        <v>97.209000000000003</v>
      </c>
      <c r="E4">
        <v>68.284999999999997</v>
      </c>
      <c r="F4">
        <v>21.495000000000001</v>
      </c>
      <c r="I4">
        <v>3000</v>
      </c>
      <c r="J4">
        <v>64.120999999999995</v>
      </c>
      <c r="K4">
        <v>69.796000000000006</v>
      </c>
      <c r="L4">
        <f t="shared" ref="L4:L11" si="0">AVERAGE(J4:K4)</f>
        <v>66.958500000000001</v>
      </c>
      <c r="M4">
        <f t="shared" ref="M4:M11" si="1">STDEV(J4:K4)</f>
        <v>4.0128309832336653</v>
      </c>
      <c r="O4">
        <v>3000</v>
      </c>
      <c r="P4">
        <f>(J4/$L$4)*100</f>
        <v>95.762300529432395</v>
      </c>
      <c r="Q4">
        <f>(K4/$L$4)*100</f>
        <v>104.23769947056761</v>
      </c>
      <c r="R4">
        <f t="shared" ref="R4:R11" si="2">AVERAGE(P4:Q4)</f>
        <v>100</v>
      </c>
      <c r="S4">
        <f t="shared" ref="S4:S11" si="3">STDEV(P4:Q4)</f>
        <v>5.9930120645379921</v>
      </c>
      <c r="U4">
        <v>3000</v>
      </c>
      <c r="V4">
        <f>(J4/$L$39)*100</f>
        <v>66.924465875525769</v>
      </c>
      <c r="W4">
        <f>(K4/$L$39)*100</f>
        <v>72.847585350325119</v>
      </c>
      <c r="X4">
        <f t="shared" ref="X4:X11" si="4">AVERAGE(V4:W4)</f>
        <v>69.886025612925437</v>
      </c>
      <c r="Y4">
        <f t="shared" ref="Y4:Y11" si="5">STDEV(V4:W4)</f>
        <v>4.1882779464087223</v>
      </c>
    </row>
    <row r="5" spans="1:25" x14ac:dyDescent="0.2">
      <c r="A5">
        <v>63.722999999999999</v>
      </c>
      <c r="B5">
        <v>60.494999999999997</v>
      </c>
      <c r="C5">
        <v>89.453999999999994</v>
      </c>
      <c r="D5">
        <v>89.069000000000003</v>
      </c>
      <c r="E5">
        <v>57.177999999999997</v>
      </c>
      <c r="F5">
        <v>6.4219999999999997</v>
      </c>
      <c r="I5">
        <v>700</v>
      </c>
      <c r="J5">
        <v>63.722999999999999</v>
      </c>
      <c r="K5">
        <v>59.857999999999997</v>
      </c>
      <c r="L5">
        <f t="shared" si="0"/>
        <v>61.790499999999994</v>
      </c>
      <c r="M5">
        <f t="shared" si="1"/>
        <v>2.7329677092860076</v>
      </c>
      <c r="O5">
        <v>700</v>
      </c>
      <c r="P5">
        <f t="shared" ref="P5:Q11" si="6">(J5/$L$4)*100</f>
        <v>95.167902506776585</v>
      </c>
      <c r="Q5">
        <f t="shared" si="6"/>
        <v>89.395670452593762</v>
      </c>
      <c r="R5">
        <f t="shared" si="2"/>
        <v>92.281786479685167</v>
      </c>
      <c r="S5">
        <f t="shared" si="3"/>
        <v>4.0815844280950291</v>
      </c>
      <c r="U5">
        <v>700</v>
      </c>
      <c r="V5">
        <f t="shared" ref="V5:W11" si="7">(J5/$L$39)*100</f>
        <v>66.509064721169793</v>
      </c>
      <c r="W5">
        <f t="shared" si="7"/>
        <v>62.475081149346103</v>
      </c>
      <c r="X5">
        <f t="shared" si="4"/>
        <v>64.492072935257951</v>
      </c>
      <c r="Y5">
        <f t="shared" si="5"/>
        <v>2.8524571388316611</v>
      </c>
    </row>
    <row r="6" spans="1:25" x14ac:dyDescent="0.2">
      <c r="A6">
        <v>59.857999999999997</v>
      </c>
      <c r="B6">
        <v>65.052999999999997</v>
      </c>
      <c r="C6">
        <v>88.980999999999995</v>
      </c>
      <c r="D6">
        <v>98.864000000000004</v>
      </c>
      <c r="E6">
        <v>52.645000000000003</v>
      </c>
      <c r="F6">
        <v>7.6020000000000003</v>
      </c>
      <c r="I6">
        <v>300</v>
      </c>
      <c r="J6">
        <v>44.13</v>
      </c>
      <c r="K6">
        <v>47.518999999999998</v>
      </c>
      <c r="L6">
        <f t="shared" si="0"/>
        <v>45.8245</v>
      </c>
      <c r="M6">
        <f t="shared" si="1"/>
        <v>2.3963848814412065</v>
      </c>
      <c r="O6">
        <v>300</v>
      </c>
      <c r="P6">
        <f t="shared" si="6"/>
        <v>65.906494321109349</v>
      </c>
      <c r="Q6">
        <f t="shared" si="6"/>
        <v>70.967838287894736</v>
      </c>
      <c r="R6">
        <f t="shared" si="2"/>
        <v>68.437166304502043</v>
      </c>
      <c r="S6">
        <f t="shared" si="3"/>
        <v>3.578910640831567</v>
      </c>
      <c r="U6">
        <v>300</v>
      </c>
      <c r="V6">
        <f t="shared" si="7"/>
        <v>46.05942950183173</v>
      </c>
      <c r="W6">
        <f t="shared" si="7"/>
        <v>49.596601642817625</v>
      </c>
      <c r="X6">
        <f t="shared" si="4"/>
        <v>47.828015572324674</v>
      </c>
      <c r="Y6">
        <f t="shared" si="5"/>
        <v>2.5011584071152648</v>
      </c>
    </row>
    <row r="7" spans="1:25" x14ac:dyDescent="0.2">
      <c r="A7">
        <v>44.13</v>
      </c>
      <c r="B7">
        <v>48.874000000000002</v>
      </c>
      <c r="C7">
        <v>82.965999999999994</v>
      </c>
      <c r="D7">
        <v>89.385000000000005</v>
      </c>
      <c r="E7">
        <v>32.768999999999998</v>
      </c>
      <c r="F7">
        <v>14.038</v>
      </c>
      <c r="I7">
        <v>70</v>
      </c>
      <c r="J7">
        <v>11.282</v>
      </c>
      <c r="K7">
        <v>9.7469999999999999</v>
      </c>
      <c r="L7">
        <f t="shared" si="0"/>
        <v>10.5145</v>
      </c>
      <c r="M7">
        <f t="shared" si="1"/>
        <v>1.0854089091213506</v>
      </c>
      <c r="O7">
        <v>70</v>
      </c>
      <c r="P7">
        <f t="shared" si="6"/>
        <v>16.849242441213587</v>
      </c>
      <c r="Q7">
        <f t="shared" si="6"/>
        <v>14.556777705593763</v>
      </c>
      <c r="R7">
        <f t="shared" si="2"/>
        <v>15.703010073403675</v>
      </c>
      <c r="S7">
        <f t="shared" si="3"/>
        <v>1.6210173601878031</v>
      </c>
      <c r="U7">
        <v>70</v>
      </c>
      <c r="V7">
        <f t="shared" si="7"/>
        <v>11.775265888050432</v>
      </c>
      <c r="W7">
        <f t="shared" si="7"/>
        <v>10.173153395747878</v>
      </c>
      <c r="X7">
        <f t="shared" si="4"/>
        <v>10.974209641899154</v>
      </c>
      <c r="Y7">
        <f t="shared" si="5"/>
        <v>1.1328646075308164</v>
      </c>
    </row>
    <row r="8" spans="1:25" x14ac:dyDescent="0.2">
      <c r="A8">
        <v>47.518999999999998</v>
      </c>
      <c r="B8">
        <v>52.91</v>
      </c>
      <c r="C8">
        <v>86.239000000000004</v>
      </c>
      <c r="D8">
        <v>91.745999999999995</v>
      </c>
      <c r="E8">
        <v>32.533000000000001</v>
      </c>
      <c r="F8">
        <v>11.843999999999999</v>
      </c>
      <c r="I8">
        <v>30</v>
      </c>
      <c r="J8">
        <v>1.2689999999999999</v>
      </c>
      <c r="K8">
        <v>0.94299999999999995</v>
      </c>
      <c r="L8">
        <f t="shared" si="0"/>
        <v>1.1059999999999999</v>
      </c>
      <c r="M8">
        <f t="shared" si="1"/>
        <v>0.23051681066681479</v>
      </c>
      <c r="O8">
        <v>30</v>
      </c>
      <c r="P8">
        <f>(J8/$L$4)*100</f>
        <v>1.8952037456036199</v>
      </c>
      <c r="Q8">
        <f t="shared" si="6"/>
        <v>1.4083350134784978</v>
      </c>
      <c r="R8">
        <f t="shared" si="2"/>
        <v>1.6517693795410588</v>
      </c>
      <c r="S8">
        <f t="shared" si="3"/>
        <v>0.34426818203337134</v>
      </c>
      <c r="U8">
        <v>30</v>
      </c>
      <c r="V8">
        <f t="shared" si="7"/>
        <v>1.3244825750696683</v>
      </c>
      <c r="W8">
        <f t="shared" si="7"/>
        <v>0.98422936823537988</v>
      </c>
      <c r="X8">
        <f t="shared" si="4"/>
        <v>1.154355971652524</v>
      </c>
      <c r="Y8">
        <f t="shared" si="5"/>
        <v>0.24059534987299561</v>
      </c>
    </row>
    <row r="9" spans="1:25" x14ac:dyDescent="0.2">
      <c r="A9">
        <v>11.282</v>
      </c>
      <c r="B9">
        <v>12.3</v>
      </c>
      <c r="C9">
        <v>66.433000000000007</v>
      </c>
      <c r="D9">
        <v>78.430999999999997</v>
      </c>
      <c r="E9">
        <v>8.6140000000000008</v>
      </c>
      <c r="F9">
        <v>9.3390000000000004</v>
      </c>
      <c r="I9">
        <v>7</v>
      </c>
      <c r="J9">
        <v>0.83699999999999997</v>
      </c>
      <c r="K9">
        <v>0.59899999999999998</v>
      </c>
      <c r="L9">
        <f t="shared" si="0"/>
        <v>0.71799999999999997</v>
      </c>
      <c r="M9">
        <f t="shared" si="1"/>
        <v>0.16829141392239819</v>
      </c>
      <c r="O9">
        <v>7</v>
      </c>
      <c r="P9">
        <f t="shared" si="6"/>
        <v>1.250028002419409</v>
      </c>
      <c r="Q9">
        <f t="shared" si="6"/>
        <v>0.89458395872070007</v>
      </c>
      <c r="R9">
        <f t="shared" si="2"/>
        <v>1.0723059805700546</v>
      </c>
      <c r="S9">
        <f t="shared" si="3"/>
        <v>0.2513368936317244</v>
      </c>
      <c r="U9">
        <v>7</v>
      </c>
      <c r="V9">
        <f t="shared" si="7"/>
        <v>0.87359488993956846</v>
      </c>
      <c r="W9">
        <f t="shared" si="7"/>
        <v>0.62518917452067091</v>
      </c>
      <c r="X9">
        <f t="shared" si="4"/>
        <v>0.74939203223011974</v>
      </c>
      <c r="Y9">
        <f t="shared" si="5"/>
        <v>0.17564936585819754</v>
      </c>
    </row>
    <row r="10" spans="1:25" x14ac:dyDescent="0.2">
      <c r="A10">
        <v>9.7469999999999999</v>
      </c>
      <c r="B10">
        <v>10.298</v>
      </c>
      <c r="C10">
        <v>75.358000000000004</v>
      </c>
      <c r="D10">
        <v>81.384</v>
      </c>
      <c r="E10">
        <v>8.5969999999999995</v>
      </c>
      <c r="F10">
        <v>10.318</v>
      </c>
      <c r="I10">
        <v>3</v>
      </c>
      <c r="J10">
        <v>0.72799999999999998</v>
      </c>
      <c r="K10">
        <v>0.79</v>
      </c>
      <c r="L10">
        <f t="shared" si="0"/>
        <v>0.75900000000000001</v>
      </c>
      <c r="M10">
        <f t="shared" si="1"/>
        <v>4.3840620433565985E-2</v>
      </c>
      <c r="O10">
        <v>3</v>
      </c>
      <c r="P10">
        <f t="shared" si="6"/>
        <v>1.0872406042548741</v>
      </c>
      <c r="Q10">
        <f t="shared" si="6"/>
        <v>1.1798352711007565</v>
      </c>
      <c r="R10">
        <f t="shared" si="2"/>
        <v>1.1335379376778154</v>
      </c>
      <c r="S10">
        <f t="shared" si="3"/>
        <v>6.5474316828432605E-2</v>
      </c>
      <c r="U10">
        <v>3</v>
      </c>
      <c r="V10">
        <f t="shared" si="7"/>
        <v>0.75982924716368683</v>
      </c>
      <c r="W10">
        <f t="shared" si="7"/>
        <v>0.82453997975180293</v>
      </c>
      <c r="X10">
        <f t="shared" si="4"/>
        <v>0.79218461345774482</v>
      </c>
      <c r="Y10">
        <f t="shared" si="5"/>
        <v>4.5757397828606203E-2</v>
      </c>
    </row>
    <row r="11" spans="1:25" x14ac:dyDescent="0.2">
      <c r="A11">
        <v>1.2689999999999999</v>
      </c>
      <c r="B11">
        <v>1.998</v>
      </c>
      <c r="C11">
        <v>42.482999999999997</v>
      </c>
      <c r="D11">
        <v>41.905000000000001</v>
      </c>
      <c r="E11">
        <v>0.97099999999999997</v>
      </c>
      <c r="F11">
        <v>1.4410000000000001</v>
      </c>
      <c r="I11">
        <v>0.7</v>
      </c>
      <c r="J11">
        <v>0.81699999999999995</v>
      </c>
      <c r="K11">
        <v>0.90600000000000003</v>
      </c>
      <c r="L11">
        <f t="shared" si="0"/>
        <v>0.86149999999999993</v>
      </c>
      <c r="M11">
        <f t="shared" si="1"/>
        <v>6.2932503525602784E-2</v>
      </c>
      <c r="O11">
        <v>0.7</v>
      </c>
      <c r="P11">
        <f t="shared" si="6"/>
        <v>1.2201587550497697</v>
      </c>
      <c r="Q11">
        <f t="shared" si="6"/>
        <v>1.353076905844665</v>
      </c>
      <c r="R11">
        <f t="shared" si="2"/>
        <v>1.2866178304472173</v>
      </c>
      <c r="S11">
        <f t="shared" si="3"/>
        <v>9.3987325769846586E-2</v>
      </c>
      <c r="U11">
        <v>0.7</v>
      </c>
      <c r="V11">
        <f t="shared" si="7"/>
        <v>0.85272046007243418</v>
      </c>
      <c r="W11">
        <f t="shared" si="7"/>
        <v>0.94561167298118176</v>
      </c>
      <c r="X11">
        <f t="shared" si="4"/>
        <v>0.89916606652680797</v>
      </c>
      <c r="Y11">
        <f t="shared" si="5"/>
        <v>6.568400656041877E-2</v>
      </c>
    </row>
    <row r="12" spans="1:25" x14ac:dyDescent="0.2">
      <c r="A12">
        <v>0.94299999999999995</v>
      </c>
      <c r="B12">
        <v>1.92</v>
      </c>
      <c r="C12">
        <v>51.564999999999998</v>
      </c>
      <c r="D12">
        <v>50.223999999999997</v>
      </c>
      <c r="E12">
        <v>1.03</v>
      </c>
      <c r="F12">
        <v>1.9159999999999999</v>
      </c>
    </row>
    <row r="13" spans="1:25" x14ac:dyDescent="0.2">
      <c r="A13">
        <v>0.83699999999999997</v>
      </c>
      <c r="B13">
        <v>0.64600000000000002</v>
      </c>
      <c r="C13">
        <v>1.548</v>
      </c>
      <c r="D13">
        <v>0.81499999999999995</v>
      </c>
      <c r="E13">
        <v>0.66700000000000004</v>
      </c>
      <c r="F13">
        <v>0.67400000000000004</v>
      </c>
      <c r="I13" s="3" t="s">
        <v>14</v>
      </c>
      <c r="J13" s="4"/>
      <c r="K13" s="4"/>
      <c r="L13" s="4"/>
      <c r="M13" s="4"/>
      <c r="O13" s="3" t="s">
        <v>14</v>
      </c>
      <c r="P13" s="4"/>
      <c r="Q13" s="4"/>
      <c r="R13" s="4"/>
      <c r="S13" s="4"/>
      <c r="U13" s="3" t="s">
        <v>14</v>
      </c>
      <c r="V13" s="4"/>
      <c r="W13" s="4"/>
      <c r="X13" s="4"/>
      <c r="Y13" s="4"/>
    </row>
    <row r="14" spans="1:25" x14ac:dyDescent="0.2">
      <c r="A14">
        <v>0.59899999999999998</v>
      </c>
      <c r="B14">
        <v>0.95599999999999996</v>
      </c>
      <c r="C14">
        <v>1.224</v>
      </c>
      <c r="D14">
        <v>0.63500000000000001</v>
      </c>
      <c r="E14">
        <v>0.63500000000000001</v>
      </c>
      <c r="F14">
        <v>1.1000000000000001</v>
      </c>
      <c r="I14" t="s">
        <v>9</v>
      </c>
      <c r="L14" t="s">
        <v>10</v>
      </c>
      <c r="M14" t="s">
        <v>11</v>
      </c>
      <c r="O14" t="s">
        <v>9</v>
      </c>
      <c r="R14" t="s">
        <v>10</v>
      </c>
      <c r="S14" t="s">
        <v>11</v>
      </c>
      <c r="U14" t="s">
        <v>9</v>
      </c>
      <c r="X14" t="s">
        <v>10</v>
      </c>
      <c r="Y14" t="s">
        <v>11</v>
      </c>
    </row>
    <row r="15" spans="1:25" x14ac:dyDescent="0.2">
      <c r="A15">
        <v>0.72799999999999998</v>
      </c>
      <c r="B15">
        <v>0.68600000000000005</v>
      </c>
      <c r="C15">
        <v>0.77200000000000002</v>
      </c>
      <c r="D15">
        <v>0.72</v>
      </c>
      <c r="E15">
        <v>0.58599999999999997</v>
      </c>
      <c r="F15">
        <v>0.63800000000000001</v>
      </c>
      <c r="I15">
        <v>3000</v>
      </c>
      <c r="J15">
        <v>70.951999999999998</v>
      </c>
      <c r="K15">
        <v>75.346000000000004</v>
      </c>
      <c r="L15">
        <f t="shared" ref="L15:L22" si="8">AVERAGE(J15:K15)</f>
        <v>73.149000000000001</v>
      </c>
      <c r="M15">
        <f t="shared" ref="M15:M22" si="9">STDEV(J15:K15)</f>
        <v>3.1070271965336937</v>
      </c>
      <c r="O15">
        <v>3000</v>
      </c>
      <c r="P15">
        <f>(J15/$L$4)*100</f>
        <v>105.96414196853274</v>
      </c>
      <c r="Q15">
        <f>(K15/$L$4)*100</f>
        <v>112.52641561564253</v>
      </c>
      <c r="R15">
        <f t="shared" ref="R15:R22" si="10">AVERAGE(P15:Q15)</f>
        <v>109.24527879208765</v>
      </c>
      <c r="S15">
        <f t="shared" ref="S15:S22" si="11">STDEV(P15:Q15)</f>
        <v>4.6402281958731102</v>
      </c>
      <c r="U15">
        <v>3000</v>
      </c>
      <c r="V15">
        <f>(J15/$L$39)*100</f>
        <v>74.05412739664547</v>
      </c>
      <c r="W15">
        <f>(K15/$L$39)*100</f>
        <v>78.640239638454872</v>
      </c>
      <c r="X15">
        <f t="shared" ref="X15:X22" si="12">AVERAGE(V15:W15)</f>
        <v>76.347183517550178</v>
      </c>
      <c r="Y15">
        <f t="shared" ref="Y15:Y22" si="13">STDEV(V15:W15)</f>
        <v>3.2428710654660682</v>
      </c>
    </row>
    <row r="16" spans="1:25" x14ac:dyDescent="0.2">
      <c r="A16">
        <v>0.79</v>
      </c>
      <c r="B16">
        <v>0.628</v>
      </c>
      <c r="C16">
        <v>0.90500000000000003</v>
      </c>
      <c r="D16">
        <v>0.72599999999999998</v>
      </c>
      <c r="E16">
        <v>0.82199999999999995</v>
      </c>
      <c r="F16">
        <v>0.70799999999999996</v>
      </c>
      <c r="I16">
        <v>700</v>
      </c>
      <c r="J16">
        <v>60.494999999999997</v>
      </c>
      <c r="K16">
        <v>65.052999999999997</v>
      </c>
      <c r="L16">
        <f t="shared" si="8"/>
        <v>62.774000000000001</v>
      </c>
      <c r="M16">
        <f t="shared" si="9"/>
        <v>3.2229927086482832</v>
      </c>
      <c r="O16">
        <v>700</v>
      </c>
      <c r="P16">
        <f t="shared" ref="P16:Q22" si="14">(J16/$L$4)*100</f>
        <v>90.347005981316784</v>
      </c>
      <c r="Q16">
        <f t="shared" si="14"/>
        <v>97.154207456857606</v>
      </c>
      <c r="R16">
        <f t="shared" si="10"/>
        <v>93.750606719087187</v>
      </c>
      <c r="S16">
        <f t="shared" si="11"/>
        <v>4.8134183242579871</v>
      </c>
      <c r="U16">
        <v>700</v>
      </c>
      <c r="V16">
        <f t="shared" ref="V16:W22" si="15">(J16/$L$39)*100</f>
        <v>63.13993174061433</v>
      </c>
      <c r="W16">
        <f t="shared" si="15"/>
        <v>67.897214307334224</v>
      </c>
      <c r="X16">
        <f t="shared" si="12"/>
        <v>65.518573023974284</v>
      </c>
      <c r="Y16">
        <f t="shared" si="13"/>
        <v>3.3639067629481816</v>
      </c>
    </row>
    <row r="17" spans="1:25" x14ac:dyDescent="0.2">
      <c r="A17">
        <v>0.81699999999999995</v>
      </c>
      <c r="B17">
        <v>0.56699999999999995</v>
      </c>
      <c r="C17">
        <v>0.63100000000000001</v>
      </c>
      <c r="D17">
        <v>0.55500000000000005</v>
      </c>
      <c r="E17">
        <v>0.68200000000000005</v>
      </c>
      <c r="F17">
        <v>0.71099999999999997</v>
      </c>
      <c r="I17">
        <v>300</v>
      </c>
      <c r="J17">
        <v>48.874000000000002</v>
      </c>
      <c r="K17">
        <v>52.91</v>
      </c>
      <c r="L17">
        <f t="shared" si="8"/>
        <v>50.891999999999996</v>
      </c>
      <c r="M17">
        <f t="shared" si="9"/>
        <v>2.8538829688689016</v>
      </c>
      <c r="O17">
        <v>300</v>
      </c>
      <c r="P17">
        <f t="shared" si="14"/>
        <v>72.991479797187807</v>
      </c>
      <c r="Q17">
        <f t="shared" si="14"/>
        <v>79.019093916381038</v>
      </c>
      <c r="R17">
        <f t="shared" si="10"/>
        <v>76.005286856784423</v>
      </c>
      <c r="S17">
        <f t="shared" si="11"/>
        <v>4.2621668180573122</v>
      </c>
      <c r="U17">
        <v>300</v>
      </c>
      <c r="V17">
        <f t="shared" si="15"/>
        <v>51.010844266315978</v>
      </c>
      <c r="W17">
        <f t="shared" si="15"/>
        <v>55.223304213503667</v>
      </c>
      <c r="X17">
        <f t="shared" si="12"/>
        <v>53.117074239909826</v>
      </c>
      <c r="Y17">
        <f t="shared" si="13"/>
        <v>2.9786589941331409</v>
      </c>
    </row>
    <row r="18" spans="1:25" x14ac:dyDescent="0.2">
      <c r="A18">
        <v>0.90600000000000003</v>
      </c>
      <c r="B18">
        <v>0.80100000000000005</v>
      </c>
      <c r="C18">
        <v>0.78</v>
      </c>
      <c r="D18">
        <v>0.82199999999999995</v>
      </c>
      <c r="E18">
        <v>0.68300000000000005</v>
      </c>
      <c r="F18">
        <v>0.55100000000000005</v>
      </c>
      <c r="I18">
        <v>70</v>
      </c>
      <c r="J18">
        <v>12.3</v>
      </c>
      <c r="K18">
        <v>10.298</v>
      </c>
      <c r="L18">
        <f t="shared" si="8"/>
        <v>11.298999999999999</v>
      </c>
      <c r="M18">
        <f t="shared" si="9"/>
        <v>1.4156277759354685</v>
      </c>
      <c r="O18">
        <v>70</v>
      </c>
      <c r="P18">
        <f t="shared" si="14"/>
        <v>18.369587132328231</v>
      </c>
      <c r="Q18">
        <f t="shared" si="14"/>
        <v>15.37967547062733</v>
      </c>
      <c r="R18">
        <f t="shared" si="10"/>
        <v>16.87463130147778</v>
      </c>
      <c r="S18">
        <f t="shared" si="11"/>
        <v>2.1141868111374462</v>
      </c>
      <c r="U18">
        <v>70</v>
      </c>
      <c r="V18">
        <f t="shared" si="15"/>
        <v>12.837774368287565</v>
      </c>
      <c r="W18">
        <f t="shared" si="15"/>
        <v>10.748243938587427</v>
      </c>
      <c r="X18">
        <f t="shared" si="12"/>
        <v>11.793009153437495</v>
      </c>
      <c r="Y18">
        <f t="shared" si="13"/>
        <v>1.4775211363366083</v>
      </c>
    </row>
    <row r="19" spans="1:25" x14ac:dyDescent="0.2">
      <c r="I19">
        <v>30</v>
      </c>
      <c r="J19">
        <v>1.998</v>
      </c>
      <c r="K19">
        <v>1.92</v>
      </c>
      <c r="L19">
        <f t="shared" si="8"/>
        <v>1.9590000000000001</v>
      </c>
      <c r="M19">
        <f t="shared" si="9"/>
        <v>5.5154328932550761E-2</v>
      </c>
      <c r="O19">
        <v>30</v>
      </c>
      <c r="P19">
        <f t="shared" si="14"/>
        <v>2.9839378122269764</v>
      </c>
      <c r="Q19">
        <f t="shared" si="14"/>
        <v>2.8674477474853828</v>
      </c>
      <c r="R19">
        <f t="shared" si="10"/>
        <v>2.9256927798561794</v>
      </c>
      <c r="S19">
        <f t="shared" si="11"/>
        <v>8.2370914719640795E-2</v>
      </c>
      <c r="U19">
        <v>30</v>
      </c>
      <c r="V19">
        <f t="shared" si="15"/>
        <v>2.0853555437267119</v>
      </c>
      <c r="W19">
        <f t="shared" si="15"/>
        <v>2.0039452672448879</v>
      </c>
      <c r="X19">
        <f t="shared" si="12"/>
        <v>2.0446504054857999</v>
      </c>
      <c r="Y19">
        <f t="shared" si="13"/>
        <v>5.7565758558569519E-2</v>
      </c>
    </row>
    <row r="20" spans="1:25" x14ac:dyDescent="0.2">
      <c r="I20">
        <v>7</v>
      </c>
      <c r="J20">
        <v>0.64600000000000002</v>
      </c>
      <c r="K20">
        <v>0.95599999999999996</v>
      </c>
      <c r="L20">
        <f t="shared" si="8"/>
        <v>0.80099999999999993</v>
      </c>
      <c r="M20">
        <f t="shared" si="9"/>
        <v>0.21920310216783057</v>
      </c>
      <c r="O20">
        <v>7</v>
      </c>
      <c r="P20">
        <f t="shared" si="14"/>
        <v>0.96477669003935274</v>
      </c>
      <c r="Q20">
        <f t="shared" si="14"/>
        <v>1.4277500242687635</v>
      </c>
      <c r="R20">
        <f t="shared" si="10"/>
        <v>1.1962633571540582</v>
      </c>
      <c r="S20">
        <f t="shared" si="11"/>
        <v>0.32737158414216139</v>
      </c>
      <c r="U20">
        <v>7</v>
      </c>
      <c r="V20">
        <f t="shared" si="15"/>
        <v>0.67424408470843633</v>
      </c>
      <c r="W20">
        <f t="shared" si="15"/>
        <v>0.9977977476490173</v>
      </c>
      <c r="X20">
        <f t="shared" si="12"/>
        <v>0.83602091617872687</v>
      </c>
      <c r="Y20">
        <f t="shared" si="13"/>
        <v>0.22878698914303056</v>
      </c>
    </row>
    <row r="21" spans="1:25" x14ac:dyDescent="0.2">
      <c r="I21">
        <v>3</v>
      </c>
      <c r="J21">
        <v>0.68600000000000005</v>
      </c>
      <c r="K21">
        <v>0.628</v>
      </c>
      <c r="L21">
        <f t="shared" si="8"/>
        <v>0.65700000000000003</v>
      </c>
      <c r="M21">
        <f t="shared" si="9"/>
        <v>4.1012193308819792E-2</v>
      </c>
      <c r="O21">
        <v>3</v>
      </c>
      <c r="P21">
        <f t="shared" si="14"/>
        <v>1.0245151847786316</v>
      </c>
      <c r="Q21">
        <f t="shared" si="14"/>
        <v>0.9378943674066772</v>
      </c>
      <c r="R21">
        <f t="shared" si="10"/>
        <v>0.98120477609265433</v>
      </c>
      <c r="S21">
        <f t="shared" si="11"/>
        <v>6.1250167355630436E-2</v>
      </c>
      <c r="U21">
        <v>3</v>
      </c>
      <c r="V21">
        <f t="shared" si="15"/>
        <v>0.71599294444270489</v>
      </c>
      <c r="W21">
        <f t="shared" si="15"/>
        <v>0.65545709782801553</v>
      </c>
      <c r="X21">
        <f t="shared" si="12"/>
        <v>0.68572502113536027</v>
      </c>
      <c r="Y21">
        <f t="shared" si="13"/>
        <v>4.2805307646115551E-2</v>
      </c>
    </row>
    <row r="22" spans="1:25" x14ac:dyDescent="0.2">
      <c r="I22">
        <v>0.7</v>
      </c>
      <c r="J22">
        <v>0.56699999999999995</v>
      </c>
      <c r="K22">
        <v>0.80100000000000005</v>
      </c>
      <c r="L22">
        <f t="shared" si="8"/>
        <v>0.68399999999999994</v>
      </c>
      <c r="M22">
        <f t="shared" si="9"/>
        <v>0.16546298679765251</v>
      </c>
      <c r="O22">
        <v>0.7</v>
      </c>
      <c r="P22">
        <f t="shared" si="14"/>
        <v>0.84679316292927709</v>
      </c>
      <c r="Q22">
        <f t="shared" si="14"/>
        <v>1.1962633571540582</v>
      </c>
      <c r="R22">
        <f t="shared" si="10"/>
        <v>1.0215282600416677</v>
      </c>
      <c r="S22">
        <f t="shared" si="11"/>
        <v>0.24711274415892176</v>
      </c>
      <c r="U22">
        <v>0.7</v>
      </c>
      <c r="V22">
        <f t="shared" si="15"/>
        <v>0.59179008673325606</v>
      </c>
      <c r="W22">
        <f t="shared" si="15"/>
        <v>0.83602091617872676</v>
      </c>
      <c r="X22">
        <f t="shared" si="12"/>
        <v>0.71390550145599141</v>
      </c>
      <c r="Y22">
        <f t="shared" si="13"/>
        <v>0.17269727567570722</v>
      </c>
    </row>
    <row r="25" spans="1:25" x14ac:dyDescent="0.2">
      <c r="I25" s="3" t="s">
        <v>15</v>
      </c>
      <c r="J25" s="4"/>
      <c r="K25" s="4"/>
      <c r="L25" s="4"/>
      <c r="M25" s="4"/>
      <c r="O25" s="3" t="s">
        <v>15</v>
      </c>
      <c r="P25" s="4"/>
      <c r="Q25" s="4"/>
      <c r="R25" s="4"/>
      <c r="S25" s="4"/>
      <c r="U25" s="3" t="s">
        <v>15</v>
      </c>
      <c r="V25" s="4"/>
      <c r="W25" s="4"/>
      <c r="X25" s="4"/>
      <c r="Y25" s="4"/>
    </row>
    <row r="26" spans="1:25" x14ac:dyDescent="0.2">
      <c r="I26" t="s">
        <v>9</v>
      </c>
      <c r="L26" t="s">
        <v>10</v>
      </c>
      <c r="M26" t="s">
        <v>11</v>
      </c>
      <c r="O26" t="s">
        <v>9</v>
      </c>
      <c r="R26" t="s">
        <v>10</v>
      </c>
      <c r="S26" t="s">
        <v>11</v>
      </c>
      <c r="U26" t="s">
        <v>9</v>
      </c>
      <c r="X26" t="s">
        <v>10</v>
      </c>
      <c r="Y26" t="s">
        <v>11</v>
      </c>
    </row>
    <row r="27" spans="1:25" x14ac:dyDescent="0.2">
      <c r="I27">
        <v>3000</v>
      </c>
      <c r="J27">
        <v>87.430999999999997</v>
      </c>
      <c r="K27">
        <v>92.533000000000001</v>
      </c>
      <c r="L27">
        <f t="shared" ref="L27:L34" si="16">AVERAGE(J27:K27)</f>
        <v>89.981999999999999</v>
      </c>
      <c r="M27">
        <f t="shared" ref="M27:M34" si="17">STDEV(J27:K27)</f>
        <v>3.6076587976137682</v>
      </c>
      <c r="O27">
        <v>3000</v>
      </c>
      <c r="P27">
        <f>(J27/$L$4)*100</f>
        <v>130.57490833874712</v>
      </c>
      <c r="Q27">
        <f>(K27/$L$4)*100</f>
        <v>138.19455334274215</v>
      </c>
      <c r="R27">
        <f t="shared" ref="R27:R34" si="18">AVERAGE(P27:Q27)</f>
        <v>134.38473084074462</v>
      </c>
      <c r="S27">
        <f t="shared" ref="S27:S34" si="19">STDEV(P27:Q27)</f>
        <v>5.3879026525590854</v>
      </c>
      <c r="U27">
        <v>3000</v>
      </c>
      <c r="V27">
        <f>(J27/$L$39)*100</f>
        <v>91.253613885670731</v>
      </c>
      <c r="W27">
        <f>(K27/$L$39)*100</f>
        <v>96.578680944776679</v>
      </c>
      <c r="X27">
        <f t="shared" ref="X27:X34" si="20">AVERAGE(V27:W27)</f>
        <v>93.916147415223705</v>
      </c>
      <c r="Y27">
        <f t="shared" ref="Y27:Y34" si="21">STDEV(V27:W27)</f>
        <v>3.7653910277669214</v>
      </c>
    </row>
    <row r="28" spans="1:25" x14ac:dyDescent="0.2">
      <c r="I28">
        <v>700</v>
      </c>
      <c r="J28">
        <v>89.453999999999994</v>
      </c>
      <c r="K28">
        <v>88.980999999999995</v>
      </c>
      <c r="L28">
        <f t="shared" si="16"/>
        <v>89.217500000000001</v>
      </c>
      <c r="M28">
        <f t="shared" si="17"/>
        <v>0.33446150750123627</v>
      </c>
      <c r="O28">
        <v>700</v>
      </c>
      <c r="P28">
        <f t="shared" ref="P28:Q34" si="22">(J28/$L$4)*100</f>
        <v>133.59618271018613</v>
      </c>
      <c r="Q28">
        <f t="shared" si="22"/>
        <v>132.88977500989418</v>
      </c>
      <c r="R28">
        <f t="shared" si="18"/>
        <v>133.24297886004015</v>
      </c>
      <c r="S28">
        <f t="shared" si="19"/>
        <v>0.49950567515883038</v>
      </c>
      <c r="U28">
        <v>700</v>
      </c>
      <c r="V28">
        <f t="shared" ref="V28:W34" si="23">(J28/$L$39)*100</f>
        <v>93.365062466731359</v>
      </c>
      <c r="W28">
        <f t="shared" si="23"/>
        <v>92.871382200373645</v>
      </c>
      <c r="X28">
        <f t="shared" si="20"/>
        <v>93.118222333552495</v>
      </c>
      <c r="Y28">
        <f t="shared" si="21"/>
        <v>0.3490846640795206</v>
      </c>
    </row>
    <row r="29" spans="1:25" x14ac:dyDescent="0.2">
      <c r="I29">
        <v>300</v>
      </c>
      <c r="J29">
        <v>82.965999999999994</v>
      </c>
      <c r="K29">
        <v>86.239000000000004</v>
      </c>
      <c r="L29">
        <f t="shared" si="16"/>
        <v>84.602499999999992</v>
      </c>
      <c r="M29">
        <f t="shared" si="17"/>
        <v>2.3143604948235774</v>
      </c>
      <c r="O29">
        <v>300</v>
      </c>
      <c r="P29">
        <f t="shared" si="22"/>
        <v>123.90659886347512</v>
      </c>
      <c r="Q29">
        <f t="shared" si="22"/>
        <v>128.79470119551664</v>
      </c>
      <c r="R29">
        <f t="shared" si="18"/>
        <v>126.35065002949588</v>
      </c>
      <c r="S29">
        <f t="shared" si="19"/>
        <v>3.4564103061203304</v>
      </c>
      <c r="U29">
        <v>300</v>
      </c>
      <c r="V29">
        <f t="shared" si="23"/>
        <v>86.593397417833017</v>
      </c>
      <c r="W29">
        <f t="shared" si="23"/>
        <v>90.009497865589552</v>
      </c>
      <c r="X29">
        <f t="shared" si="20"/>
        <v>88.301447641711292</v>
      </c>
      <c r="Y29">
        <f t="shared" si="21"/>
        <v>2.4155477918230468</v>
      </c>
    </row>
    <row r="30" spans="1:25" x14ac:dyDescent="0.2">
      <c r="I30">
        <v>70</v>
      </c>
      <c r="J30">
        <v>66.433000000000007</v>
      </c>
      <c r="K30">
        <v>75.358000000000004</v>
      </c>
      <c r="L30">
        <f t="shared" si="16"/>
        <v>70.895499999999998</v>
      </c>
      <c r="M30">
        <f t="shared" si="17"/>
        <v>6.3109280220899349</v>
      </c>
      <c r="O30">
        <v>70</v>
      </c>
      <c r="P30">
        <f t="shared" si="22"/>
        <v>99.215185525362742</v>
      </c>
      <c r="Q30">
        <f t="shared" si="22"/>
        <v>112.54433716406432</v>
      </c>
      <c r="R30">
        <f t="shared" si="18"/>
        <v>105.87976134471353</v>
      </c>
      <c r="S30">
        <f t="shared" si="19"/>
        <v>9.4251335111896655</v>
      </c>
      <c r="U30">
        <v>70</v>
      </c>
      <c r="V30">
        <f t="shared" si="23"/>
        <v>69.337549968166499</v>
      </c>
      <c r="W30">
        <f t="shared" si="23"/>
        <v>78.652764296375153</v>
      </c>
      <c r="X30">
        <f t="shared" si="20"/>
        <v>73.995157132270833</v>
      </c>
      <c r="Y30">
        <f t="shared" si="21"/>
        <v>6.5868512196824289</v>
      </c>
    </row>
    <row r="31" spans="1:25" x14ac:dyDescent="0.2">
      <c r="I31">
        <v>30</v>
      </c>
      <c r="J31">
        <v>42.482999999999997</v>
      </c>
      <c r="K31">
        <v>51.564999999999998</v>
      </c>
      <c r="L31">
        <f t="shared" si="16"/>
        <v>47.024000000000001</v>
      </c>
      <c r="M31">
        <f t="shared" si="17"/>
        <v>6.4219437867362252</v>
      </c>
      <c r="O31">
        <v>30</v>
      </c>
      <c r="P31">
        <f t="shared" si="22"/>
        <v>63.446761800219534</v>
      </c>
      <c r="Q31">
        <f t="shared" si="22"/>
        <v>77.01038703077279</v>
      </c>
      <c r="R31">
        <f t="shared" si="18"/>
        <v>70.228574415496155</v>
      </c>
      <c r="S31">
        <f t="shared" si="19"/>
        <v>9.5909313779971566</v>
      </c>
      <c r="U31">
        <v>30</v>
      </c>
      <c r="V31">
        <f t="shared" si="23"/>
        <v>44.340420202273215</v>
      </c>
      <c r="W31">
        <f t="shared" si="23"/>
        <v>53.819498804938881</v>
      </c>
      <c r="X31">
        <f t="shared" si="20"/>
        <v>49.079959503606048</v>
      </c>
      <c r="Y31">
        <f t="shared" si="21"/>
        <v>6.7027207593451958</v>
      </c>
    </row>
    <row r="32" spans="1:25" x14ac:dyDescent="0.2">
      <c r="I32">
        <v>7</v>
      </c>
      <c r="J32">
        <v>1.548</v>
      </c>
      <c r="K32">
        <v>1.224</v>
      </c>
      <c r="L32">
        <f t="shared" si="16"/>
        <v>1.3860000000000001</v>
      </c>
      <c r="M32">
        <f t="shared" si="17"/>
        <v>0.22910259710444014</v>
      </c>
      <c r="O32">
        <v>7</v>
      </c>
      <c r="P32">
        <f t="shared" si="22"/>
        <v>2.31187974641009</v>
      </c>
      <c r="Q32">
        <f t="shared" si="22"/>
        <v>1.8279979390219314</v>
      </c>
      <c r="R32">
        <f t="shared" si="18"/>
        <v>2.0699388427160108</v>
      </c>
      <c r="S32">
        <f t="shared" si="19"/>
        <v>0.34215610729696938</v>
      </c>
      <c r="U32">
        <v>7</v>
      </c>
      <c r="V32">
        <f t="shared" si="23"/>
        <v>1.6156808717161912</v>
      </c>
      <c r="W32">
        <f t="shared" si="23"/>
        <v>1.2775151078686162</v>
      </c>
      <c r="X32">
        <f t="shared" si="20"/>
        <v>1.4465979897924037</v>
      </c>
      <c r="Y32">
        <f t="shared" si="21"/>
        <v>0.23911930478175017</v>
      </c>
    </row>
    <row r="33" spans="9:25" x14ac:dyDescent="0.2">
      <c r="I33">
        <v>3</v>
      </c>
      <c r="J33">
        <v>0.77200000000000002</v>
      </c>
      <c r="K33">
        <v>0.90500000000000003</v>
      </c>
      <c r="L33">
        <f t="shared" si="16"/>
        <v>0.83850000000000002</v>
      </c>
      <c r="M33">
        <f t="shared" si="17"/>
        <v>9.4045201897810835E-2</v>
      </c>
      <c r="O33">
        <v>3</v>
      </c>
      <c r="P33">
        <f t="shared" si="22"/>
        <v>1.1529529484680809</v>
      </c>
      <c r="Q33">
        <f t="shared" si="22"/>
        <v>1.3515834434761831</v>
      </c>
      <c r="R33">
        <f t="shared" si="18"/>
        <v>1.252268195972132</v>
      </c>
      <c r="S33">
        <f t="shared" si="19"/>
        <v>0.14045296997066972</v>
      </c>
      <c r="U33">
        <v>3</v>
      </c>
      <c r="V33">
        <f t="shared" si="23"/>
        <v>0.80575299287138225</v>
      </c>
      <c r="W33">
        <f t="shared" si="23"/>
        <v>0.94456795148782491</v>
      </c>
      <c r="X33">
        <f t="shared" si="20"/>
        <v>0.87516047217960358</v>
      </c>
      <c r="Y33">
        <f t="shared" si="21"/>
        <v>9.8156998567816567E-2</v>
      </c>
    </row>
    <row r="34" spans="9:25" x14ac:dyDescent="0.2">
      <c r="I34">
        <v>0.7</v>
      </c>
      <c r="J34">
        <v>0.63100000000000001</v>
      </c>
      <c r="K34">
        <v>0.78</v>
      </c>
      <c r="L34">
        <f t="shared" si="16"/>
        <v>0.70550000000000002</v>
      </c>
      <c r="M34">
        <f t="shared" si="17"/>
        <v>0.10535891039679537</v>
      </c>
      <c r="O34">
        <v>0.7</v>
      </c>
      <c r="P34">
        <f t="shared" si="22"/>
        <v>0.94237475451212327</v>
      </c>
      <c r="Q34">
        <f t="shared" si="22"/>
        <v>1.1649006474159367</v>
      </c>
      <c r="R34">
        <f t="shared" si="18"/>
        <v>1.0536377009640301</v>
      </c>
      <c r="S34">
        <f t="shared" si="19"/>
        <v>0.15734956786187657</v>
      </c>
      <c r="U34">
        <v>0.7</v>
      </c>
      <c r="V34">
        <f t="shared" si="23"/>
        <v>0.65858826230808565</v>
      </c>
      <c r="W34">
        <f t="shared" si="23"/>
        <v>0.81410276481823585</v>
      </c>
      <c r="X34">
        <f t="shared" si="20"/>
        <v>0.73634551356316069</v>
      </c>
      <c r="Y34">
        <f t="shared" si="21"/>
        <v>0.10996535929777956</v>
      </c>
    </row>
    <row r="37" spans="9:25" x14ac:dyDescent="0.2">
      <c r="I37" s="3" t="s">
        <v>8</v>
      </c>
      <c r="J37" s="4"/>
      <c r="K37" s="4"/>
      <c r="L37" s="4"/>
      <c r="M37" s="4"/>
      <c r="O37" s="3" t="s">
        <v>8</v>
      </c>
      <c r="P37" s="4"/>
      <c r="Q37" s="4"/>
      <c r="R37" s="4"/>
      <c r="S37" s="4"/>
      <c r="U37" s="3" t="s">
        <v>8</v>
      </c>
      <c r="V37" s="4"/>
      <c r="W37" s="4"/>
      <c r="X37" s="4"/>
      <c r="Y37" s="4"/>
    </row>
    <row r="38" spans="9:25" x14ac:dyDescent="0.2">
      <c r="I38" t="s">
        <v>9</v>
      </c>
      <c r="L38" t="s">
        <v>10</v>
      </c>
      <c r="M38" t="s">
        <v>11</v>
      </c>
      <c r="O38" t="s">
        <v>9</v>
      </c>
      <c r="R38" t="s">
        <v>10</v>
      </c>
      <c r="S38" t="s">
        <v>11</v>
      </c>
      <c r="U38" t="s">
        <v>9</v>
      </c>
      <c r="X38" t="s">
        <v>10</v>
      </c>
      <c r="Y38" t="s">
        <v>11</v>
      </c>
    </row>
    <row r="39" spans="9:25" x14ac:dyDescent="0.2">
      <c r="I39">
        <v>3000</v>
      </c>
      <c r="J39">
        <v>94.412999999999997</v>
      </c>
      <c r="K39">
        <v>97.209000000000003</v>
      </c>
      <c r="L39">
        <f t="shared" ref="L39:L46" si="24">AVERAGE(J39:K39)</f>
        <v>95.811000000000007</v>
      </c>
      <c r="M39">
        <f t="shared" ref="M39:M46" si="25">STDEV(J39:K39)</f>
        <v>1.9770705601975915</v>
      </c>
      <c r="O39">
        <v>3000</v>
      </c>
      <c r="P39">
        <f>(J39/$L$4)*100</f>
        <v>141.00226259548825</v>
      </c>
      <c r="Q39">
        <f>(K39/$L$4)*100</f>
        <v>145.17798337776384</v>
      </c>
      <c r="R39">
        <f t="shared" ref="R39:R46" si="26">AVERAGE(P39:Q39)</f>
        <v>143.09012298662606</v>
      </c>
      <c r="S39">
        <f t="shared" ref="S39:S46" si="27">STDEV(P39:Q39)</f>
        <v>2.9526804814886649</v>
      </c>
      <c r="U39">
        <v>3000</v>
      </c>
      <c r="V39">
        <f>(J39/$L$39)*100</f>
        <v>98.54087735228731</v>
      </c>
      <c r="W39">
        <f>(K39/$L$39)*100</f>
        <v>101.45912264771269</v>
      </c>
      <c r="X39">
        <f t="shared" ref="X39:X46" si="28">AVERAGE(V39:W39)</f>
        <v>100</v>
      </c>
      <c r="Y39">
        <f t="shared" ref="Y39:Y46" si="29">STDEV(V39:W39)</f>
        <v>2.0635110375610251</v>
      </c>
    </row>
    <row r="40" spans="9:25" x14ac:dyDescent="0.2">
      <c r="I40">
        <v>700</v>
      </c>
      <c r="J40">
        <v>89.069000000000003</v>
      </c>
      <c r="K40">
        <v>98.864000000000004</v>
      </c>
      <c r="L40">
        <f t="shared" si="24"/>
        <v>93.966499999999996</v>
      </c>
      <c r="M40">
        <f t="shared" si="25"/>
        <v>6.9261109217222341</v>
      </c>
      <c r="O40">
        <v>700</v>
      </c>
      <c r="P40">
        <f t="shared" ref="P40:Q46" si="30">(J40/$L$4)*100</f>
        <v>133.0211996983206</v>
      </c>
      <c r="Q40">
        <f t="shared" si="30"/>
        <v>147.64966359760149</v>
      </c>
      <c r="R40">
        <f t="shared" si="26"/>
        <v>140.33543164796106</v>
      </c>
      <c r="S40">
        <f t="shared" si="27"/>
        <v>10.343886021524121</v>
      </c>
      <c r="U40">
        <v>700</v>
      </c>
      <c r="V40">
        <f t="shared" ref="V40:W46" si="31">(J40/$L$39)*100</f>
        <v>92.963229691789039</v>
      </c>
      <c r="W40">
        <f t="shared" si="31"/>
        <v>103.18648171921805</v>
      </c>
      <c r="X40">
        <f t="shared" si="28"/>
        <v>98.074855705503552</v>
      </c>
      <c r="Y40">
        <f t="shared" si="29"/>
        <v>7.2289308343741752</v>
      </c>
    </row>
    <row r="41" spans="9:25" x14ac:dyDescent="0.2">
      <c r="I41">
        <v>300</v>
      </c>
      <c r="J41">
        <v>89.385000000000005</v>
      </c>
      <c r="K41">
        <v>91.745999999999995</v>
      </c>
      <c r="L41">
        <f t="shared" si="24"/>
        <v>90.5655</v>
      </c>
      <c r="M41">
        <f t="shared" si="25"/>
        <v>1.6694791103814315</v>
      </c>
      <c r="O41">
        <v>300</v>
      </c>
      <c r="P41">
        <f t="shared" si="30"/>
        <v>133.49313380676091</v>
      </c>
      <c r="Q41">
        <f t="shared" si="30"/>
        <v>137.01919845874681</v>
      </c>
      <c r="R41">
        <f t="shared" si="26"/>
        <v>135.25616613275386</v>
      </c>
      <c r="S41">
        <f t="shared" si="27"/>
        <v>2.4933042263214173</v>
      </c>
      <c r="U41">
        <v>300</v>
      </c>
      <c r="V41">
        <f t="shared" si="31"/>
        <v>93.293045683689769</v>
      </c>
      <c r="W41">
        <f t="shared" si="31"/>
        <v>95.757272129504955</v>
      </c>
      <c r="X41">
        <f t="shared" si="28"/>
        <v>94.525158906597369</v>
      </c>
      <c r="Y41">
        <f t="shared" si="29"/>
        <v>1.7424712302151422</v>
      </c>
    </row>
    <row r="42" spans="9:25" x14ac:dyDescent="0.2">
      <c r="I42">
        <v>70</v>
      </c>
      <c r="J42">
        <v>78.430999999999997</v>
      </c>
      <c r="K42">
        <v>81.384</v>
      </c>
      <c r="L42">
        <f t="shared" si="24"/>
        <v>79.907499999999999</v>
      </c>
      <c r="M42">
        <f t="shared" si="25"/>
        <v>2.0880863248438772</v>
      </c>
      <c r="O42">
        <v>70</v>
      </c>
      <c r="P42">
        <f t="shared" si="30"/>
        <v>117.13374702240939</v>
      </c>
      <c r="Q42">
        <f t="shared" si="30"/>
        <v>121.54394139653665</v>
      </c>
      <c r="R42">
        <f t="shared" si="26"/>
        <v>119.33884420947302</v>
      </c>
      <c r="S42">
        <f t="shared" si="27"/>
        <v>3.1184783482961458</v>
      </c>
      <c r="U42">
        <v>70</v>
      </c>
      <c r="V42">
        <f t="shared" si="31"/>
        <v>81.860120445460325</v>
      </c>
      <c r="W42">
        <f t="shared" si="31"/>
        <v>84.942230015342702</v>
      </c>
      <c r="X42">
        <f t="shared" si="28"/>
        <v>83.40117523040152</v>
      </c>
      <c r="Y42">
        <f t="shared" si="29"/>
        <v>2.1793805772237822</v>
      </c>
    </row>
    <row r="43" spans="9:25" x14ac:dyDescent="0.2">
      <c r="I43">
        <v>30</v>
      </c>
      <c r="J43">
        <v>41.905000000000001</v>
      </c>
      <c r="K43">
        <v>50.223999999999997</v>
      </c>
      <c r="L43">
        <f t="shared" si="24"/>
        <v>46.064499999999995</v>
      </c>
      <c r="M43">
        <f t="shared" si="25"/>
        <v>5.8824213126908855</v>
      </c>
      <c r="O43">
        <v>30</v>
      </c>
      <c r="P43">
        <f t="shared" si="30"/>
        <v>62.583540551236958</v>
      </c>
      <c r="Q43">
        <f t="shared" si="30"/>
        <v>75.007653994638474</v>
      </c>
      <c r="R43">
        <f t="shared" si="26"/>
        <v>68.795597272937712</v>
      </c>
      <c r="S43">
        <f t="shared" si="27"/>
        <v>8.7851748660601601</v>
      </c>
      <c r="U43">
        <v>30</v>
      </c>
      <c r="V43">
        <f t="shared" si="31"/>
        <v>43.737149179113047</v>
      </c>
      <c r="W43">
        <f t="shared" si="31"/>
        <v>52.419868282347522</v>
      </c>
      <c r="X43">
        <f t="shared" si="28"/>
        <v>48.078508730730285</v>
      </c>
      <c r="Y43">
        <f t="shared" si="29"/>
        <v>6.1396095570350759</v>
      </c>
    </row>
    <row r="44" spans="9:25" x14ac:dyDescent="0.2">
      <c r="I44">
        <v>7</v>
      </c>
      <c r="J44">
        <v>0.81499999999999995</v>
      </c>
      <c r="K44">
        <v>0.63500000000000001</v>
      </c>
      <c r="L44">
        <f t="shared" si="24"/>
        <v>0.72499999999999998</v>
      </c>
      <c r="M44">
        <f t="shared" si="25"/>
        <v>0.12727922061357852</v>
      </c>
      <c r="O44">
        <v>7</v>
      </c>
      <c r="P44">
        <f t="shared" si="30"/>
        <v>1.2171718303128056</v>
      </c>
      <c r="Q44">
        <f t="shared" si="30"/>
        <v>0.94834860398605103</v>
      </c>
      <c r="R44">
        <f t="shared" si="26"/>
        <v>1.0827602171494284</v>
      </c>
      <c r="S44">
        <f t="shared" si="27"/>
        <v>0.19008672627609358</v>
      </c>
      <c r="U44">
        <v>7</v>
      </c>
      <c r="V44">
        <f t="shared" si="31"/>
        <v>0.85063301708572081</v>
      </c>
      <c r="W44">
        <f t="shared" si="31"/>
        <v>0.6627631482815125</v>
      </c>
      <c r="X44">
        <f t="shared" si="28"/>
        <v>0.75669808268361671</v>
      </c>
      <c r="Y44">
        <f t="shared" si="29"/>
        <v>0.13284405821208262</v>
      </c>
    </row>
    <row r="45" spans="9:25" x14ac:dyDescent="0.2">
      <c r="I45">
        <v>3</v>
      </c>
      <c r="J45">
        <v>0.72</v>
      </c>
      <c r="K45">
        <v>0.72599999999999998</v>
      </c>
      <c r="L45">
        <f t="shared" si="24"/>
        <v>0.72299999999999998</v>
      </c>
      <c r="M45">
        <f t="shared" si="25"/>
        <v>4.2426406871192892E-3</v>
      </c>
      <c r="O45">
        <v>3</v>
      </c>
      <c r="P45">
        <f t="shared" si="30"/>
        <v>1.0752929053070186</v>
      </c>
      <c r="Q45">
        <f t="shared" si="30"/>
        <v>1.0842536795179103</v>
      </c>
      <c r="R45">
        <f t="shared" si="26"/>
        <v>1.0797732924124643</v>
      </c>
      <c r="S45">
        <f t="shared" si="27"/>
        <v>6.336224209203053E-3</v>
      </c>
      <c r="U45">
        <v>3</v>
      </c>
      <c r="V45">
        <f t="shared" si="31"/>
        <v>0.751479475216833</v>
      </c>
      <c r="W45">
        <f t="shared" si="31"/>
        <v>0.75774180417697334</v>
      </c>
      <c r="X45">
        <f t="shared" si="28"/>
        <v>0.75461063969690323</v>
      </c>
      <c r="Y45">
        <f t="shared" si="29"/>
        <v>4.428135273736135E-3</v>
      </c>
    </row>
    <row r="46" spans="9:25" x14ac:dyDescent="0.2">
      <c r="I46">
        <v>0.7</v>
      </c>
      <c r="J46">
        <v>0.55500000000000005</v>
      </c>
      <c r="K46">
        <v>0.82199999999999995</v>
      </c>
      <c r="L46">
        <f t="shared" si="24"/>
        <v>0.6885</v>
      </c>
      <c r="M46">
        <f t="shared" si="25"/>
        <v>0.1887975105768081</v>
      </c>
      <c r="O46">
        <v>0.7</v>
      </c>
      <c r="P46">
        <f t="shared" si="30"/>
        <v>0.82887161450749347</v>
      </c>
      <c r="Q46">
        <f t="shared" si="30"/>
        <v>1.2276260668921795</v>
      </c>
      <c r="R46">
        <f t="shared" si="26"/>
        <v>1.0282488406998365</v>
      </c>
      <c r="S46">
        <f t="shared" si="27"/>
        <v>0.28196197730953976</v>
      </c>
      <c r="U46">
        <v>0.7</v>
      </c>
      <c r="V46">
        <f t="shared" si="31"/>
        <v>0.5792654288129756</v>
      </c>
      <c r="W46">
        <f t="shared" si="31"/>
        <v>0.85793906753921767</v>
      </c>
      <c r="X46">
        <f t="shared" si="28"/>
        <v>0.71860224817609664</v>
      </c>
      <c r="Y46">
        <f t="shared" si="29"/>
        <v>0.1970520196812558</v>
      </c>
    </row>
    <row r="48" spans="9:25" x14ac:dyDescent="0.2">
      <c r="I48" s="3" t="s">
        <v>16</v>
      </c>
      <c r="J48" s="4"/>
      <c r="K48" s="4"/>
      <c r="L48" s="4"/>
      <c r="M48" s="4"/>
      <c r="O48" s="3" t="s">
        <v>16</v>
      </c>
      <c r="P48" s="4"/>
      <c r="Q48" s="4"/>
      <c r="R48" s="4"/>
      <c r="S48" s="4"/>
      <c r="U48" s="3" t="s">
        <v>16</v>
      </c>
      <c r="V48" s="4"/>
      <c r="W48" s="4"/>
      <c r="X48" s="4"/>
      <c r="Y48" s="4"/>
    </row>
    <row r="49" spans="9:25" x14ac:dyDescent="0.2">
      <c r="I49" t="s">
        <v>9</v>
      </c>
      <c r="L49" t="s">
        <v>10</v>
      </c>
      <c r="M49" t="s">
        <v>11</v>
      </c>
      <c r="O49" t="s">
        <v>9</v>
      </c>
      <c r="R49" t="s">
        <v>10</v>
      </c>
      <c r="S49" t="s">
        <v>11</v>
      </c>
      <c r="U49" t="s">
        <v>9</v>
      </c>
      <c r="X49" t="s">
        <v>10</v>
      </c>
      <c r="Y49" t="s">
        <v>11</v>
      </c>
    </row>
    <row r="50" spans="9:25" x14ac:dyDescent="0.2">
      <c r="I50">
        <v>3000</v>
      </c>
      <c r="J50">
        <v>72.677999999999997</v>
      </c>
      <c r="K50">
        <v>68.284999999999997</v>
      </c>
      <c r="L50">
        <f t="shared" ref="L50:L57" si="32">AVERAGE(J50:K50)</f>
        <v>70.481499999999997</v>
      </c>
      <c r="M50">
        <f t="shared" ref="M50:M57" si="33">STDEV(J50:K50)</f>
        <v>3.1063200897525038</v>
      </c>
      <c r="O50">
        <v>3000</v>
      </c>
      <c r="P50">
        <f>(J50/$L$4)*100</f>
        <v>108.54185801653261</v>
      </c>
      <c r="Q50">
        <f>(K50/$L$4)*100</f>
        <v>101.98107783179134</v>
      </c>
      <c r="R50">
        <f t="shared" ref="R50:R57" si="34">AVERAGE(P50:Q50)</f>
        <v>105.26146792416198</v>
      </c>
      <c r="S50">
        <f t="shared" ref="S50:S57" si="35">STDEV(P50:Q50)</f>
        <v>4.639172158504886</v>
      </c>
      <c r="U50">
        <v>3000</v>
      </c>
      <c r="V50">
        <f>(J50/$L$39)*100</f>
        <v>75.855590694179156</v>
      </c>
      <c r="W50">
        <f>(K50/$L$39)*100</f>
        <v>71.270522173863114</v>
      </c>
      <c r="X50">
        <f t="shared" ref="X50:X57" si="36">AVERAGE(V50:W50)</f>
        <v>73.563056434021135</v>
      </c>
      <c r="Y50">
        <f t="shared" ref="Y50:Y57" si="37">STDEV(V50:W50)</f>
        <v>3.2421330429204431</v>
      </c>
    </row>
    <row r="51" spans="9:25" x14ac:dyDescent="0.2">
      <c r="I51">
        <v>700</v>
      </c>
      <c r="J51">
        <v>57.177999999999997</v>
      </c>
      <c r="K51">
        <v>52.645000000000003</v>
      </c>
      <c r="L51">
        <f t="shared" si="32"/>
        <v>54.911500000000004</v>
      </c>
      <c r="M51">
        <f t="shared" si="33"/>
        <v>3.205315039118616</v>
      </c>
      <c r="O51">
        <v>700</v>
      </c>
      <c r="P51">
        <f t="shared" ref="P51:Q57" si="38">(J51/$L$4)*100</f>
        <v>85.393191305062089</v>
      </c>
      <c r="Q51">
        <f t="shared" si="38"/>
        <v>78.623326388733332</v>
      </c>
      <c r="R51">
        <f t="shared" si="34"/>
        <v>82.008258846897718</v>
      </c>
      <c r="S51">
        <f t="shared" si="35"/>
        <v>4.7870173900529629</v>
      </c>
      <c r="U51">
        <v>700</v>
      </c>
      <c r="V51">
        <f t="shared" ref="V51:W57" si="39">(J51/$L$39)*100</f>
        <v>59.677907547150113</v>
      </c>
      <c r="W51">
        <f t="shared" si="39"/>
        <v>54.946718017764141</v>
      </c>
      <c r="X51">
        <f t="shared" si="36"/>
        <v>57.312312782457127</v>
      </c>
      <c r="Y51">
        <f t="shared" si="37"/>
        <v>3.3454561993076113</v>
      </c>
    </row>
    <row r="52" spans="9:25" x14ac:dyDescent="0.2">
      <c r="I52">
        <v>300</v>
      </c>
      <c r="J52">
        <v>32.768999999999998</v>
      </c>
      <c r="K52">
        <v>32.533000000000001</v>
      </c>
      <c r="L52">
        <f t="shared" si="32"/>
        <v>32.650999999999996</v>
      </c>
      <c r="M52">
        <f t="shared" si="33"/>
        <v>0.16687720036002318</v>
      </c>
      <c r="O52">
        <v>300</v>
      </c>
      <c r="P52">
        <f t="shared" si="38"/>
        <v>48.939268352785675</v>
      </c>
      <c r="Q52">
        <f t="shared" si="38"/>
        <v>48.586811233823937</v>
      </c>
      <c r="R52">
        <f t="shared" si="34"/>
        <v>48.763039793304806</v>
      </c>
      <c r="S52">
        <f t="shared" si="35"/>
        <v>0.24922481889531833</v>
      </c>
      <c r="U52">
        <v>300</v>
      </c>
      <c r="V52">
        <f t="shared" si="39"/>
        <v>34.201709615806116</v>
      </c>
      <c r="W52">
        <f t="shared" si="39"/>
        <v>33.955391343373933</v>
      </c>
      <c r="X52">
        <f t="shared" si="36"/>
        <v>34.078550479590021</v>
      </c>
      <c r="Y52">
        <f t="shared" si="37"/>
        <v>0.17417332076695272</v>
      </c>
    </row>
    <row r="53" spans="9:25" x14ac:dyDescent="0.2">
      <c r="I53">
        <v>70</v>
      </c>
      <c r="J53">
        <v>8.6140000000000008</v>
      </c>
      <c r="K53">
        <v>8.5969999999999995</v>
      </c>
      <c r="L53">
        <f t="shared" si="32"/>
        <v>8.6054999999999993</v>
      </c>
      <c r="M53">
        <f t="shared" si="33"/>
        <v>1.2020815280172183E-2</v>
      </c>
      <c r="O53">
        <v>70</v>
      </c>
      <c r="P53">
        <f t="shared" si="38"/>
        <v>12.86468484210369</v>
      </c>
      <c r="Q53">
        <f t="shared" si="38"/>
        <v>12.839295981839497</v>
      </c>
      <c r="R53">
        <f t="shared" si="34"/>
        <v>12.851990411971594</v>
      </c>
      <c r="S53">
        <f t="shared" si="35"/>
        <v>1.7952635259408992E-2</v>
      </c>
      <c r="U53">
        <v>70</v>
      </c>
      <c r="V53">
        <f t="shared" si="39"/>
        <v>8.9906169437747234</v>
      </c>
      <c r="W53">
        <f t="shared" si="39"/>
        <v>8.972873678387657</v>
      </c>
      <c r="X53">
        <f t="shared" si="36"/>
        <v>8.9817453110811911</v>
      </c>
      <c r="Y53">
        <f t="shared" si="37"/>
        <v>1.2546383275587195E-2</v>
      </c>
    </row>
    <row r="54" spans="9:25" x14ac:dyDescent="0.2">
      <c r="I54">
        <v>30</v>
      </c>
      <c r="J54">
        <v>0.97099999999999997</v>
      </c>
      <c r="K54">
        <v>1.03</v>
      </c>
      <c r="L54">
        <f t="shared" si="32"/>
        <v>1.0004999999999999</v>
      </c>
      <c r="M54">
        <f t="shared" si="33"/>
        <v>4.1719300090006343E-2</v>
      </c>
      <c r="O54">
        <v>30</v>
      </c>
      <c r="P54">
        <f t="shared" si="38"/>
        <v>1.4501519597959929</v>
      </c>
      <c r="Q54">
        <f t="shared" si="38"/>
        <v>1.5382662395364293</v>
      </c>
      <c r="R54">
        <f t="shared" si="34"/>
        <v>1.494209099666211</v>
      </c>
      <c r="S54">
        <f t="shared" si="35"/>
        <v>6.2306204723830992E-2</v>
      </c>
      <c r="U54">
        <v>30</v>
      </c>
      <c r="V54">
        <f t="shared" si="39"/>
        <v>1.0134535700493679</v>
      </c>
      <c r="W54">
        <f t="shared" si="39"/>
        <v>1.0750331381574141</v>
      </c>
      <c r="X54">
        <f t="shared" si="36"/>
        <v>1.0442433541033909</v>
      </c>
      <c r="Y54">
        <f t="shared" si="37"/>
        <v>4.3543330191738332E-2</v>
      </c>
    </row>
    <row r="55" spans="9:25" x14ac:dyDescent="0.2">
      <c r="I55">
        <v>7</v>
      </c>
      <c r="J55">
        <v>0.66700000000000004</v>
      </c>
      <c r="K55">
        <v>0.63500000000000001</v>
      </c>
      <c r="L55">
        <f t="shared" si="32"/>
        <v>0.65100000000000002</v>
      </c>
      <c r="M55">
        <f t="shared" si="33"/>
        <v>2.2627416997969541E-2</v>
      </c>
      <c r="O55">
        <v>7</v>
      </c>
      <c r="P55">
        <f t="shared" si="38"/>
        <v>0.99613939977747423</v>
      </c>
      <c r="Q55">
        <f t="shared" si="38"/>
        <v>0.94834860398605103</v>
      </c>
      <c r="R55">
        <f t="shared" si="34"/>
        <v>0.97224400188176263</v>
      </c>
      <c r="S55">
        <f t="shared" si="35"/>
        <v>3.3793195782416866E-2</v>
      </c>
      <c r="U55">
        <v>7</v>
      </c>
      <c r="V55">
        <f t="shared" si="39"/>
        <v>0.69616223606892735</v>
      </c>
      <c r="W55">
        <f t="shared" si="39"/>
        <v>0.6627631482815125</v>
      </c>
      <c r="X55">
        <f t="shared" si="36"/>
        <v>0.67946269217521993</v>
      </c>
      <c r="Y55">
        <f t="shared" si="37"/>
        <v>2.3616721459925844E-2</v>
      </c>
    </row>
    <row r="56" spans="9:25" x14ac:dyDescent="0.2">
      <c r="I56">
        <v>3</v>
      </c>
      <c r="J56">
        <v>0.58599999999999997</v>
      </c>
      <c r="K56">
        <v>0.82199999999999995</v>
      </c>
      <c r="L56">
        <f t="shared" si="32"/>
        <v>0.70399999999999996</v>
      </c>
      <c r="M56">
        <f t="shared" si="33"/>
        <v>0.16687720036002551</v>
      </c>
      <c r="O56">
        <v>3</v>
      </c>
      <c r="P56">
        <f t="shared" si="38"/>
        <v>0.87516894793043443</v>
      </c>
      <c r="Q56">
        <f t="shared" si="38"/>
        <v>1.2276260668921795</v>
      </c>
      <c r="R56">
        <f t="shared" si="34"/>
        <v>1.0513975074113069</v>
      </c>
      <c r="S56">
        <f t="shared" si="35"/>
        <v>0.24922481889532411</v>
      </c>
      <c r="U56">
        <v>3</v>
      </c>
      <c r="V56">
        <f t="shared" si="39"/>
        <v>0.6116207951070336</v>
      </c>
      <c r="W56">
        <f t="shared" si="39"/>
        <v>0.85793906753921767</v>
      </c>
      <c r="X56">
        <f t="shared" si="36"/>
        <v>0.73477993132312558</v>
      </c>
      <c r="Y56">
        <f t="shared" si="37"/>
        <v>0.17417332076695347</v>
      </c>
    </row>
    <row r="57" spans="9:25" x14ac:dyDescent="0.2">
      <c r="I57">
        <v>0.7</v>
      </c>
      <c r="J57">
        <v>0.68200000000000005</v>
      </c>
      <c r="K57">
        <v>0.68300000000000005</v>
      </c>
      <c r="L57">
        <f t="shared" si="32"/>
        <v>0.68250000000000011</v>
      </c>
      <c r="M57">
        <f t="shared" si="33"/>
        <v>7.0710678118654816E-4</v>
      </c>
      <c r="O57">
        <v>0.7</v>
      </c>
      <c r="P57">
        <f t="shared" si="38"/>
        <v>1.0185413353047037</v>
      </c>
      <c r="Q57">
        <f t="shared" si="38"/>
        <v>1.0200347976731856</v>
      </c>
      <c r="R57">
        <f t="shared" si="34"/>
        <v>1.0192880664889445</v>
      </c>
      <c r="S57">
        <f t="shared" si="35"/>
        <v>1.0560373682004828E-3</v>
      </c>
      <c r="U57">
        <v>0.7</v>
      </c>
      <c r="V57">
        <f t="shared" si="39"/>
        <v>0.71181805846927804</v>
      </c>
      <c r="W57">
        <f t="shared" si="39"/>
        <v>0.71286177996263478</v>
      </c>
      <c r="X57">
        <f t="shared" si="36"/>
        <v>0.71233991921595641</v>
      </c>
      <c r="Y57">
        <f t="shared" si="37"/>
        <v>7.3802254562270225E-4</v>
      </c>
    </row>
    <row r="59" spans="9:25" x14ac:dyDescent="0.2">
      <c r="I59" s="3" t="s">
        <v>17</v>
      </c>
      <c r="J59" s="4"/>
      <c r="K59" s="4"/>
      <c r="L59" s="4"/>
      <c r="M59" s="4"/>
      <c r="O59" s="3" t="s">
        <v>17</v>
      </c>
      <c r="P59" s="4"/>
      <c r="Q59" s="4"/>
      <c r="R59" s="4"/>
      <c r="S59" s="4"/>
      <c r="U59" s="3" t="s">
        <v>17</v>
      </c>
      <c r="V59" s="4"/>
      <c r="W59" s="4"/>
      <c r="X59" s="4"/>
      <c r="Y59" s="4"/>
    </row>
    <row r="60" spans="9:25" x14ac:dyDescent="0.2">
      <c r="I60" t="s">
        <v>9</v>
      </c>
      <c r="L60" t="s">
        <v>10</v>
      </c>
      <c r="M60" t="s">
        <v>11</v>
      </c>
      <c r="O60" t="s">
        <v>9</v>
      </c>
      <c r="R60" t="s">
        <v>10</v>
      </c>
      <c r="S60" t="s">
        <v>11</v>
      </c>
      <c r="U60" t="s">
        <v>9</v>
      </c>
      <c r="X60" t="s">
        <v>10</v>
      </c>
      <c r="Y60" t="s">
        <v>11</v>
      </c>
    </row>
    <row r="61" spans="9:25" x14ac:dyDescent="0.2">
      <c r="I61">
        <v>3000</v>
      </c>
      <c r="J61">
        <v>15.388999999999999</v>
      </c>
      <c r="K61">
        <v>21.495000000000001</v>
      </c>
      <c r="L61">
        <f t="shared" ref="L61:L68" si="40">AVERAGE(J61:K61)</f>
        <v>18.442</v>
      </c>
      <c r="M61">
        <f t="shared" ref="M61:M68" si="41">STDEV(J61:K61)</f>
        <v>4.3175940059250584</v>
      </c>
      <c r="O61">
        <v>3000</v>
      </c>
      <c r="P61">
        <f>(J61/$L$4)*100</f>
        <v>22.982892388569038</v>
      </c>
      <c r="Q61">
        <f>(K61/$L$4)*100</f>
        <v>32.101973610519948</v>
      </c>
      <c r="R61">
        <f t="shared" ref="R61:R68" si="42">AVERAGE(P61:Q61)</f>
        <v>27.542432999544495</v>
      </c>
      <c r="S61">
        <f t="shared" ref="S61:S68" si="43">STDEV(P61:Q61)</f>
        <v>6.4481641702323813</v>
      </c>
      <c r="U61">
        <v>3000</v>
      </c>
      <c r="V61">
        <f>(J61/$L$39)*100</f>
        <v>16.061830061266448</v>
      </c>
      <c r="W61">
        <f>(K61/$L$39)*100</f>
        <v>22.434793499702536</v>
      </c>
      <c r="X61">
        <f t="shared" ref="X61:X68" si="44">AVERAGE(V61:W61)</f>
        <v>19.248311780484492</v>
      </c>
      <c r="Y61">
        <f t="shared" ref="Y61:Y68" si="45">STDEV(V61:W61)</f>
        <v>4.5063656635720868</v>
      </c>
    </row>
    <row r="62" spans="9:25" x14ac:dyDescent="0.2">
      <c r="I62">
        <v>700</v>
      </c>
      <c r="J62">
        <v>6.4219999999999997</v>
      </c>
      <c r="K62">
        <v>7.6020000000000003</v>
      </c>
      <c r="L62">
        <f t="shared" si="40"/>
        <v>7.0120000000000005</v>
      </c>
      <c r="M62">
        <f t="shared" si="41"/>
        <v>0.83438600180012645</v>
      </c>
      <c r="O62">
        <v>700</v>
      </c>
      <c r="P62">
        <f t="shared" ref="P62:Q68" si="46">(J62/$L$4)*100</f>
        <v>9.5910153303912118</v>
      </c>
      <c r="Q62">
        <f t="shared" si="46"/>
        <v>11.353300925199937</v>
      </c>
      <c r="R62">
        <f t="shared" si="42"/>
        <v>10.472158127795574</v>
      </c>
      <c r="S62">
        <f t="shared" si="43"/>
        <v>1.2461240944766181</v>
      </c>
      <c r="U62">
        <v>700</v>
      </c>
      <c r="V62">
        <f t="shared" ref="V62:W68" si="47">(J62/$L$39)*100</f>
        <v>6.7027794303368085</v>
      </c>
      <c r="W62">
        <f t="shared" si="47"/>
        <v>7.93437079249773</v>
      </c>
      <c r="X62">
        <f t="shared" si="44"/>
        <v>7.3185751114172692</v>
      </c>
      <c r="Y62">
        <f t="shared" si="45"/>
        <v>0.87086660383476477</v>
      </c>
    </row>
    <row r="63" spans="9:25" x14ac:dyDescent="0.2">
      <c r="I63">
        <v>300</v>
      </c>
      <c r="J63">
        <v>14.038</v>
      </c>
      <c r="K63">
        <v>11.843999999999999</v>
      </c>
      <c r="L63">
        <f t="shared" si="40"/>
        <v>12.940999999999999</v>
      </c>
      <c r="M63">
        <f t="shared" si="41"/>
        <v>1.551392277923286</v>
      </c>
      <c r="O63">
        <v>300</v>
      </c>
      <c r="P63">
        <f t="shared" si="46"/>
        <v>20.965224728749899</v>
      </c>
      <c r="Q63">
        <f t="shared" si="46"/>
        <v>17.688568292300456</v>
      </c>
      <c r="R63">
        <f t="shared" si="42"/>
        <v>19.326896510525177</v>
      </c>
      <c r="S63">
        <f t="shared" si="43"/>
        <v>2.316945985831949</v>
      </c>
      <c r="U63">
        <v>300</v>
      </c>
      <c r="V63">
        <f t="shared" si="47"/>
        <v>14.651762323741533</v>
      </c>
      <c r="W63">
        <f t="shared" si="47"/>
        <v>12.361837367316904</v>
      </c>
      <c r="X63">
        <f t="shared" si="44"/>
        <v>13.506799845529219</v>
      </c>
      <c r="Y63">
        <f t="shared" si="45"/>
        <v>1.6192214650961647</v>
      </c>
    </row>
    <row r="64" spans="9:25" x14ac:dyDescent="0.2">
      <c r="I64">
        <v>70</v>
      </c>
      <c r="J64">
        <v>9.3390000000000004</v>
      </c>
      <c r="K64">
        <v>10.318</v>
      </c>
      <c r="L64">
        <f t="shared" si="40"/>
        <v>9.8285</v>
      </c>
      <c r="M64">
        <f t="shared" si="41"/>
        <v>0.69225753878162943</v>
      </c>
      <c r="O64">
        <v>70</v>
      </c>
      <c r="P64">
        <f t="shared" si="46"/>
        <v>13.94744505925312</v>
      </c>
      <c r="Q64">
        <f t="shared" si="46"/>
        <v>15.409544717996967</v>
      </c>
      <c r="R64">
        <f t="shared" si="42"/>
        <v>14.678494888625043</v>
      </c>
      <c r="S64">
        <f t="shared" si="43"/>
        <v>1.0338605834683114</v>
      </c>
      <c r="U64">
        <v>70</v>
      </c>
      <c r="V64">
        <f t="shared" si="47"/>
        <v>9.7473150264583399</v>
      </c>
      <c r="W64">
        <f t="shared" si="47"/>
        <v>10.769118368454562</v>
      </c>
      <c r="X64">
        <f t="shared" si="44"/>
        <v>10.258216697456451</v>
      </c>
      <c r="Y64">
        <f t="shared" si="45"/>
        <v>0.72252407216460535</v>
      </c>
    </row>
    <row r="65" spans="9:25" x14ac:dyDescent="0.2">
      <c r="I65">
        <v>30</v>
      </c>
      <c r="J65">
        <v>1.4410000000000001</v>
      </c>
      <c r="K65">
        <v>1.9159999999999999</v>
      </c>
      <c r="L65">
        <f t="shared" si="40"/>
        <v>1.6785000000000001</v>
      </c>
      <c r="M65">
        <f t="shared" si="41"/>
        <v>0.33587572106360808</v>
      </c>
      <c r="O65">
        <v>30</v>
      </c>
      <c r="P65">
        <f t="shared" si="46"/>
        <v>2.1520792729825189</v>
      </c>
      <c r="Q65">
        <f t="shared" si="46"/>
        <v>2.8614738980114547</v>
      </c>
      <c r="R65">
        <f t="shared" si="42"/>
        <v>2.5067765854969868</v>
      </c>
      <c r="S65">
        <f t="shared" si="43"/>
        <v>0.5016177498952481</v>
      </c>
      <c r="U65">
        <v>30</v>
      </c>
      <c r="V65">
        <f t="shared" si="47"/>
        <v>1.504002671927023</v>
      </c>
      <c r="W65">
        <f t="shared" si="47"/>
        <v>1.9997703812714613</v>
      </c>
      <c r="X65">
        <f t="shared" si="44"/>
        <v>1.7518865265992423</v>
      </c>
      <c r="Y65">
        <f t="shared" si="45"/>
        <v>0.35056070917077325</v>
      </c>
    </row>
    <row r="66" spans="9:25" x14ac:dyDescent="0.2">
      <c r="I66">
        <v>7</v>
      </c>
      <c r="J66">
        <v>0.67400000000000004</v>
      </c>
      <c r="K66">
        <v>1.1000000000000001</v>
      </c>
      <c r="L66">
        <f t="shared" si="40"/>
        <v>0.88700000000000001</v>
      </c>
      <c r="M66">
        <f t="shared" si="41"/>
        <v>0.30122748878546957</v>
      </c>
      <c r="O66">
        <v>7</v>
      </c>
      <c r="P66">
        <f t="shared" si="46"/>
        <v>1.006593636356848</v>
      </c>
      <c r="Q66">
        <f t="shared" si="46"/>
        <v>1.6428086053301674</v>
      </c>
      <c r="R66">
        <f t="shared" si="42"/>
        <v>1.3247011208435078</v>
      </c>
      <c r="S66">
        <f t="shared" si="43"/>
        <v>0.44987191885342265</v>
      </c>
      <c r="U66">
        <v>7</v>
      </c>
      <c r="V66">
        <f t="shared" si="47"/>
        <v>0.70346828652242432</v>
      </c>
      <c r="W66">
        <f t="shared" si="47"/>
        <v>1.1480936426923838</v>
      </c>
      <c r="X66">
        <f t="shared" si="44"/>
        <v>0.925780964607404</v>
      </c>
      <c r="Y66">
        <f t="shared" si="45"/>
        <v>0.31439760443526238</v>
      </c>
    </row>
    <row r="67" spans="9:25" x14ac:dyDescent="0.2">
      <c r="I67">
        <v>3</v>
      </c>
      <c r="J67">
        <v>0.63800000000000001</v>
      </c>
      <c r="K67">
        <v>0.70799999999999996</v>
      </c>
      <c r="L67">
        <f t="shared" si="40"/>
        <v>0.67300000000000004</v>
      </c>
      <c r="M67">
        <f t="shared" si="41"/>
        <v>4.949747468305829E-2</v>
      </c>
      <c r="O67">
        <v>3</v>
      </c>
      <c r="P67">
        <f t="shared" si="46"/>
        <v>0.95282899109149688</v>
      </c>
      <c r="Q67">
        <f t="shared" si="46"/>
        <v>1.0573713568852348</v>
      </c>
      <c r="R67">
        <f t="shared" si="42"/>
        <v>1.0051001739883658</v>
      </c>
      <c r="S67">
        <f t="shared" si="43"/>
        <v>7.3922615774036624E-2</v>
      </c>
      <c r="U67">
        <v>3</v>
      </c>
      <c r="V67">
        <f t="shared" si="47"/>
        <v>0.66589431276158262</v>
      </c>
      <c r="W67">
        <f t="shared" si="47"/>
        <v>0.73895481729655244</v>
      </c>
      <c r="X67">
        <f t="shared" si="44"/>
        <v>0.70242456502906747</v>
      </c>
      <c r="Y67">
        <f t="shared" si="45"/>
        <v>5.1661578193587666E-2</v>
      </c>
    </row>
    <row r="68" spans="9:25" x14ac:dyDescent="0.2">
      <c r="I68">
        <v>0.7</v>
      </c>
      <c r="J68">
        <v>0.71099999999999997</v>
      </c>
      <c r="K68">
        <v>0.55100000000000005</v>
      </c>
      <c r="L68">
        <f t="shared" si="40"/>
        <v>0.63100000000000001</v>
      </c>
      <c r="M68">
        <f t="shared" si="41"/>
        <v>0.11313708498984824</v>
      </c>
      <c r="O68">
        <v>0.7</v>
      </c>
      <c r="P68">
        <f t="shared" si="46"/>
        <v>1.0618517439906807</v>
      </c>
      <c r="Q68">
        <f t="shared" si="46"/>
        <v>0.82289776503356571</v>
      </c>
      <c r="R68">
        <f t="shared" si="42"/>
        <v>0.94237475451212327</v>
      </c>
      <c r="S68">
        <f t="shared" si="43"/>
        <v>0.16896597891208343</v>
      </c>
      <c r="U68">
        <v>0.7</v>
      </c>
      <c r="V68">
        <f t="shared" si="47"/>
        <v>0.74208598177662266</v>
      </c>
      <c r="W68">
        <f t="shared" si="47"/>
        <v>0.57509054283954875</v>
      </c>
      <c r="X68">
        <f t="shared" si="44"/>
        <v>0.65858826230808565</v>
      </c>
      <c r="Y68">
        <f t="shared" si="45"/>
        <v>0.11808360729962984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8"/>
  <sheetViews>
    <sheetView workbookViewId="0">
      <selection activeCell="P4" sqref="P4:Q6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7" t="s">
        <v>12</v>
      </c>
      <c r="O1" s="7" t="s">
        <v>18</v>
      </c>
      <c r="P1" s="8"/>
      <c r="Q1" s="8"/>
      <c r="U1" s="11" t="s">
        <v>21</v>
      </c>
      <c r="V1" s="9"/>
      <c r="W1" s="9"/>
    </row>
    <row r="2" spans="1:25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I2" s="5" t="s">
        <v>13</v>
      </c>
      <c r="J2" s="6"/>
      <c r="K2" s="6"/>
      <c r="L2" s="6"/>
      <c r="M2" s="6"/>
      <c r="O2" s="5" t="s">
        <v>13</v>
      </c>
      <c r="P2" s="6"/>
      <c r="Q2" s="6"/>
      <c r="R2" s="6"/>
      <c r="S2" s="6"/>
      <c r="U2" s="5" t="s">
        <v>13</v>
      </c>
      <c r="V2" s="6"/>
      <c r="W2" s="6"/>
      <c r="X2" s="6"/>
      <c r="Y2" s="6"/>
    </row>
    <row r="3" spans="1:25" x14ac:dyDescent="0.2">
      <c r="A3">
        <v>8.15</v>
      </c>
      <c r="B3">
        <v>10.279</v>
      </c>
      <c r="C3">
        <v>24.254999999999999</v>
      </c>
      <c r="D3">
        <v>41.823</v>
      </c>
      <c r="E3">
        <v>38.896999999999998</v>
      </c>
      <c r="F3">
        <v>10.958</v>
      </c>
      <c r="I3" t="s">
        <v>9</v>
      </c>
      <c r="L3" t="s">
        <v>10</v>
      </c>
      <c r="M3" t="s">
        <v>11</v>
      </c>
      <c r="O3" t="s">
        <v>9</v>
      </c>
      <c r="R3" t="s">
        <v>10</v>
      </c>
      <c r="S3" t="s">
        <v>11</v>
      </c>
      <c r="U3" t="s">
        <v>9</v>
      </c>
      <c r="X3" t="s">
        <v>10</v>
      </c>
      <c r="Y3" t="s">
        <v>11</v>
      </c>
    </row>
    <row r="4" spans="1:25" x14ac:dyDescent="0.2">
      <c r="A4">
        <v>8.6969999999999992</v>
      </c>
      <c r="B4">
        <v>10.023</v>
      </c>
      <c r="C4">
        <v>25.295999999999999</v>
      </c>
      <c r="D4">
        <v>41.628999999999998</v>
      </c>
      <c r="E4">
        <v>42.462000000000003</v>
      </c>
      <c r="F4">
        <v>13.378</v>
      </c>
      <c r="I4">
        <v>3000</v>
      </c>
      <c r="J4">
        <v>8.15</v>
      </c>
      <c r="K4">
        <v>8.6969999999999992</v>
      </c>
      <c r="L4">
        <f t="shared" ref="L4:L11" si="0">AVERAGE(J4:K4)</f>
        <v>8.4235000000000007</v>
      </c>
      <c r="M4">
        <f t="shared" ref="M4:M11" si="1">STDEV(J4:K4)</f>
        <v>0.38678740930904065</v>
      </c>
      <c r="O4">
        <v>3000</v>
      </c>
      <c r="P4">
        <f>(J4/$L$4)*100</f>
        <v>96.75313112126787</v>
      </c>
      <c r="Q4">
        <f>(K4/$L$4)*100</f>
        <v>103.24686887873209</v>
      </c>
      <c r="R4">
        <f t="shared" ref="R4:R11" si="2">AVERAGE(P4:Q4)</f>
        <v>99.999999999999972</v>
      </c>
      <c r="S4">
        <f t="shared" ref="S4:S11" si="3">STDEV(P4:Q4)</f>
        <v>4.591766003550072</v>
      </c>
      <c r="U4">
        <v>3000</v>
      </c>
      <c r="V4">
        <f>(J4/$L$39)*100</f>
        <v>19.532186166898338</v>
      </c>
      <c r="W4">
        <f>(K4/$L$39)*100</f>
        <v>20.843119397977279</v>
      </c>
      <c r="X4">
        <f t="shared" ref="X4:X11" si="4">AVERAGE(V4:W4)</f>
        <v>20.187652782437809</v>
      </c>
      <c r="Y4">
        <f t="shared" ref="Y4:Y11" si="5">STDEV(V4:W4)</f>
        <v>0.92696977737871067</v>
      </c>
    </row>
    <row r="5" spans="1:25" x14ac:dyDescent="0.2">
      <c r="A5">
        <v>10.516999999999999</v>
      </c>
      <c r="B5">
        <v>11.249000000000001</v>
      </c>
      <c r="C5">
        <v>19.882000000000001</v>
      </c>
      <c r="D5">
        <v>37.057000000000002</v>
      </c>
      <c r="E5">
        <v>39.924999999999997</v>
      </c>
      <c r="F5">
        <v>17.66</v>
      </c>
      <c r="I5">
        <v>700</v>
      </c>
      <c r="J5">
        <v>10.516999999999999</v>
      </c>
      <c r="K5">
        <v>9.75</v>
      </c>
      <c r="L5">
        <f t="shared" si="0"/>
        <v>10.1335</v>
      </c>
      <c r="M5">
        <f t="shared" si="1"/>
        <v>0.54235090117008156</v>
      </c>
      <c r="O5">
        <v>700</v>
      </c>
      <c r="P5">
        <f t="shared" ref="P5:Q11" si="6">(J5/$L$4)*100</f>
        <v>124.85308957084347</v>
      </c>
      <c r="Q5">
        <f t="shared" si="6"/>
        <v>115.74761085059653</v>
      </c>
      <c r="R5">
        <f t="shared" si="2"/>
        <v>120.30035021072</v>
      </c>
      <c r="S5">
        <f t="shared" si="3"/>
        <v>6.4385457490364146</v>
      </c>
      <c r="U5">
        <v>700</v>
      </c>
      <c r="V5">
        <f t="shared" ref="V5:W11" si="7">(J5/$L$39)*100</f>
        <v>25.204908210707949</v>
      </c>
      <c r="W5">
        <f t="shared" si="7"/>
        <v>23.366725782485741</v>
      </c>
      <c r="X5">
        <f t="shared" si="4"/>
        <v>24.285816996596843</v>
      </c>
      <c r="Y5">
        <f t="shared" si="5"/>
        <v>1.2997912600538772</v>
      </c>
    </row>
    <row r="6" spans="1:25" x14ac:dyDescent="0.2">
      <c r="A6">
        <v>9.75</v>
      </c>
      <c r="B6">
        <v>13.319000000000001</v>
      </c>
      <c r="C6">
        <v>20.074999999999999</v>
      </c>
      <c r="D6">
        <v>37.170999999999999</v>
      </c>
      <c r="E6">
        <v>39.555</v>
      </c>
      <c r="F6">
        <v>17.774000000000001</v>
      </c>
      <c r="I6">
        <v>300</v>
      </c>
      <c r="J6">
        <v>11.231999999999999</v>
      </c>
      <c r="K6">
        <v>11.063000000000001</v>
      </c>
      <c r="L6">
        <f t="shared" si="0"/>
        <v>11.147500000000001</v>
      </c>
      <c r="M6">
        <f t="shared" si="1"/>
        <v>0.11950104602052562</v>
      </c>
      <c r="O6">
        <v>300</v>
      </c>
      <c r="P6">
        <f t="shared" si="6"/>
        <v>133.34124769988719</v>
      </c>
      <c r="Q6">
        <f t="shared" si="6"/>
        <v>131.33495577847688</v>
      </c>
      <c r="R6">
        <f t="shared" si="2"/>
        <v>132.33810173918204</v>
      </c>
      <c r="S6">
        <f t="shared" si="3"/>
        <v>1.4186626226690173</v>
      </c>
      <c r="U6">
        <v>300</v>
      </c>
      <c r="V6">
        <f t="shared" si="7"/>
        <v>26.918468101423571</v>
      </c>
      <c r="W6">
        <f t="shared" si="7"/>
        <v>26.513444854527158</v>
      </c>
      <c r="X6">
        <f t="shared" si="4"/>
        <v>26.715956477975364</v>
      </c>
      <c r="Y6">
        <f t="shared" si="5"/>
        <v>0.28639468441864663</v>
      </c>
    </row>
    <row r="7" spans="1:25" x14ac:dyDescent="0.2">
      <c r="A7">
        <v>11.231999999999999</v>
      </c>
      <c r="B7">
        <v>18.233000000000001</v>
      </c>
      <c r="C7">
        <v>24.632000000000001</v>
      </c>
      <c r="D7">
        <v>31.416</v>
      </c>
      <c r="E7">
        <v>39.738999999999997</v>
      </c>
      <c r="F7">
        <v>21.617999999999999</v>
      </c>
      <c r="I7">
        <v>70</v>
      </c>
      <c r="J7">
        <v>3.399</v>
      </c>
      <c r="K7">
        <v>2.7360000000000002</v>
      </c>
      <c r="L7">
        <f t="shared" si="0"/>
        <v>3.0674999999999999</v>
      </c>
      <c r="M7">
        <f t="shared" si="1"/>
        <v>0.46881179592668037</v>
      </c>
      <c r="O7">
        <v>70</v>
      </c>
      <c r="P7">
        <f t="shared" si="6"/>
        <v>40.351397874992578</v>
      </c>
      <c r="Q7">
        <f t="shared" si="6"/>
        <v>32.480560337152014</v>
      </c>
      <c r="R7">
        <f t="shared" si="2"/>
        <v>36.415979106072299</v>
      </c>
      <c r="S7">
        <f t="shared" si="3"/>
        <v>5.5655225966246409</v>
      </c>
      <c r="U7">
        <v>70</v>
      </c>
      <c r="V7">
        <f t="shared" si="7"/>
        <v>8.1460000958634904</v>
      </c>
      <c r="W7">
        <f t="shared" si="7"/>
        <v>6.5570627426544608</v>
      </c>
      <c r="X7">
        <f t="shared" si="4"/>
        <v>7.3515314192589756</v>
      </c>
      <c r="Y7">
        <f t="shared" si="5"/>
        <v>1.1235483773347066</v>
      </c>
    </row>
    <row r="8" spans="1:25" x14ac:dyDescent="0.2">
      <c r="A8">
        <v>11.063000000000001</v>
      </c>
      <c r="B8">
        <v>18.212</v>
      </c>
      <c r="C8">
        <v>24.061</v>
      </c>
      <c r="D8">
        <v>31.977</v>
      </c>
      <c r="E8">
        <v>42.262999999999998</v>
      </c>
      <c r="F8">
        <v>21.887</v>
      </c>
      <c r="I8">
        <v>30</v>
      </c>
      <c r="J8">
        <v>1.38</v>
      </c>
      <c r="K8">
        <v>0.93100000000000005</v>
      </c>
      <c r="L8">
        <f t="shared" si="0"/>
        <v>1.1555</v>
      </c>
      <c r="M8">
        <f t="shared" si="1"/>
        <v>0.31749094475275996</v>
      </c>
      <c r="O8">
        <v>30</v>
      </c>
      <c r="P8">
        <f>(J8/$L$4)*100</f>
        <v>16.38273876654597</v>
      </c>
      <c r="Q8">
        <f t="shared" si="6"/>
        <v>11.052412892503117</v>
      </c>
      <c r="R8">
        <f t="shared" si="2"/>
        <v>13.717575829524543</v>
      </c>
      <c r="S8">
        <f t="shared" si="3"/>
        <v>3.7691095714698188</v>
      </c>
      <c r="U8">
        <v>30</v>
      </c>
      <c r="V8">
        <f t="shared" si="7"/>
        <v>3.307290418444135</v>
      </c>
      <c r="W8">
        <f t="shared" si="7"/>
        <v>2.2312227388199206</v>
      </c>
      <c r="X8">
        <f t="shared" si="4"/>
        <v>2.769256578632028</v>
      </c>
      <c r="Y8">
        <f t="shared" si="5"/>
        <v>0.76089475327795386</v>
      </c>
    </row>
    <row r="9" spans="1:25" x14ac:dyDescent="0.2">
      <c r="A9">
        <v>3.399</v>
      </c>
      <c r="B9">
        <v>5.5</v>
      </c>
      <c r="C9">
        <v>21.358000000000001</v>
      </c>
      <c r="D9">
        <v>18.233000000000001</v>
      </c>
      <c r="E9">
        <v>27.954000000000001</v>
      </c>
      <c r="F9">
        <v>9.2469999999999999</v>
      </c>
      <c r="I9">
        <v>7</v>
      </c>
      <c r="J9">
        <v>1.5</v>
      </c>
      <c r="K9">
        <v>1.196</v>
      </c>
      <c r="L9">
        <f t="shared" si="0"/>
        <v>1.3479999999999999</v>
      </c>
      <c r="M9">
        <f t="shared" si="1"/>
        <v>0.21496046148071257</v>
      </c>
      <c r="O9">
        <v>7</v>
      </c>
      <c r="P9">
        <f t="shared" si="6"/>
        <v>17.807324746245619</v>
      </c>
      <c r="Q9">
        <f t="shared" si="6"/>
        <v>14.198373597673175</v>
      </c>
      <c r="R9">
        <f t="shared" si="2"/>
        <v>16.002849171959397</v>
      </c>
      <c r="S9">
        <f t="shared" si="3"/>
        <v>2.5519138301265443</v>
      </c>
      <c r="U9">
        <v>7</v>
      </c>
      <c r="V9">
        <f t="shared" si="7"/>
        <v>3.594880889613191</v>
      </c>
      <c r="W9">
        <f t="shared" si="7"/>
        <v>2.866318362651584</v>
      </c>
      <c r="X9">
        <f t="shared" si="4"/>
        <v>3.2305996261323875</v>
      </c>
      <c r="Y9">
        <f t="shared" si="5"/>
        <v>0.51517150333295947</v>
      </c>
    </row>
    <row r="10" spans="1:25" x14ac:dyDescent="0.2">
      <c r="A10">
        <v>2.7360000000000002</v>
      </c>
      <c r="B10">
        <v>4.9909999999999997</v>
      </c>
      <c r="C10">
        <v>17.495000000000001</v>
      </c>
      <c r="D10">
        <v>23.344999999999999</v>
      </c>
      <c r="E10">
        <v>30.103000000000002</v>
      </c>
      <c r="F10">
        <v>10.558999999999999</v>
      </c>
      <c r="I10">
        <v>3</v>
      </c>
      <c r="J10">
        <v>1.6080000000000001</v>
      </c>
      <c r="K10">
        <v>0.96799999999999997</v>
      </c>
      <c r="L10">
        <f t="shared" si="0"/>
        <v>1.288</v>
      </c>
      <c r="M10">
        <f t="shared" si="1"/>
        <v>0.45254833995939053</v>
      </c>
      <c r="O10">
        <v>3</v>
      </c>
      <c r="P10">
        <f t="shared" si="6"/>
        <v>19.089452127975306</v>
      </c>
      <c r="Q10">
        <f t="shared" si="6"/>
        <v>11.49166023624384</v>
      </c>
      <c r="R10">
        <f t="shared" si="2"/>
        <v>15.290556182109572</v>
      </c>
      <c r="S10">
        <f t="shared" si="3"/>
        <v>5.372450168687493</v>
      </c>
      <c r="U10">
        <v>3</v>
      </c>
      <c r="V10">
        <f t="shared" si="7"/>
        <v>3.8537123136653411</v>
      </c>
      <c r="W10">
        <f t="shared" si="7"/>
        <v>2.3198964674303792</v>
      </c>
      <c r="X10">
        <f t="shared" si="4"/>
        <v>3.0868043905478602</v>
      </c>
      <c r="Y10">
        <f t="shared" si="5"/>
        <v>1.0845715859641243</v>
      </c>
    </row>
    <row r="11" spans="1:25" x14ac:dyDescent="0.2">
      <c r="A11">
        <v>1.38</v>
      </c>
      <c r="B11">
        <v>1.712</v>
      </c>
      <c r="C11">
        <v>5.3869999999999996</v>
      </c>
      <c r="D11">
        <v>9.26</v>
      </c>
      <c r="E11">
        <v>15.252000000000001</v>
      </c>
      <c r="F11">
        <v>1.224</v>
      </c>
      <c r="I11">
        <v>0.7</v>
      </c>
      <c r="J11">
        <v>1.0880000000000001</v>
      </c>
      <c r="K11">
        <v>0.96899999999999997</v>
      </c>
      <c r="L11">
        <f t="shared" si="0"/>
        <v>1.0285</v>
      </c>
      <c r="M11">
        <f t="shared" si="1"/>
        <v>8.4145706961199232E-2</v>
      </c>
      <c r="O11">
        <v>0.7</v>
      </c>
      <c r="P11">
        <f t="shared" si="6"/>
        <v>12.916246215943492</v>
      </c>
      <c r="Q11">
        <f t="shared" si="6"/>
        <v>11.503531786074671</v>
      </c>
      <c r="R11">
        <f t="shared" si="2"/>
        <v>12.209889001009081</v>
      </c>
      <c r="S11">
        <f t="shared" si="3"/>
        <v>0.99893995324033047</v>
      </c>
      <c r="U11">
        <v>0.7</v>
      </c>
      <c r="V11">
        <f t="shared" si="7"/>
        <v>2.6074869385994348</v>
      </c>
      <c r="W11">
        <f t="shared" si="7"/>
        <v>2.322293054690121</v>
      </c>
      <c r="X11">
        <f t="shared" si="4"/>
        <v>2.4648899966447777</v>
      </c>
      <c r="Y11">
        <f t="shared" si="5"/>
        <v>0.20166252926520478</v>
      </c>
    </row>
    <row r="12" spans="1:25" x14ac:dyDescent="0.2">
      <c r="A12">
        <v>0.93100000000000005</v>
      </c>
      <c r="B12">
        <v>1.234</v>
      </c>
      <c r="C12">
        <v>6.2249999999999996</v>
      </c>
      <c r="D12">
        <v>7.2969999999999997</v>
      </c>
      <c r="E12">
        <v>13.319000000000001</v>
      </c>
      <c r="F12">
        <v>1.637</v>
      </c>
    </row>
    <row r="13" spans="1:25" x14ac:dyDescent="0.2">
      <c r="A13">
        <v>1.5</v>
      </c>
      <c r="B13">
        <v>1.113</v>
      </c>
      <c r="C13">
        <v>0.85299999999999998</v>
      </c>
      <c r="D13">
        <v>1.028</v>
      </c>
      <c r="E13">
        <v>0.77900000000000003</v>
      </c>
      <c r="F13">
        <v>0.80400000000000005</v>
      </c>
      <c r="I13" s="5" t="s">
        <v>14</v>
      </c>
      <c r="J13" s="6"/>
      <c r="K13" s="6"/>
      <c r="L13" s="6"/>
      <c r="M13" s="6"/>
      <c r="O13" s="5" t="s">
        <v>14</v>
      </c>
      <c r="P13" s="6"/>
      <c r="Q13" s="6"/>
      <c r="R13" s="6"/>
      <c r="S13" s="6"/>
      <c r="U13" s="5" t="s">
        <v>14</v>
      </c>
      <c r="V13" s="6"/>
      <c r="W13" s="6"/>
      <c r="X13" s="6"/>
      <c r="Y13" s="6"/>
    </row>
    <row r="14" spans="1:25" x14ac:dyDescent="0.2">
      <c r="A14">
        <v>1.196</v>
      </c>
      <c r="B14">
        <v>1.075</v>
      </c>
      <c r="C14">
        <v>0.84399999999999997</v>
      </c>
      <c r="D14">
        <v>0.91600000000000004</v>
      </c>
      <c r="E14">
        <v>0.78200000000000003</v>
      </c>
      <c r="F14">
        <v>0.72499999999999998</v>
      </c>
      <c r="I14" t="s">
        <v>9</v>
      </c>
      <c r="L14" t="s">
        <v>10</v>
      </c>
      <c r="M14" t="s">
        <v>11</v>
      </c>
      <c r="O14" t="s">
        <v>9</v>
      </c>
      <c r="R14" t="s">
        <v>10</v>
      </c>
      <c r="S14" t="s">
        <v>11</v>
      </c>
      <c r="U14" t="s">
        <v>9</v>
      </c>
      <c r="X14" t="s">
        <v>10</v>
      </c>
      <c r="Y14" t="s">
        <v>11</v>
      </c>
    </row>
    <row r="15" spans="1:25" x14ac:dyDescent="0.2">
      <c r="A15">
        <v>1.6080000000000001</v>
      </c>
      <c r="B15">
        <v>1.1579999999999999</v>
      </c>
      <c r="C15">
        <v>0.72199999999999998</v>
      </c>
      <c r="D15">
        <v>0.7</v>
      </c>
      <c r="E15">
        <v>0.57299999999999995</v>
      </c>
      <c r="F15">
        <v>0.96099999999999997</v>
      </c>
      <c r="I15">
        <v>3000</v>
      </c>
      <c r="J15">
        <v>10.279</v>
      </c>
      <c r="K15">
        <v>10.023</v>
      </c>
      <c r="L15">
        <f t="shared" ref="L15:L22" si="8">AVERAGE(J15:K15)</f>
        <v>10.151</v>
      </c>
      <c r="M15">
        <f t="shared" ref="M15:M22" si="9">STDEV(J15:K15)</f>
        <v>0.18101933598375633</v>
      </c>
      <c r="O15">
        <v>3000</v>
      </c>
      <c r="P15">
        <f>(J15/$L$4)*100</f>
        <v>122.02766071110582</v>
      </c>
      <c r="Q15">
        <f>(K15/$L$4)*100</f>
        <v>118.98854395441323</v>
      </c>
      <c r="R15">
        <f t="shared" ref="R15:R22" si="10">AVERAGE(P15:Q15)</f>
        <v>120.50810233275953</v>
      </c>
      <c r="S15">
        <f t="shared" ref="S15:S22" si="11">STDEV(P15:Q15)</f>
        <v>2.1489800674749993</v>
      </c>
      <c r="U15">
        <v>3000</v>
      </c>
      <c r="V15">
        <f>(J15/$L$39)*100</f>
        <v>24.634520442889325</v>
      </c>
      <c r="W15">
        <f>(K15/$L$39)*100</f>
        <v>24.020994104395342</v>
      </c>
      <c r="X15">
        <f t="shared" ref="X15:X22" si="12">AVERAGE(V15:W15)</f>
        <v>24.327757273642334</v>
      </c>
      <c r="Y15">
        <f t="shared" ref="Y15:Y22" si="13">STDEV(V15:W15)</f>
        <v>0.43382863438564873</v>
      </c>
    </row>
    <row r="16" spans="1:25" x14ac:dyDescent="0.2">
      <c r="A16">
        <v>0.96799999999999997</v>
      </c>
      <c r="B16">
        <v>0.83299999999999996</v>
      </c>
      <c r="C16">
        <v>0.77700000000000002</v>
      </c>
      <c r="D16">
        <v>1.012</v>
      </c>
      <c r="E16">
        <v>0.79300000000000004</v>
      </c>
      <c r="F16">
        <v>0.67800000000000005</v>
      </c>
      <c r="I16">
        <v>700</v>
      </c>
      <c r="J16">
        <v>11.249000000000001</v>
      </c>
      <c r="K16">
        <v>13.319000000000001</v>
      </c>
      <c r="L16">
        <f t="shared" si="8"/>
        <v>12.284000000000001</v>
      </c>
      <c r="M16">
        <f t="shared" si="9"/>
        <v>1.4637110370561537</v>
      </c>
      <c r="O16">
        <v>700</v>
      </c>
      <c r="P16">
        <f t="shared" ref="P16:Q22" si="14">(J16/$L$4)*100</f>
        <v>133.54306404701134</v>
      </c>
      <c r="Q16">
        <f t="shared" si="14"/>
        <v>158.1171721968303</v>
      </c>
      <c r="R16">
        <f t="shared" si="10"/>
        <v>145.8301181219208</v>
      </c>
      <c r="S16">
        <f t="shared" si="11"/>
        <v>17.376518514348586</v>
      </c>
      <c r="U16">
        <v>700</v>
      </c>
      <c r="V16">
        <f t="shared" ref="V16:W22" si="15">(J16/$L$39)*100</f>
        <v>26.959210084839192</v>
      </c>
      <c r="W16">
        <f t="shared" si="15"/>
        <v>31.920145712505395</v>
      </c>
      <c r="X16">
        <f t="shared" si="12"/>
        <v>29.439677898672294</v>
      </c>
      <c r="Y16">
        <f t="shared" si="13"/>
        <v>3.5079112233527132</v>
      </c>
    </row>
    <row r="17" spans="1:25" x14ac:dyDescent="0.2">
      <c r="A17">
        <v>1.0880000000000001</v>
      </c>
      <c r="B17">
        <v>0.89800000000000002</v>
      </c>
      <c r="C17">
        <v>1.026</v>
      </c>
      <c r="D17">
        <v>0.84799999999999998</v>
      </c>
      <c r="E17">
        <v>1.0940000000000001</v>
      </c>
      <c r="F17">
        <v>0.92800000000000005</v>
      </c>
      <c r="I17">
        <v>300</v>
      </c>
      <c r="J17">
        <v>18.233000000000001</v>
      </c>
      <c r="K17">
        <v>18.212</v>
      </c>
      <c r="L17">
        <f t="shared" si="8"/>
        <v>18.2225</v>
      </c>
      <c r="M17">
        <f t="shared" si="9"/>
        <v>1.4849242404918061E-2</v>
      </c>
      <c r="O17">
        <v>300</v>
      </c>
      <c r="P17">
        <f t="shared" si="14"/>
        <v>216.45396806553094</v>
      </c>
      <c r="Q17">
        <f t="shared" si="14"/>
        <v>216.20466551908351</v>
      </c>
      <c r="R17">
        <f t="shared" si="10"/>
        <v>216.32931679230722</v>
      </c>
      <c r="S17">
        <f t="shared" si="11"/>
        <v>0.17628352116005802</v>
      </c>
      <c r="U17">
        <v>300</v>
      </c>
      <c r="V17">
        <f t="shared" si="15"/>
        <v>43.696975506878204</v>
      </c>
      <c r="W17">
        <f t="shared" si="15"/>
        <v>43.64664717442362</v>
      </c>
      <c r="X17">
        <f t="shared" si="12"/>
        <v>43.671811340650912</v>
      </c>
      <c r="Y17">
        <f t="shared" si="13"/>
        <v>3.5587505164446885E-2</v>
      </c>
    </row>
    <row r="18" spans="1:25" x14ac:dyDescent="0.2">
      <c r="A18">
        <v>0.96899999999999997</v>
      </c>
      <c r="B18">
        <v>1.1990000000000001</v>
      </c>
      <c r="C18">
        <v>0.91400000000000003</v>
      </c>
      <c r="D18">
        <v>0.83599999999999997</v>
      </c>
      <c r="E18">
        <v>0.80600000000000005</v>
      </c>
      <c r="F18">
        <v>1.1339999999999999</v>
      </c>
      <c r="I18">
        <v>70</v>
      </c>
      <c r="J18">
        <v>5.5</v>
      </c>
      <c r="K18">
        <v>4.9909999999999997</v>
      </c>
      <c r="L18">
        <f t="shared" si="8"/>
        <v>5.2454999999999998</v>
      </c>
      <c r="M18">
        <f t="shared" si="9"/>
        <v>0.35991735162395294</v>
      </c>
      <c r="O18">
        <v>70</v>
      </c>
      <c r="P18">
        <f t="shared" si="14"/>
        <v>65.293524069567283</v>
      </c>
      <c r="Q18">
        <f t="shared" si="14"/>
        <v>59.250905205674584</v>
      </c>
      <c r="R18">
        <f t="shared" si="10"/>
        <v>62.272214637620934</v>
      </c>
      <c r="S18">
        <f t="shared" si="11"/>
        <v>4.2727767747842789</v>
      </c>
      <c r="U18">
        <v>70</v>
      </c>
      <c r="V18">
        <f t="shared" si="15"/>
        <v>13.181229928581701</v>
      </c>
      <c r="W18">
        <f t="shared" si="15"/>
        <v>11.961367013372955</v>
      </c>
      <c r="X18">
        <f t="shared" si="12"/>
        <v>12.571298470977329</v>
      </c>
      <c r="Y18">
        <f t="shared" si="13"/>
        <v>0.86257333946209425</v>
      </c>
    </row>
    <row r="19" spans="1:25" x14ac:dyDescent="0.2">
      <c r="I19">
        <v>30</v>
      </c>
      <c r="J19">
        <v>1.712</v>
      </c>
      <c r="K19">
        <v>1.234</v>
      </c>
      <c r="L19">
        <f t="shared" si="8"/>
        <v>1.4729999999999999</v>
      </c>
      <c r="M19">
        <f t="shared" si="9"/>
        <v>0.33799704140716963</v>
      </c>
      <c r="O19">
        <v>30</v>
      </c>
      <c r="P19">
        <f t="shared" si="14"/>
        <v>20.32409331038167</v>
      </c>
      <c r="Q19">
        <f t="shared" si="14"/>
        <v>14.649492491244731</v>
      </c>
      <c r="R19">
        <f t="shared" si="10"/>
        <v>17.486792900813199</v>
      </c>
      <c r="S19">
        <f t="shared" si="11"/>
        <v>4.0125487197384757</v>
      </c>
      <c r="U19">
        <v>30</v>
      </c>
      <c r="V19">
        <f t="shared" si="15"/>
        <v>4.1029573886785222</v>
      </c>
      <c r="W19">
        <f t="shared" si="15"/>
        <v>2.9573886785217849</v>
      </c>
      <c r="X19">
        <f t="shared" si="12"/>
        <v>3.5301730336001533</v>
      </c>
      <c r="Y19">
        <f t="shared" si="13"/>
        <v>0.81003940326695745</v>
      </c>
    </row>
    <row r="20" spans="1:25" x14ac:dyDescent="0.2">
      <c r="I20">
        <v>7</v>
      </c>
      <c r="J20">
        <v>1.113</v>
      </c>
      <c r="K20">
        <v>1.075</v>
      </c>
      <c r="L20">
        <f t="shared" si="8"/>
        <v>1.0939999999999999</v>
      </c>
      <c r="M20">
        <f t="shared" si="9"/>
        <v>2.6870057685088829E-2</v>
      </c>
      <c r="O20">
        <v>7</v>
      </c>
      <c r="P20">
        <f t="shared" si="14"/>
        <v>13.213034961714252</v>
      </c>
      <c r="Q20">
        <f t="shared" si="14"/>
        <v>12.761916068142694</v>
      </c>
      <c r="R20">
        <f t="shared" si="10"/>
        <v>12.987475514928473</v>
      </c>
      <c r="S20">
        <f t="shared" si="11"/>
        <v>0.31898922876582059</v>
      </c>
      <c r="U20">
        <v>7</v>
      </c>
      <c r="V20">
        <f t="shared" si="15"/>
        <v>2.6674016200929875</v>
      </c>
      <c r="W20">
        <f t="shared" si="15"/>
        <v>2.5763313042227867</v>
      </c>
      <c r="X20">
        <f t="shared" si="12"/>
        <v>2.6218664621578869</v>
      </c>
      <c r="Y20">
        <f t="shared" si="13"/>
        <v>6.4396437916619892E-2</v>
      </c>
    </row>
    <row r="21" spans="1:25" x14ac:dyDescent="0.2">
      <c r="I21">
        <v>3</v>
      </c>
      <c r="J21">
        <v>1.1579999999999999</v>
      </c>
      <c r="K21">
        <v>0.83299999999999996</v>
      </c>
      <c r="L21">
        <f t="shared" si="8"/>
        <v>0.99549999999999994</v>
      </c>
      <c r="M21">
        <f t="shared" si="9"/>
        <v>0.22980970388562827</v>
      </c>
      <c r="O21">
        <v>3</v>
      </c>
      <c r="P21">
        <f t="shared" si="14"/>
        <v>13.74725470410162</v>
      </c>
      <c r="Q21">
        <f t="shared" si="14"/>
        <v>9.8890010090817348</v>
      </c>
      <c r="R21">
        <f t="shared" si="10"/>
        <v>11.818127856591676</v>
      </c>
      <c r="S21">
        <f t="shared" si="11"/>
        <v>2.7281973512866209</v>
      </c>
      <c r="U21">
        <v>3</v>
      </c>
      <c r="V21">
        <f t="shared" si="15"/>
        <v>2.7752480467813831</v>
      </c>
      <c r="W21">
        <f t="shared" si="15"/>
        <v>1.9963571873651917</v>
      </c>
      <c r="X21">
        <f t="shared" si="12"/>
        <v>2.3858026170732876</v>
      </c>
      <c r="Y21">
        <f t="shared" si="13"/>
        <v>0.55075900849740633</v>
      </c>
    </row>
    <row r="22" spans="1:25" x14ac:dyDescent="0.2">
      <c r="I22">
        <v>0.7</v>
      </c>
      <c r="J22">
        <v>0.89800000000000002</v>
      </c>
      <c r="K22">
        <v>1.1990000000000001</v>
      </c>
      <c r="L22">
        <f t="shared" si="8"/>
        <v>1.0485</v>
      </c>
      <c r="M22">
        <f t="shared" si="9"/>
        <v>0.21283914113715124</v>
      </c>
      <c r="O22">
        <v>0.7</v>
      </c>
      <c r="P22">
        <f t="shared" si="14"/>
        <v>10.660651748085712</v>
      </c>
      <c r="Q22">
        <f t="shared" si="14"/>
        <v>14.233988247165666</v>
      </c>
      <c r="R22">
        <f t="shared" si="10"/>
        <v>12.447319997625689</v>
      </c>
      <c r="S22">
        <f t="shared" si="11"/>
        <v>2.52673046996083</v>
      </c>
      <c r="U22">
        <v>0.7</v>
      </c>
      <c r="V22">
        <f t="shared" si="15"/>
        <v>2.1521353592484305</v>
      </c>
      <c r="W22">
        <f t="shared" si="15"/>
        <v>2.8735081244308107</v>
      </c>
      <c r="X22">
        <f t="shared" si="12"/>
        <v>2.5128217418396206</v>
      </c>
      <c r="Y22">
        <f t="shared" si="13"/>
        <v>0.51008757402375127</v>
      </c>
    </row>
    <row r="25" spans="1:25" x14ac:dyDescent="0.2">
      <c r="I25" s="5" t="s">
        <v>15</v>
      </c>
      <c r="J25" s="6"/>
      <c r="K25" s="6"/>
      <c r="L25" s="6"/>
      <c r="M25" s="6"/>
      <c r="O25" s="5" t="s">
        <v>15</v>
      </c>
      <c r="P25" s="6"/>
      <c r="Q25" s="6"/>
      <c r="R25" s="6"/>
      <c r="S25" s="6"/>
      <c r="U25" s="5" t="s">
        <v>15</v>
      </c>
      <c r="V25" s="6"/>
      <c r="W25" s="6"/>
      <c r="X25" s="6"/>
      <c r="Y25" s="6"/>
    </row>
    <row r="26" spans="1:25" x14ac:dyDescent="0.2">
      <c r="I26" t="s">
        <v>9</v>
      </c>
      <c r="L26" t="s">
        <v>10</v>
      </c>
      <c r="M26" t="s">
        <v>11</v>
      </c>
      <c r="O26" t="s">
        <v>9</v>
      </c>
      <c r="R26" t="s">
        <v>10</v>
      </c>
      <c r="S26" t="s">
        <v>11</v>
      </c>
      <c r="U26" t="s">
        <v>9</v>
      </c>
      <c r="X26" t="s">
        <v>10</v>
      </c>
      <c r="Y26" t="s">
        <v>11</v>
      </c>
    </row>
    <row r="27" spans="1:25" x14ac:dyDescent="0.2">
      <c r="I27">
        <v>3000</v>
      </c>
      <c r="J27">
        <v>24.254999999999999</v>
      </c>
      <c r="K27">
        <v>25.295999999999999</v>
      </c>
      <c r="L27">
        <f t="shared" ref="L27:L34" si="16">AVERAGE(J27:K27)</f>
        <v>24.775500000000001</v>
      </c>
      <c r="M27">
        <f t="shared" ref="M27:M34" si="17">STDEV(J27:K27)</f>
        <v>0.73609815921519628</v>
      </c>
      <c r="O27">
        <v>3000</v>
      </c>
      <c r="P27">
        <f>(J27/$L$4)*100</f>
        <v>287.94444114679169</v>
      </c>
      <c r="Q27">
        <f>(K27/$L$4)*100</f>
        <v>300.30272452068613</v>
      </c>
      <c r="R27">
        <f t="shared" ref="R27:R34" si="18">AVERAGE(P27:Q27)</f>
        <v>294.12358283373891</v>
      </c>
      <c r="S27">
        <f t="shared" ref="S27:S34" si="19">STDEV(P27:Q27)</f>
        <v>8.7386259775057216</v>
      </c>
      <c r="U27">
        <v>3000</v>
      </c>
      <c r="V27">
        <f>(J27/$L$39)*100</f>
        <v>58.1292239850453</v>
      </c>
      <c r="W27">
        <f>(K27/$L$39)*100</f>
        <v>60.624071322436848</v>
      </c>
      <c r="X27">
        <f t="shared" ref="X27:X34" si="20">AVERAGE(V27:W27)</f>
        <v>59.376647653741074</v>
      </c>
      <c r="Y27">
        <f t="shared" ref="Y27:Y34" si="21">STDEV(V27:W27)</f>
        <v>1.7641234702947659</v>
      </c>
    </row>
    <row r="28" spans="1:25" x14ac:dyDescent="0.2">
      <c r="I28">
        <v>700</v>
      </c>
      <c r="J28">
        <v>19.882000000000001</v>
      </c>
      <c r="K28">
        <v>20.074999999999999</v>
      </c>
      <c r="L28">
        <f t="shared" si="16"/>
        <v>19.9785</v>
      </c>
      <c r="M28">
        <f t="shared" si="17"/>
        <v>0.13647160876900213</v>
      </c>
      <c r="O28">
        <v>700</v>
      </c>
      <c r="P28">
        <f t="shared" ref="P28:Q34" si="22">(J28/$L$4)*100</f>
        <v>236.03015373657033</v>
      </c>
      <c r="Q28">
        <f t="shared" si="22"/>
        <v>238.32136285392056</v>
      </c>
      <c r="R28">
        <f t="shared" si="18"/>
        <v>237.17575829524543</v>
      </c>
      <c r="S28">
        <f t="shared" si="19"/>
        <v>1.6201295039947952</v>
      </c>
      <c r="U28">
        <v>700</v>
      </c>
      <c r="V28">
        <f t="shared" ref="V28:W34" si="23">(J28/$L$39)*100</f>
        <v>47.648947898192979</v>
      </c>
      <c r="W28">
        <f t="shared" si="23"/>
        <v>48.111489239323205</v>
      </c>
      <c r="X28">
        <f t="shared" si="20"/>
        <v>47.880218568758096</v>
      </c>
      <c r="Y28">
        <f t="shared" si="21"/>
        <v>0.32706611889230308</v>
      </c>
    </row>
    <row r="29" spans="1:25" x14ac:dyDescent="0.2">
      <c r="I29">
        <v>300</v>
      </c>
      <c r="J29">
        <v>24.632000000000001</v>
      </c>
      <c r="K29">
        <v>24.061</v>
      </c>
      <c r="L29">
        <f t="shared" si="16"/>
        <v>24.346499999999999</v>
      </c>
      <c r="M29">
        <f t="shared" si="17"/>
        <v>0.40375797205751968</v>
      </c>
      <c r="O29">
        <v>300</v>
      </c>
      <c r="P29">
        <f t="shared" si="22"/>
        <v>292.42001543301478</v>
      </c>
      <c r="Q29">
        <f>(K29/$L$4)*100</f>
        <v>285.64136047961057</v>
      </c>
      <c r="R29">
        <f t="shared" si="18"/>
        <v>289.0306879563127</v>
      </c>
      <c r="S29">
        <f t="shared" si="19"/>
        <v>4.7932328848758994</v>
      </c>
      <c r="U29">
        <v>300</v>
      </c>
      <c r="V29">
        <f t="shared" si="23"/>
        <v>59.032737381968083</v>
      </c>
      <c r="W29">
        <f t="shared" si="23"/>
        <v>57.664286056655321</v>
      </c>
      <c r="X29">
        <f t="shared" si="20"/>
        <v>58.348511719311702</v>
      </c>
      <c r="Y29">
        <f t="shared" si="21"/>
        <v>0.96764121185237206</v>
      </c>
    </row>
    <row r="30" spans="1:25" x14ac:dyDescent="0.2">
      <c r="I30">
        <v>70</v>
      </c>
      <c r="J30">
        <v>21.358000000000001</v>
      </c>
      <c r="K30">
        <v>17.495000000000001</v>
      </c>
      <c r="L30">
        <f t="shared" si="16"/>
        <v>19.426500000000001</v>
      </c>
      <c r="M30">
        <f t="shared" si="17"/>
        <v>2.7315534957236327</v>
      </c>
      <c r="O30">
        <v>70</v>
      </c>
      <c r="P30">
        <f t="shared" si="22"/>
        <v>253.552561286876</v>
      </c>
      <c r="Q30">
        <f t="shared" si="22"/>
        <v>207.69276429037808</v>
      </c>
      <c r="R30">
        <f t="shared" si="18"/>
        <v>230.62266278862705</v>
      </c>
      <c r="S30">
        <f t="shared" si="19"/>
        <v>32.427773440062147</v>
      </c>
      <c r="U30">
        <v>70</v>
      </c>
      <c r="V30">
        <f t="shared" si="23"/>
        <v>51.186310693572359</v>
      </c>
      <c r="W30">
        <f t="shared" si="23"/>
        <v>41.928294109188521</v>
      </c>
      <c r="X30">
        <f t="shared" si="20"/>
        <v>46.55730240138044</v>
      </c>
      <c r="Y30">
        <f t="shared" si="21"/>
        <v>6.5464063071553307</v>
      </c>
    </row>
    <row r="31" spans="1:25" x14ac:dyDescent="0.2">
      <c r="I31">
        <v>30</v>
      </c>
      <c r="J31">
        <v>5.3869999999999996</v>
      </c>
      <c r="K31">
        <v>6.2249999999999996</v>
      </c>
      <c r="L31">
        <f t="shared" si="16"/>
        <v>5.8059999999999992</v>
      </c>
      <c r="M31">
        <f t="shared" si="17"/>
        <v>0.59255548263432689</v>
      </c>
      <c r="O31">
        <v>30</v>
      </c>
      <c r="P31">
        <f t="shared" si="22"/>
        <v>63.95203893868343</v>
      </c>
      <c r="Q31">
        <f t="shared" si="22"/>
        <v>73.900397696919313</v>
      </c>
      <c r="R31">
        <f t="shared" si="18"/>
        <v>68.926218317801371</v>
      </c>
      <c r="S31">
        <f t="shared" si="19"/>
        <v>7.0345519396251746</v>
      </c>
      <c r="U31">
        <v>30</v>
      </c>
      <c r="V31">
        <f t="shared" si="23"/>
        <v>12.910415568230837</v>
      </c>
      <c r="W31">
        <f t="shared" si="23"/>
        <v>14.918755691894741</v>
      </c>
      <c r="X31">
        <f t="shared" si="20"/>
        <v>13.914585630062788</v>
      </c>
      <c r="Y31">
        <f t="shared" si="21"/>
        <v>1.4201109203717763</v>
      </c>
    </row>
    <row r="32" spans="1:25" x14ac:dyDescent="0.2">
      <c r="I32">
        <v>7</v>
      </c>
      <c r="J32">
        <v>0.85299999999999998</v>
      </c>
      <c r="K32">
        <v>0.84399999999999997</v>
      </c>
      <c r="L32">
        <f t="shared" si="16"/>
        <v>0.84850000000000003</v>
      </c>
      <c r="M32">
        <f t="shared" si="17"/>
        <v>6.3639610306789338E-3</v>
      </c>
      <c r="O32">
        <v>7</v>
      </c>
      <c r="P32">
        <f t="shared" si="22"/>
        <v>10.126432005698343</v>
      </c>
      <c r="Q32">
        <f t="shared" si="22"/>
        <v>10.019588057220869</v>
      </c>
      <c r="R32">
        <f t="shared" si="18"/>
        <v>10.073010031459606</v>
      </c>
      <c r="S32">
        <f t="shared" si="19"/>
        <v>7.555008049716791E-2</v>
      </c>
      <c r="U32">
        <v>7</v>
      </c>
      <c r="V32">
        <f t="shared" si="23"/>
        <v>2.0442889325600344</v>
      </c>
      <c r="W32">
        <f t="shared" si="23"/>
        <v>2.0227196472223556</v>
      </c>
      <c r="X32">
        <f t="shared" si="20"/>
        <v>2.0335042898911952</v>
      </c>
      <c r="Y32">
        <f t="shared" si="21"/>
        <v>1.5251787927620228E-2</v>
      </c>
    </row>
    <row r="33" spans="9:25" x14ac:dyDescent="0.2">
      <c r="I33">
        <v>3</v>
      </c>
      <c r="J33">
        <v>0.72199999999999998</v>
      </c>
      <c r="K33">
        <v>0.77700000000000002</v>
      </c>
      <c r="L33">
        <f t="shared" si="16"/>
        <v>0.74950000000000006</v>
      </c>
      <c r="M33">
        <f t="shared" si="17"/>
        <v>3.889087296526015E-2</v>
      </c>
      <c r="O33">
        <v>3</v>
      </c>
      <c r="P33">
        <f t="shared" si="22"/>
        <v>8.5712589778595589</v>
      </c>
      <c r="Q33">
        <f t="shared" si="22"/>
        <v>9.2241942185552315</v>
      </c>
      <c r="R33">
        <f t="shared" si="18"/>
        <v>8.8977265982073952</v>
      </c>
      <c r="S33">
        <f t="shared" si="19"/>
        <v>0.46169493637158066</v>
      </c>
      <c r="U33">
        <v>3</v>
      </c>
      <c r="V33">
        <f t="shared" si="23"/>
        <v>1.7303360015338158</v>
      </c>
      <c r="W33">
        <f t="shared" si="23"/>
        <v>1.8621483008196331</v>
      </c>
      <c r="X33">
        <f t="shared" si="20"/>
        <v>1.7962421511767244</v>
      </c>
      <c r="Y33">
        <f t="shared" si="21"/>
        <v>9.3205370668792115E-2</v>
      </c>
    </row>
    <row r="34" spans="9:25" x14ac:dyDescent="0.2">
      <c r="I34">
        <v>0.7</v>
      </c>
      <c r="J34">
        <v>1.026</v>
      </c>
      <c r="K34">
        <v>0.91400000000000003</v>
      </c>
      <c r="L34">
        <f t="shared" si="16"/>
        <v>0.97</v>
      </c>
      <c r="M34">
        <f t="shared" si="17"/>
        <v>7.9195959492893306E-2</v>
      </c>
      <c r="O34">
        <v>0.7</v>
      </c>
      <c r="P34">
        <f t="shared" si="22"/>
        <v>12.180210126432005</v>
      </c>
      <c r="Q34">
        <f t="shared" si="22"/>
        <v>10.850596545378998</v>
      </c>
      <c r="R34">
        <f t="shared" si="18"/>
        <v>11.515403335905502</v>
      </c>
      <c r="S34">
        <f t="shared" si="19"/>
        <v>0.94017877952031037</v>
      </c>
      <c r="U34">
        <v>0.7</v>
      </c>
      <c r="V34">
        <f t="shared" si="23"/>
        <v>2.4588985284954226</v>
      </c>
      <c r="W34">
        <f t="shared" si="23"/>
        <v>2.1904807554043044</v>
      </c>
      <c r="X34">
        <f t="shared" si="20"/>
        <v>2.3246896419498633</v>
      </c>
      <c r="Y34">
        <f t="shared" si="21"/>
        <v>0.18980002754372163</v>
      </c>
    </row>
    <row r="37" spans="9:25" x14ac:dyDescent="0.2">
      <c r="I37" s="5" t="s">
        <v>8</v>
      </c>
      <c r="J37" s="6"/>
      <c r="K37" s="6"/>
      <c r="L37" s="6"/>
      <c r="M37" s="6"/>
      <c r="O37" s="5" t="s">
        <v>8</v>
      </c>
      <c r="P37" s="6"/>
      <c r="Q37" s="6"/>
      <c r="R37" s="6"/>
      <c r="S37" s="6"/>
      <c r="U37" s="5" t="s">
        <v>8</v>
      </c>
      <c r="V37" s="6"/>
      <c r="W37" s="6"/>
      <c r="X37" s="6"/>
      <c r="Y37" s="6"/>
    </row>
    <row r="38" spans="9:25" x14ac:dyDescent="0.2">
      <c r="I38" t="s">
        <v>9</v>
      </c>
      <c r="L38" t="s">
        <v>10</v>
      </c>
      <c r="M38" t="s">
        <v>11</v>
      </c>
      <c r="O38" t="s">
        <v>9</v>
      </c>
      <c r="R38" t="s">
        <v>10</v>
      </c>
      <c r="S38" t="s">
        <v>11</v>
      </c>
      <c r="U38" t="s">
        <v>9</v>
      </c>
      <c r="X38" t="s">
        <v>10</v>
      </c>
      <c r="Y38" t="s">
        <v>11</v>
      </c>
    </row>
    <row r="39" spans="9:25" x14ac:dyDescent="0.2">
      <c r="I39">
        <v>3000</v>
      </c>
      <c r="J39">
        <v>41.823</v>
      </c>
      <c r="K39">
        <v>41.628999999999998</v>
      </c>
      <c r="L39">
        <f t="shared" ref="L39:L46" si="24">AVERAGE(J39:K39)</f>
        <v>41.725999999999999</v>
      </c>
      <c r="M39">
        <f t="shared" ref="M39:M46" si="25">STDEV(J39:K39)</f>
        <v>0.13717871555019207</v>
      </c>
      <c r="O39">
        <v>3000</v>
      </c>
      <c r="P39">
        <f>(J39/$L$4)*100</f>
        <v>496.50382857482043</v>
      </c>
      <c r="Q39">
        <f>(K39/$L$4)*100</f>
        <v>494.20074790763931</v>
      </c>
      <c r="R39">
        <f t="shared" ref="R39:R46" si="26">AVERAGE(P39:Q39)</f>
        <v>495.35228824122987</v>
      </c>
      <c r="S39">
        <f t="shared" ref="S39:S46" si="27">STDEV(P39:Q39)</f>
        <v>1.6285239573834085</v>
      </c>
      <c r="U39">
        <v>3000</v>
      </c>
      <c r="V39">
        <f>(J39/$L$39)*100</f>
        <v>100.23246896419499</v>
      </c>
      <c r="W39">
        <f>(K39/$L$39)*100</f>
        <v>99.767531035805007</v>
      </c>
      <c r="X39">
        <f t="shared" ref="X39:X46" si="28">AVERAGE(V39:W39)</f>
        <v>100</v>
      </c>
      <c r="Y39">
        <f t="shared" ref="Y39:Y46" si="29">STDEV(V39:W39)</f>
        <v>0.32876076199538462</v>
      </c>
    </row>
    <row r="40" spans="9:25" x14ac:dyDescent="0.2">
      <c r="I40">
        <v>700</v>
      </c>
      <c r="J40">
        <v>37.057000000000002</v>
      </c>
      <c r="K40">
        <v>37.170999999999999</v>
      </c>
      <c r="L40">
        <f t="shared" si="24"/>
        <v>37.114000000000004</v>
      </c>
      <c r="M40">
        <f t="shared" si="25"/>
        <v>8.0610173055264453E-2</v>
      </c>
      <c r="O40">
        <v>700</v>
      </c>
      <c r="P40">
        <f t="shared" ref="P40:Q46" si="30">(J40/$L$4)*100</f>
        <v>439.92402208108263</v>
      </c>
      <c r="Q40">
        <f t="shared" si="30"/>
        <v>441.27737876179731</v>
      </c>
      <c r="R40">
        <f t="shared" si="26"/>
        <v>440.60070042143997</v>
      </c>
      <c r="S40">
        <f t="shared" si="27"/>
        <v>0.95696768629746942</v>
      </c>
      <c r="U40">
        <v>700</v>
      </c>
      <c r="V40">
        <f t="shared" ref="V40:W46" si="31">(J40/$L$39)*100</f>
        <v>88.810334084264014</v>
      </c>
      <c r="W40">
        <f t="shared" si="31"/>
        <v>89.083545031874607</v>
      </c>
      <c r="X40">
        <f t="shared" si="28"/>
        <v>88.946939558069317</v>
      </c>
      <c r="Y40">
        <f t="shared" si="29"/>
        <v>0.1931893137498531</v>
      </c>
    </row>
    <row r="41" spans="9:25" x14ac:dyDescent="0.2">
      <c r="I41">
        <v>300</v>
      </c>
      <c r="J41">
        <v>31.416</v>
      </c>
      <c r="K41">
        <v>31.977</v>
      </c>
      <c r="L41">
        <f t="shared" si="24"/>
        <v>31.6965</v>
      </c>
      <c r="M41">
        <f t="shared" si="25"/>
        <v>0.39668690424565312</v>
      </c>
      <c r="O41">
        <v>300</v>
      </c>
      <c r="P41">
        <f t="shared" si="30"/>
        <v>372.95660948536829</v>
      </c>
      <c r="Q41">
        <f t="shared" si="30"/>
        <v>379.61654894046416</v>
      </c>
      <c r="R41">
        <f t="shared" si="26"/>
        <v>376.28657921291619</v>
      </c>
      <c r="S41">
        <f t="shared" si="27"/>
        <v>4.7092883509901267</v>
      </c>
      <c r="U41">
        <v>300</v>
      </c>
      <c r="V41">
        <f t="shared" si="31"/>
        <v>75.291185352058676</v>
      </c>
      <c r="W41">
        <f t="shared" si="31"/>
        <v>76.635670804774009</v>
      </c>
      <c r="X41">
        <f t="shared" si="28"/>
        <v>75.963428078416342</v>
      </c>
      <c r="Y41">
        <f t="shared" si="29"/>
        <v>0.95069478082167691</v>
      </c>
    </row>
    <row r="42" spans="9:25" x14ac:dyDescent="0.2">
      <c r="I42">
        <v>70</v>
      </c>
      <c r="J42">
        <v>18.233000000000001</v>
      </c>
      <c r="K42">
        <v>23.344999999999999</v>
      </c>
      <c r="L42">
        <f t="shared" si="24"/>
        <v>20.789000000000001</v>
      </c>
      <c r="M42">
        <f t="shared" si="25"/>
        <v>3.6147298654256033</v>
      </c>
      <c r="O42">
        <v>70</v>
      </c>
      <c r="P42">
        <f t="shared" si="30"/>
        <v>216.45396806553094</v>
      </c>
      <c r="Q42">
        <f t="shared" si="30"/>
        <v>277.141330800736</v>
      </c>
      <c r="R42">
        <f t="shared" si="26"/>
        <v>246.79764943313347</v>
      </c>
      <c r="S42">
        <f t="shared" si="27"/>
        <v>42.912445722391354</v>
      </c>
      <c r="U42">
        <v>70</v>
      </c>
      <c r="V42">
        <f t="shared" si="31"/>
        <v>43.696975506878204</v>
      </c>
      <c r="W42">
        <f t="shared" si="31"/>
        <v>55.948329578679953</v>
      </c>
      <c r="X42">
        <f t="shared" si="28"/>
        <v>49.822652542779082</v>
      </c>
      <c r="Y42">
        <f t="shared" si="29"/>
        <v>8.6630155428883775</v>
      </c>
    </row>
    <row r="43" spans="9:25" x14ac:dyDescent="0.2">
      <c r="I43">
        <v>30</v>
      </c>
      <c r="J43">
        <v>9.26</v>
      </c>
      <c r="K43">
        <v>7.2969999999999997</v>
      </c>
      <c r="L43">
        <f t="shared" si="24"/>
        <v>8.2784999999999993</v>
      </c>
      <c r="M43">
        <f t="shared" si="25"/>
        <v>1.3880506114692006</v>
      </c>
      <c r="O43">
        <v>30</v>
      </c>
      <c r="P43">
        <f t="shared" si="30"/>
        <v>109.93055143348963</v>
      </c>
      <c r="Q43">
        <f t="shared" si="30"/>
        <v>86.626699115569522</v>
      </c>
      <c r="R43">
        <f t="shared" si="26"/>
        <v>98.278625274529574</v>
      </c>
      <c r="S43">
        <f t="shared" si="27"/>
        <v>16.478312001771123</v>
      </c>
      <c r="U43">
        <v>30</v>
      </c>
      <c r="V43">
        <f t="shared" si="31"/>
        <v>22.1923980252121</v>
      </c>
      <c r="W43">
        <f t="shared" si="31"/>
        <v>17.487897234338302</v>
      </c>
      <c r="X43">
        <f t="shared" si="28"/>
        <v>19.840147629775203</v>
      </c>
      <c r="Y43">
        <f t="shared" si="29"/>
        <v>3.3265844113243044</v>
      </c>
    </row>
    <row r="44" spans="9:25" x14ac:dyDescent="0.2">
      <c r="I44">
        <v>7</v>
      </c>
      <c r="J44">
        <v>1.028</v>
      </c>
      <c r="K44">
        <v>0.91600000000000004</v>
      </c>
      <c r="L44">
        <f t="shared" si="24"/>
        <v>0.97199999999999998</v>
      </c>
      <c r="M44">
        <f t="shared" si="25"/>
        <v>7.9195959492893306E-2</v>
      </c>
      <c r="O44">
        <v>7</v>
      </c>
      <c r="P44">
        <f t="shared" si="30"/>
        <v>12.203953226093665</v>
      </c>
      <c r="Q44">
        <f t="shared" si="30"/>
        <v>10.87433964504066</v>
      </c>
      <c r="R44">
        <f t="shared" si="26"/>
        <v>11.539146435567162</v>
      </c>
      <c r="S44">
        <f t="shared" si="27"/>
        <v>0.94017877952030904</v>
      </c>
      <c r="U44">
        <v>7</v>
      </c>
      <c r="V44">
        <f t="shared" si="31"/>
        <v>2.463691703014907</v>
      </c>
      <c r="W44">
        <f t="shared" si="31"/>
        <v>2.1952739299237889</v>
      </c>
      <c r="X44">
        <f t="shared" si="28"/>
        <v>2.3294828164693477</v>
      </c>
      <c r="Y44">
        <f t="shared" si="29"/>
        <v>0.18980002754372163</v>
      </c>
    </row>
    <row r="45" spans="9:25" x14ac:dyDescent="0.2">
      <c r="I45">
        <v>3</v>
      </c>
      <c r="J45">
        <v>0.7</v>
      </c>
      <c r="K45">
        <v>1.012</v>
      </c>
      <c r="L45">
        <f t="shared" si="24"/>
        <v>0.85599999999999998</v>
      </c>
      <c r="M45">
        <f t="shared" si="25"/>
        <v>0.22061731573020293</v>
      </c>
      <c r="O45">
        <v>3</v>
      </c>
      <c r="P45">
        <f t="shared" si="30"/>
        <v>8.3100848815812896</v>
      </c>
      <c r="Q45">
        <f t="shared" si="30"/>
        <v>12.014008428800379</v>
      </c>
      <c r="R45">
        <f t="shared" si="26"/>
        <v>10.162046655190835</v>
      </c>
      <c r="S45">
        <f t="shared" si="27"/>
        <v>2.6190694572351441</v>
      </c>
      <c r="U45">
        <v>3</v>
      </c>
      <c r="V45">
        <f t="shared" si="31"/>
        <v>1.6776110818194891</v>
      </c>
      <c r="W45">
        <f t="shared" si="31"/>
        <v>2.4253463068590326</v>
      </c>
      <c r="X45">
        <f t="shared" si="28"/>
        <v>2.0514786943392611</v>
      </c>
      <c r="Y45">
        <f t="shared" si="29"/>
        <v>0.52872864815750897</v>
      </c>
    </row>
    <row r="46" spans="9:25" x14ac:dyDescent="0.2">
      <c r="I46">
        <v>0.7</v>
      </c>
      <c r="J46">
        <v>0.84799999999999998</v>
      </c>
      <c r="K46">
        <v>0.83599999999999997</v>
      </c>
      <c r="L46">
        <f t="shared" si="24"/>
        <v>0.84199999999999997</v>
      </c>
      <c r="M46">
        <f t="shared" si="25"/>
        <v>8.4852813742385784E-3</v>
      </c>
      <c r="O46">
        <v>0.7</v>
      </c>
      <c r="P46">
        <f t="shared" si="30"/>
        <v>10.06707425654419</v>
      </c>
      <c r="Q46">
        <f t="shared" si="30"/>
        <v>9.9246156585742256</v>
      </c>
      <c r="R46">
        <f t="shared" si="26"/>
        <v>9.995844957559207</v>
      </c>
      <c r="S46">
        <f t="shared" si="27"/>
        <v>0.10073344066289013</v>
      </c>
      <c r="U46">
        <v>0.7</v>
      </c>
      <c r="V46">
        <f t="shared" si="31"/>
        <v>2.0323059962613241</v>
      </c>
      <c r="W46">
        <f t="shared" si="31"/>
        <v>2.0035469491444182</v>
      </c>
      <c r="X46">
        <f t="shared" si="28"/>
        <v>2.0179264727028712</v>
      </c>
      <c r="Y46">
        <f t="shared" si="29"/>
        <v>2.0335717236827599E-2</v>
      </c>
    </row>
    <row r="48" spans="9:25" x14ac:dyDescent="0.2">
      <c r="I48" s="5" t="s">
        <v>16</v>
      </c>
      <c r="J48" s="6"/>
      <c r="K48" s="6"/>
      <c r="L48" s="6"/>
      <c r="M48" s="6"/>
      <c r="O48" s="5" t="s">
        <v>16</v>
      </c>
      <c r="P48" s="6"/>
      <c r="Q48" s="6"/>
      <c r="R48" s="6"/>
      <c r="S48" s="6"/>
      <c r="U48" s="5" t="s">
        <v>16</v>
      </c>
      <c r="V48" s="6"/>
      <c r="W48" s="6"/>
      <c r="X48" s="6"/>
      <c r="Y48" s="6"/>
    </row>
    <row r="49" spans="9:25" x14ac:dyDescent="0.2">
      <c r="I49" t="s">
        <v>9</v>
      </c>
      <c r="L49" t="s">
        <v>10</v>
      </c>
      <c r="M49" t="s">
        <v>11</v>
      </c>
      <c r="O49" t="s">
        <v>9</v>
      </c>
      <c r="R49" t="s">
        <v>10</v>
      </c>
      <c r="S49" t="s">
        <v>11</v>
      </c>
      <c r="U49" t="s">
        <v>9</v>
      </c>
      <c r="X49" t="s">
        <v>10</v>
      </c>
      <c r="Y49" t="s">
        <v>11</v>
      </c>
    </row>
    <row r="50" spans="9:25" x14ac:dyDescent="0.2">
      <c r="I50">
        <v>3000</v>
      </c>
      <c r="J50">
        <v>38.896999999999998</v>
      </c>
      <c r="K50">
        <v>42.462000000000003</v>
      </c>
      <c r="L50">
        <f t="shared" ref="L50:L57" si="32">AVERAGE(J50:K50)</f>
        <v>40.679500000000004</v>
      </c>
      <c r="M50">
        <f t="shared" ref="M50:M57" si="33">STDEV(J50:K50)</f>
        <v>2.5208356749300456</v>
      </c>
      <c r="O50">
        <v>3000</v>
      </c>
      <c r="P50">
        <f>(J50/$L$4)*100</f>
        <v>461.76767376981059</v>
      </c>
      <c r="Q50">
        <f>(K50/$L$4)*100</f>
        <v>504.08974891672108</v>
      </c>
      <c r="R50">
        <f t="shared" ref="R50:R57" si="34">AVERAGE(P50:Q50)</f>
        <v>482.92871134326583</v>
      </c>
      <c r="S50">
        <f t="shared" ref="S50:S57" si="35">STDEV(P50:Q50)</f>
        <v>29.92622633026706</v>
      </c>
      <c r="U50">
        <v>3000</v>
      </c>
      <c r="V50">
        <f>(J50/$L$39)*100</f>
        <v>93.220054642189524</v>
      </c>
      <c r="W50">
        <f>(K50/$L$39)*100</f>
        <v>101.76388822317021</v>
      </c>
      <c r="X50">
        <f t="shared" ref="X50:X57" si="36">AVERAGE(V50:W50)</f>
        <v>97.491971432679861</v>
      </c>
      <c r="Y50">
        <f t="shared" ref="Y50:Y57" si="37">STDEV(V50:W50)</f>
        <v>6.0414026624407891</v>
      </c>
    </row>
    <row r="51" spans="9:25" x14ac:dyDescent="0.2">
      <c r="I51">
        <v>700</v>
      </c>
      <c r="J51">
        <v>39.924999999999997</v>
      </c>
      <c r="K51">
        <v>39.555</v>
      </c>
      <c r="L51">
        <f t="shared" si="32"/>
        <v>39.739999999999995</v>
      </c>
      <c r="M51">
        <f t="shared" si="33"/>
        <v>0.26162950903902077</v>
      </c>
      <c r="O51">
        <v>700</v>
      </c>
      <c r="P51">
        <f t="shared" ref="P51:Q57" si="38">(J51/$L$4)*100</f>
        <v>473.97162699590422</v>
      </c>
      <c r="Q51">
        <f t="shared" si="38"/>
        <v>469.57915355849701</v>
      </c>
      <c r="R51">
        <f t="shared" si="34"/>
        <v>471.77539027720059</v>
      </c>
      <c r="S51">
        <f t="shared" si="35"/>
        <v>3.1059477537724183</v>
      </c>
      <c r="U51">
        <v>700</v>
      </c>
      <c r="V51">
        <f t="shared" ref="V51:W57" si="39">(J51/$L$39)*100</f>
        <v>95.683746345204426</v>
      </c>
      <c r="W51">
        <f t="shared" si="39"/>
        <v>94.79700905909985</v>
      </c>
      <c r="X51">
        <f t="shared" si="36"/>
        <v>95.240377702152131</v>
      </c>
      <c r="Y51">
        <f t="shared" si="37"/>
        <v>0.62701794813550182</v>
      </c>
    </row>
    <row r="52" spans="9:25" x14ac:dyDescent="0.2">
      <c r="I52">
        <v>300</v>
      </c>
      <c r="J52">
        <v>39.738999999999997</v>
      </c>
      <c r="K52">
        <v>42.262999999999998</v>
      </c>
      <c r="L52">
        <f t="shared" si="32"/>
        <v>41.000999999999998</v>
      </c>
      <c r="M52">
        <f t="shared" si="33"/>
        <v>1.7847375157148466</v>
      </c>
      <c r="O52">
        <v>300</v>
      </c>
      <c r="P52">
        <f t="shared" si="38"/>
        <v>471.76351872736973</v>
      </c>
      <c r="Q52">
        <f t="shared" si="38"/>
        <v>501.72731050038573</v>
      </c>
      <c r="R52">
        <f t="shared" si="34"/>
        <v>486.74541461387776</v>
      </c>
      <c r="S52">
        <f t="shared" si="35"/>
        <v>21.187600352761297</v>
      </c>
      <c r="U52">
        <v>300</v>
      </c>
      <c r="V52">
        <f t="shared" si="39"/>
        <v>95.237981114892392</v>
      </c>
      <c r="W52">
        <f t="shared" si="39"/>
        <v>101.28696735848153</v>
      </c>
      <c r="X52">
        <f t="shared" si="36"/>
        <v>98.262474236686955</v>
      </c>
      <c r="Y52">
        <f t="shared" si="37"/>
        <v>4.2772791921460227</v>
      </c>
    </row>
    <row r="53" spans="9:25" x14ac:dyDescent="0.2">
      <c r="I53">
        <v>70</v>
      </c>
      <c r="J53">
        <v>27.954000000000001</v>
      </c>
      <c r="K53">
        <v>30.103000000000002</v>
      </c>
      <c r="L53">
        <f t="shared" si="32"/>
        <v>29.028500000000001</v>
      </c>
      <c r="M53">
        <f t="shared" si="33"/>
        <v>1.5195724727698912</v>
      </c>
      <c r="O53">
        <v>70</v>
      </c>
      <c r="P53">
        <f t="shared" si="38"/>
        <v>331.85730397103339</v>
      </c>
      <c r="Q53">
        <f t="shared" si="38"/>
        <v>357.36926455748795</v>
      </c>
      <c r="R53">
        <f t="shared" si="34"/>
        <v>344.61328426426064</v>
      </c>
      <c r="S53">
        <f t="shared" si="35"/>
        <v>18.03968033204595</v>
      </c>
      <c r="U53">
        <v>70</v>
      </c>
      <c r="V53">
        <f t="shared" si="39"/>
        <v>66.994200258831427</v>
      </c>
      <c r="W53">
        <f t="shared" si="39"/>
        <v>72.144466280017255</v>
      </c>
      <c r="X53">
        <f t="shared" si="36"/>
        <v>69.569333269424334</v>
      </c>
      <c r="Y53">
        <f t="shared" si="37"/>
        <v>3.6417880284951583</v>
      </c>
    </row>
    <row r="54" spans="9:25" x14ac:dyDescent="0.2">
      <c r="I54">
        <v>30</v>
      </c>
      <c r="J54">
        <v>15.252000000000001</v>
      </c>
      <c r="K54">
        <v>13.319000000000001</v>
      </c>
      <c r="L54">
        <f t="shared" si="32"/>
        <v>14.285500000000001</v>
      </c>
      <c r="M54">
        <f t="shared" si="33"/>
        <v>1.3668374080335963</v>
      </c>
      <c r="O54">
        <v>30</v>
      </c>
      <c r="P54">
        <f t="shared" si="38"/>
        <v>181.0648780198255</v>
      </c>
      <c r="Q54">
        <f t="shared" si="38"/>
        <v>158.1171721968303</v>
      </c>
      <c r="R54">
        <f t="shared" si="34"/>
        <v>169.5910251083279</v>
      </c>
      <c r="S54">
        <f t="shared" si="35"/>
        <v>16.226478400113933</v>
      </c>
      <c r="U54">
        <v>30</v>
      </c>
      <c r="V54">
        <f t="shared" si="39"/>
        <v>36.552748885586929</v>
      </c>
      <c r="W54">
        <f t="shared" si="39"/>
        <v>31.920145712505395</v>
      </c>
      <c r="X54">
        <f t="shared" si="36"/>
        <v>34.236447299046162</v>
      </c>
      <c r="Y54">
        <f t="shared" si="37"/>
        <v>3.2757451182322703</v>
      </c>
    </row>
    <row r="55" spans="9:25" x14ac:dyDescent="0.2">
      <c r="I55">
        <v>7</v>
      </c>
      <c r="J55">
        <v>0.77900000000000003</v>
      </c>
      <c r="K55">
        <v>0.78200000000000003</v>
      </c>
      <c r="L55">
        <f t="shared" si="32"/>
        <v>0.78049999999999997</v>
      </c>
      <c r="M55">
        <f t="shared" si="33"/>
        <v>2.1213203435596446E-3</v>
      </c>
      <c r="O55">
        <v>7</v>
      </c>
      <c r="P55">
        <f t="shared" si="38"/>
        <v>9.2479373182168914</v>
      </c>
      <c r="Q55">
        <f t="shared" si="38"/>
        <v>9.2835519677093838</v>
      </c>
      <c r="R55">
        <f t="shared" si="34"/>
        <v>9.2657446429631385</v>
      </c>
      <c r="S55">
        <f t="shared" si="35"/>
        <v>2.5183360165723472E-2</v>
      </c>
      <c r="U55">
        <v>7</v>
      </c>
      <c r="V55">
        <f t="shared" si="39"/>
        <v>1.8669414753391171</v>
      </c>
      <c r="W55">
        <f t="shared" si="39"/>
        <v>1.8741312371183434</v>
      </c>
      <c r="X55">
        <f t="shared" si="36"/>
        <v>1.8705363562287303</v>
      </c>
      <c r="Y55">
        <f t="shared" si="37"/>
        <v>5.0839293092067427E-3</v>
      </c>
    </row>
    <row r="56" spans="9:25" x14ac:dyDescent="0.2">
      <c r="I56">
        <v>3</v>
      </c>
      <c r="J56">
        <v>0.57299999999999995</v>
      </c>
      <c r="K56">
        <v>0.79300000000000004</v>
      </c>
      <c r="L56">
        <f t="shared" si="32"/>
        <v>0.68300000000000005</v>
      </c>
      <c r="M56">
        <f t="shared" si="33"/>
        <v>0.1555634918610401</v>
      </c>
      <c r="O56">
        <v>3</v>
      </c>
      <c r="P56">
        <f t="shared" si="38"/>
        <v>6.8023980530658266</v>
      </c>
      <c r="Q56">
        <f t="shared" si="38"/>
        <v>9.4141390158485194</v>
      </c>
      <c r="R56">
        <f t="shared" si="34"/>
        <v>8.1082685344571725</v>
      </c>
      <c r="S56">
        <f t="shared" si="35"/>
        <v>1.846779745486322</v>
      </c>
      <c r="U56">
        <v>3</v>
      </c>
      <c r="V56">
        <f t="shared" si="39"/>
        <v>1.3732444998322388</v>
      </c>
      <c r="W56">
        <f t="shared" si="39"/>
        <v>1.9004936969755071</v>
      </c>
      <c r="X56">
        <f t="shared" si="36"/>
        <v>1.636869098403873</v>
      </c>
      <c r="Y56">
        <f t="shared" si="37"/>
        <v>0.37282148267516835</v>
      </c>
    </row>
    <row r="57" spans="9:25" x14ac:dyDescent="0.2">
      <c r="I57">
        <v>0.7</v>
      </c>
      <c r="J57">
        <v>1.0940000000000001</v>
      </c>
      <c r="K57">
        <v>0.80600000000000005</v>
      </c>
      <c r="L57">
        <f t="shared" si="32"/>
        <v>0.95000000000000007</v>
      </c>
      <c r="M57">
        <f t="shared" si="33"/>
        <v>0.20364675298172613</v>
      </c>
      <c r="O57">
        <v>0.7</v>
      </c>
      <c r="P57">
        <f t="shared" si="38"/>
        <v>12.987475514928473</v>
      </c>
      <c r="Q57">
        <f t="shared" si="38"/>
        <v>9.5684691636493131</v>
      </c>
      <c r="R57">
        <f t="shared" si="34"/>
        <v>11.277972339288894</v>
      </c>
      <c r="S57">
        <f t="shared" si="35"/>
        <v>2.4176025759093629</v>
      </c>
      <c r="U57">
        <v>0.7</v>
      </c>
      <c r="V57">
        <f t="shared" si="39"/>
        <v>2.6218664621578873</v>
      </c>
      <c r="W57">
        <f t="shared" si="39"/>
        <v>1.9316493313521546</v>
      </c>
      <c r="X57">
        <f t="shared" si="36"/>
        <v>2.2767578967550208</v>
      </c>
      <c r="Y57">
        <f t="shared" si="37"/>
        <v>0.48805721368385713</v>
      </c>
    </row>
    <row r="59" spans="9:25" x14ac:dyDescent="0.2">
      <c r="I59" s="5" t="s">
        <v>17</v>
      </c>
      <c r="J59" s="6"/>
      <c r="K59" s="6"/>
      <c r="L59" s="6"/>
      <c r="M59" s="6"/>
      <c r="O59" s="5" t="s">
        <v>17</v>
      </c>
      <c r="P59" s="6"/>
      <c r="Q59" s="6"/>
      <c r="R59" s="6"/>
      <c r="S59" s="6"/>
      <c r="U59" s="5" t="s">
        <v>17</v>
      </c>
      <c r="V59" s="6"/>
      <c r="W59" s="6"/>
      <c r="X59" s="6"/>
      <c r="Y59" s="6"/>
    </row>
    <row r="60" spans="9:25" x14ac:dyDescent="0.2">
      <c r="I60" t="s">
        <v>9</v>
      </c>
      <c r="L60" t="s">
        <v>10</v>
      </c>
      <c r="M60" t="s">
        <v>11</v>
      </c>
      <c r="O60" t="s">
        <v>9</v>
      </c>
      <c r="R60" t="s">
        <v>10</v>
      </c>
      <c r="S60" t="s">
        <v>11</v>
      </c>
      <c r="U60" t="s">
        <v>9</v>
      </c>
      <c r="X60" t="s">
        <v>10</v>
      </c>
      <c r="Y60" t="s">
        <v>11</v>
      </c>
    </row>
    <row r="61" spans="9:25" x14ac:dyDescent="0.2">
      <c r="I61">
        <v>3000</v>
      </c>
      <c r="J61">
        <v>10.958</v>
      </c>
      <c r="K61">
        <v>13.378</v>
      </c>
      <c r="L61">
        <f t="shared" ref="L61:L68" si="40">AVERAGE(J61:K61)</f>
        <v>12.167999999999999</v>
      </c>
      <c r="M61">
        <f t="shared" ref="M61:M68" si="41">STDEV(J61:K61)</f>
        <v>1.7111984104714448</v>
      </c>
      <c r="O61">
        <v>3000</v>
      </c>
      <c r="P61">
        <f>(J61/$L$4)*100</f>
        <v>130.08844304623969</v>
      </c>
      <c r="Q61">
        <f>(K61/$L$4)*100</f>
        <v>158.8175936368493</v>
      </c>
      <c r="R61">
        <f t="shared" ref="R61:R68" si="42">AVERAGE(P61:Q61)</f>
        <v>144.45301834154449</v>
      </c>
      <c r="S61">
        <f t="shared" ref="S61:S68" si="43">STDEV(P61:Q61)</f>
        <v>20.314577200349561</v>
      </c>
      <c r="U61">
        <v>3000</v>
      </c>
      <c r="V61">
        <f>(J61/$L$39)*100</f>
        <v>26.261803192254231</v>
      </c>
      <c r="W61">
        <f>(K61/$L$39)*100</f>
        <v>32.061544360830183</v>
      </c>
      <c r="X61">
        <f t="shared" ref="X61:X68" si="44">AVERAGE(V61:W61)</f>
        <v>29.161673776542209</v>
      </c>
      <c r="Y61">
        <f t="shared" ref="Y61:Y68" si="45">STDEV(V61:W61)</f>
        <v>4.1010363094268474</v>
      </c>
    </row>
    <row r="62" spans="9:25" x14ac:dyDescent="0.2">
      <c r="I62">
        <v>700</v>
      </c>
      <c r="J62">
        <v>17.66</v>
      </c>
      <c r="K62">
        <v>17.774000000000001</v>
      </c>
      <c r="L62">
        <f t="shared" si="40"/>
        <v>17.716999999999999</v>
      </c>
      <c r="M62">
        <f t="shared" si="41"/>
        <v>8.0610173055266951E-2</v>
      </c>
      <c r="O62">
        <v>700</v>
      </c>
      <c r="P62">
        <f t="shared" ref="P62:Q68" si="46">(J62/$L$4)*100</f>
        <v>209.65157001246513</v>
      </c>
      <c r="Q62">
        <f t="shared" si="46"/>
        <v>211.00492669317981</v>
      </c>
      <c r="R62">
        <f t="shared" si="42"/>
        <v>210.32824835282247</v>
      </c>
      <c r="S62">
        <f t="shared" si="43"/>
        <v>0.95696768629746942</v>
      </c>
      <c r="U62">
        <v>700</v>
      </c>
      <c r="V62">
        <f t="shared" ref="V62:W68" si="47">(J62/$L$39)*100</f>
        <v>42.323731007045964</v>
      </c>
      <c r="W62">
        <f t="shared" si="47"/>
        <v>42.596941954656572</v>
      </c>
      <c r="X62">
        <f t="shared" si="44"/>
        <v>42.460336480851268</v>
      </c>
      <c r="Y62">
        <f t="shared" si="45"/>
        <v>0.19318931374986315</v>
      </c>
    </row>
    <row r="63" spans="9:25" x14ac:dyDescent="0.2">
      <c r="I63">
        <v>300</v>
      </c>
      <c r="J63">
        <v>21.617999999999999</v>
      </c>
      <c r="K63">
        <v>21.887</v>
      </c>
      <c r="L63">
        <f t="shared" si="40"/>
        <v>21.752499999999998</v>
      </c>
      <c r="M63">
        <f t="shared" si="41"/>
        <v>0.19021172413918264</v>
      </c>
      <c r="O63">
        <v>300</v>
      </c>
      <c r="P63">
        <f t="shared" si="46"/>
        <v>256.63916424289187</v>
      </c>
      <c r="Q63">
        <f t="shared" si="46"/>
        <v>259.83261114738531</v>
      </c>
      <c r="R63">
        <f t="shared" si="42"/>
        <v>258.23588769513856</v>
      </c>
      <c r="S63">
        <f t="shared" si="43"/>
        <v>2.2581079615265014</v>
      </c>
      <c r="U63">
        <v>300</v>
      </c>
      <c r="V63">
        <f t="shared" si="47"/>
        <v>51.809423381105304</v>
      </c>
      <c r="W63">
        <f t="shared" si="47"/>
        <v>52.454105353975947</v>
      </c>
      <c r="X63">
        <f t="shared" si="44"/>
        <v>52.131764367540626</v>
      </c>
      <c r="Y63">
        <f t="shared" si="45"/>
        <v>0.45585899472555352</v>
      </c>
    </row>
    <row r="64" spans="9:25" x14ac:dyDescent="0.2">
      <c r="I64">
        <v>70</v>
      </c>
      <c r="J64">
        <v>9.2469999999999999</v>
      </c>
      <c r="K64">
        <v>10.558999999999999</v>
      </c>
      <c r="L64">
        <f t="shared" si="40"/>
        <v>9.9029999999999987</v>
      </c>
      <c r="M64">
        <f t="shared" si="41"/>
        <v>0.92772409691674995</v>
      </c>
      <c r="O64">
        <v>70</v>
      </c>
      <c r="P64">
        <f t="shared" si="46"/>
        <v>109.77622128568885</v>
      </c>
      <c r="Q64">
        <f t="shared" si="46"/>
        <v>125.35169466373833</v>
      </c>
      <c r="R64">
        <f t="shared" si="42"/>
        <v>117.56395797471359</v>
      </c>
      <c r="S64">
        <f t="shared" si="43"/>
        <v>11.01352284580933</v>
      </c>
      <c r="U64">
        <v>70</v>
      </c>
      <c r="V64">
        <f t="shared" si="47"/>
        <v>22.161242390835451</v>
      </c>
      <c r="W64">
        <f t="shared" si="47"/>
        <v>25.305564875617119</v>
      </c>
      <c r="X64">
        <f t="shared" si="44"/>
        <v>23.733403633226285</v>
      </c>
      <c r="Y64">
        <f t="shared" si="45"/>
        <v>2.2233717512264524</v>
      </c>
    </row>
    <row r="65" spans="9:25" x14ac:dyDescent="0.2">
      <c r="I65">
        <v>30</v>
      </c>
      <c r="J65">
        <v>1.224</v>
      </c>
      <c r="K65">
        <v>1.637</v>
      </c>
      <c r="L65">
        <f t="shared" si="40"/>
        <v>1.4304999999999999</v>
      </c>
      <c r="M65">
        <f t="shared" si="41"/>
        <v>0.29203510063004451</v>
      </c>
      <c r="O65">
        <v>30</v>
      </c>
      <c r="P65">
        <f t="shared" si="46"/>
        <v>14.530776992936426</v>
      </c>
      <c r="Q65">
        <f t="shared" si="46"/>
        <v>19.433727073069388</v>
      </c>
      <c r="R65">
        <f t="shared" si="42"/>
        <v>16.982252033002908</v>
      </c>
      <c r="S65">
        <f t="shared" si="43"/>
        <v>3.4669092494811373</v>
      </c>
      <c r="U65">
        <v>30</v>
      </c>
      <c r="V65">
        <f t="shared" si="47"/>
        <v>2.9334228059243639</v>
      </c>
      <c r="W65">
        <f t="shared" si="47"/>
        <v>3.9232133441978623</v>
      </c>
      <c r="X65">
        <f t="shared" si="44"/>
        <v>3.4283180750611129</v>
      </c>
      <c r="Y65">
        <f t="shared" si="45"/>
        <v>0.69988760156747409</v>
      </c>
    </row>
    <row r="66" spans="9:25" x14ac:dyDescent="0.2">
      <c r="I66">
        <v>7</v>
      </c>
      <c r="J66">
        <v>0.80400000000000005</v>
      </c>
      <c r="K66">
        <v>0.72499999999999998</v>
      </c>
      <c r="L66">
        <f t="shared" si="40"/>
        <v>0.76449999999999996</v>
      </c>
      <c r="M66">
        <f t="shared" si="41"/>
        <v>5.5861435713737306E-2</v>
      </c>
      <c r="O66">
        <v>7</v>
      </c>
      <c r="P66">
        <f t="shared" si="46"/>
        <v>9.5447260639876532</v>
      </c>
      <c r="Q66">
        <f t="shared" si="46"/>
        <v>8.6068736273520496</v>
      </c>
      <c r="R66">
        <f t="shared" si="42"/>
        <v>9.0757998456698523</v>
      </c>
      <c r="S66">
        <f t="shared" si="43"/>
        <v>0.66316181769736215</v>
      </c>
      <c r="U66">
        <v>7</v>
      </c>
      <c r="V66">
        <f t="shared" si="47"/>
        <v>1.9268561568326705</v>
      </c>
      <c r="W66">
        <f t="shared" si="47"/>
        <v>1.7375257633130421</v>
      </c>
      <c r="X66">
        <f t="shared" si="44"/>
        <v>1.8321909600728563</v>
      </c>
      <c r="Y66">
        <f t="shared" si="45"/>
        <v>0.13387680514244685</v>
      </c>
    </row>
    <row r="67" spans="9:25" x14ac:dyDescent="0.2">
      <c r="I67">
        <v>3</v>
      </c>
      <c r="J67">
        <v>0.96099999999999997</v>
      </c>
      <c r="K67">
        <v>0.67800000000000005</v>
      </c>
      <c r="L67">
        <f t="shared" si="40"/>
        <v>0.81950000000000001</v>
      </c>
      <c r="M67">
        <f t="shared" si="41"/>
        <v>0.20011121907579305</v>
      </c>
      <c r="O67">
        <v>3</v>
      </c>
      <c r="P67">
        <f t="shared" si="46"/>
        <v>11.408559387428028</v>
      </c>
      <c r="Q67">
        <f t="shared" si="46"/>
        <v>8.0489107853030202</v>
      </c>
      <c r="R67">
        <f t="shared" si="42"/>
        <v>9.7287350863655249</v>
      </c>
      <c r="S67">
        <f t="shared" si="43"/>
        <v>2.3756303089664814</v>
      </c>
      <c r="U67">
        <v>3</v>
      </c>
      <c r="V67">
        <f t="shared" si="47"/>
        <v>2.3031203566121841</v>
      </c>
      <c r="W67">
        <f t="shared" si="47"/>
        <v>1.6248861621051622</v>
      </c>
      <c r="X67">
        <f t="shared" si="44"/>
        <v>1.9640032593586731</v>
      </c>
      <c r="Y67">
        <f t="shared" si="45"/>
        <v>0.47958399816851149</v>
      </c>
    </row>
    <row r="68" spans="9:25" x14ac:dyDescent="0.2">
      <c r="I68">
        <v>0.7</v>
      </c>
      <c r="J68">
        <v>0.92800000000000005</v>
      </c>
      <c r="K68">
        <v>1.1339999999999999</v>
      </c>
      <c r="L68">
        <f t="shared" si="40"/>
        <v>1.0309999999999999</v>
      </c>
      <c r="M68">
        <f t="shared" si="41"/>
        <v>0.14566399692442866</v>
      </c>
      <c r="O68">
        <v>0.7</v>
      </c>
      <c r="P68">
        <f t="shared" si="46"/>
        <v>11.016798243010625</v>
      </c>
      <c r="Q68">
        <f t="shared" si="46"/>
        <v>13.462337508161687</v>
      </c>
      <c r="R68">
        <f t="shared" si="42"/>
        <v>12.239567875586156</v>
      </c>
      <c r="S68">
        <f t="shared" si="43"/>
        <v>1.7292573980462822</v>
      </c>
      <c r="U68">
        <v>0.7</v>
      </c>
      <c r="V68">
        <f t="shared" si="47"/>
        <v>2.2240329770406944</v>
      </c>
      <c r="W68">
        <f t="shared" si="47"/>
        <v>2.7177299525475722</v>
      </c>
      <c r="X68">
        <f t="shared" si="44"/>
        <v>2.4708814647941333</v>
      </c>
      <c r="Y68">
        <f t="shared" si="45"/>
        <v>0.34909647923220222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8"/>
  <sheetViews>
    <sheetView workbookViewId="0">
      <selection activeCell="L4" sqref="L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7</v>
      </c>
      <c r="O1" s="2" t="s">
        <v>19</v>
      </c>
      <c r="P1" s="10"/>
      <c r="Q1" s="10"/>
      <c r="U1" s="2" t="s">
        <v>20</v>
      </c>
      <c r="V1" s="10"/>
      <c r="W1" s="10"/>
    </row>
    <row r="2" spans="1:25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I2" s="3" t="s">
        <v>13</v>
      </c>
      <c r="J2" s="4"/>
      <c r="K2" s="4"/>
      <c r="L2" s="4"/>
      <c r="M2" s="4"/>
      <c r="O2" s="3" t="s">
        <v>13</v>
      </c>
      <c r="P2" s="4"/>
      <c r="Q2" s="4"/>
      <c r="R2" s="4"/>
      <c r="S2" s="4"/>
      <c r="U2" s="3" t="s">
        <v>13</v>
      </c>
      <c r="V2" s="4"/>
      <c r="W2" s="4"/>
      <c r="X2" s="4"/>
      <c r="Y2" s="4"/>
    </row>
    <row r="3" spans="1:25" x14ac:dyDescent="0.2">
      <c r="A3">
        <v>74.353999999999999</v>
      </c>
      <c r="B3">
        <v>85.707999999999998</v>
      </c>
      <c r="C3">
        <v>99.956999999999994</v>
      </c>
      <c r="D3">
        <v>111.20399999999999</v>
      </c>
      <c r="E3">
        <v>80.793000000000006</v>
      </c>
      <c r="F3">
        <v>8.9410000000000007</v>
      </c>
      <c r="I3" t="s">
        <v>9</v>
      </c>
      <c r="L3" t="s">
        <v>10</v>
      </c>
      <c r="M3" t="s">
        <v>11</v>
      </c>
      <c r="O3" t="s">
        <v>9</v>
      </c>
      <c r="R3" t="s">
        <v>10</v>
      </c>
      <c r="S3" t="s">
        <v>11</v>
      </c>
      <c r="U3" t="s">
        <v>9</v>
      </c>
      <c r="X3" t="s">
        <v>10</v>
      </c>
      <c r="Y3" t="s">
        <v>11</v>
      </c>
    </row>
    <row r="4" spans="1:25" x14ac:dyDescent="0.2">
      <c r="A4">
        <v>77.873999999999995</v>
      </c>
      <c r="B4">
        <v>87.414000000000001</v>
      </c>
      <c r="C4">
        <v>107.449</v>
      </c>
      <c r="D4">
        <v>114.438</v>
      </c>
      <c r="E4">
        <v>83.087999999999994</v>
      </c>
      <c r="F4">
        <v>13.867000000000001</v>
      </c>
      <c r="I4">
        <v>3000</v>
      </c>
      <c r="J4">
        <v>74.353999999999999</v>
      </c>
      <c r="K4">
        <v>77.873999999999995</v>
      </c>
      <c r="L4">
        <f t="shared" ref="L4:L11" si="0">AVERAGE(J4:K4)</f>
        <v>76.114000000000004</v>
      </c>
      <c r="M4">
        <f t="shared" ref="M4:M11" si="1">STDEV(J4:K4)</f>
        <v>2.4890158697766442</v>
      </c>
      <c r="O4">
        <v>3000</v>
      </c>
      <c r="P4">
        <f>(J4/$L$4)*100</f>
        <v>97.687679007804078</v>
      </c>
      <c r="Q4">
        <f>(K4/$L$4)*100</f>
        <v>102.31232099219592</v>
      </c>
      <c r="R4">
        <f t="shared" ref="R4:R11" si="2">AVERAGE(P4:Q4)</f>
        <v>100</v>
      </c>
      <c r="S4">
        <f t="shared" ref="S4:S11" si="3">STDEV(P4:Q4)</f>
        <v>3.2701157077234839</v>
      </c>
      <c r="U4">
        <v>3000</v>
      </c>
      <c r="V4">
        <f>(J4/$L$39)*100</f>
        <v>65.904397231011956</v>
      </c>
      <c r="W4">
        <f>(K4/$L$39)*100</f>
        <v>69.02438375834285</v>
      </c>
      <c r="X4">
        <f t="shared" ref="X4:X11" si="4">AVERAGE(V4:W4)</f>
        <v>67.464390494677403</v>
      </c>
      <c r="Y4">
        <f t="shared" ref="Y4:Y11" si="5">STDEV(V4:W4)</f>
        <v>2.2061636306863432</v>
      </c>
    </row>
    <row r="5" spans="1:25" x14ac:dyDescent="0.2">
      <c r="A5">
        <v>63.875</v>
      </c>
      <c r="B5">
        <v>68.501000000000005</v>
      </c>
      <c r="C5">
        <v>96.429000000000002</v>
      </c>
      <c r="D5">
        <v>106.714</v>
      </c>
      <c r="E5">
        <v>55.143999999999998</v>
      </c>
      <c r="F5">
        <v>6.016</v>
      </c>
      <c r="I5">
        <v>700</v>
      </c>
      <c r="J5">
        <v>63.875</v>
      </c>
      <c r="K5">
        <v>65.646000000000001</v>
      </c>
      <c r="L5">
        <f t="shared" si="0"/>
        <v>64.760500000000008</v>
      </c>
      <c r="M5">
        <f t="shared" si="1"/>
        <v>1.2522861094813762</v>
      </c>
      <c r="O5">
        <v>700</v>
      </c>
      <c r="P5">
        <f t="shared" ref="P5:Q11" si="6">(J5/$L$4)*100</f>
        <v>83.920172373019412</v>
      </c>
      <c r="Q5">
        <f t="shared" si="6"/>
        <v>86.246945371416544</v>
      </c>
      <c r="R5">
        <f t="shared" si="2"/>
        <v>85.083558872217978</v>
      </c>
      <c r="S5">
        <f t="shared" si="3"/>
        <v>1.6452769654483681</v>
      </c>
      <c r="U5">
        <v>700</v>
      </c>
      <c r="V5">
        <f t="shared" ref="V5:V11" si="7">(J5/$L$39)*100</f>
        <v>56.616232793540213</v>
      </c>
      <c r="W5">
        <f t="shared" ref="W5:W11" si="8">(K5/$L$39)*100</f>
        <v>58.18597601510357</v>
      </c>
      <c r="X5">
        <f t="shared" si="4"/>
        <v>57.401104404321892</v>
      </c>
      <c r="Y5">
        <f t="shared" si="5"/>
        <v>1.1099760766890667</v>
      </c>
    </row>
    <row r="6" spans="1:25" x14ac:dyDescent="0.2">
      <c r="A6">
        <v>65.646000000000001</v>
      </c>
      <c r="B6">
        <v>71.558999999999997</v>
      </c>
      <c r="C6">
        <v>105.10899999999999</v>
      </c>
      <c r="D6">
        <v>105.003</v>
      </c>
      <c r="E6">
        <v>56.618000000000002</v>
      </c>
      <c r="F6">
        <v>5.8159999999999998</v>
      </c>
      <c r="I6">
        <v>300</v>
      </c>
      <c r="J6">
        <v>41.889000000000003</v>
      </c>
      <c r="K6">
        <v>46.752000000000002</v>
      </c>
      <c r="L6">
        <f t="shared" si="0"/>
        <v>44.320500000000003</v>
      </c>
      <c r="M6">
        <f t="shared" si="1"/>
        <v>3.4386602769101802</v>
      </c>
      <c r="O6">
        <v>300</v>
      </c>
      <c r="P6">
        <f t="shared" si="6"/>
        <v>55.034553433008384</v>
      </c>
      <c r="Q6">
        <f t="shared" si="6"/>
        <v>61.423653992695172</v>
      </c>
      <c r="R6">
        <f t="shared" si="2"/>
        <v>58.229103712851781</v>
      </c>
      <c r="S6">
        <f t="shared" si="3"/>
        <v>4.5177763314372941</v>
      </c>
      <c r="U6">
        <v>300</v>
      </c>
      <c r="V6">
        <f t="shared" si="7"/>
        <v>37.128726035046675</v>
      </c>
      <c r="W6">
        <f t="shared" si="8"/>
        <v>41.439093785731387</v>
      </c>
      <c r="X6">
        <f t="shared" si="4"/>
        <v>39.283909910389028</v>
      </c>
      <c r="Y6">
        <f t="shared" si="5"/>
        <v>3.0478902659169655</v>
      </c>
    </row>
    <row r="7" spans="1:25" x14ac:dyDescent="0.2">
      <c r="A7">
        <v>41.889000000000003</v>
      </c>
      <c r="B7">
        <v>50.448</v>
      </c>
      <c r="C7">
        <v>96.960999999999999</v>
      </c>
      <c r="D7">
        <v>101.598</v>
      </c>
      <c r="E7">
        <v>33.597000000000001</v>
      </c>
      <c r="F7">
        <v>6.4859999999999998</v>
      </c>
      <c r="I7">
        <v>70</v>
      </c>
      <c r="J7">
        <v>9.0459999999999994</v>
      </c>
      <c r="K7">
        <v>8.82</v>
      </c>
      <c r="L7">
        <f t="shared" si="0"/>
        <v>8.9329999999999998</v>
      </c>
      <c r="M7">
        <f t="shared" si="1"/>
        <v>0.15980613254815909</v>
      </c>
      <c r="O7">
        <v>70</v>
      </c>
      <c r="P7">
        <f t="shared" si="6"/>
        <v>11.884804372388784</v>
      </c>
      <c r="Q7">
        <f t="shared" si="6"/>
        <v>11.5878813358909</v>
      </c>
      <c r="R7">
        <f t="shared" si="2"/>
        <v>11.736342854139842</v>
      </c>
      <c r="S7">
        <f t="shared" si="3"/>
        <v>0.20995629259815413</v>
      </c>
      <c r="U7">
        <v>70</v>
      </c>
      <c r="V7">
        <f t="shared" si="7"/>
        <v>8.0180108313168645</v>
      </c>
      <c r="W7">
        <f t="shared" si="8"/>
        <v>7.8176935145052795</v>
      </c>
      <c r="X7">
        <f t="shared" si="4"/>
        <v>7.917852172911072</v>
      </c>
      <c r="Y7">
        <f t="shared" si="5"/>
        <v>0.14164573310656578</v>
      </c>
    </row>
    <row r="8" spans="1:25" x14ac:dyDescent="0.2">
      <c r="A8">
        <v>46.752000000000002</v>
      </c>
      <c r="B8">
        <v>51.307000000000002</v>
      </c>
      <c r="C8">
        <v>97.355000000000004</v>
      </c>
      <c r="D8">
        <v>110.529</v>
      </c>
      <c r="E8">
        <v>32.409999999999997</v>
      </c>
      <c r="F8">
        <v>15.917</v>
      </c>
      <c r="I8">
        <v>30</v>
      </c>
      <c r="J8">
        <v>1.93</v>
      </c>
      <c r="K8">
        <v>1.694</v>
      </c>
      <c r="L8">
        <f t="shared" si="0"/>
        <v>1.8119999999999998</v>
      </c>
      <c r="M8">
        <f t="shared" si="1"/>
        <v>0.16687720036002521</v>
      </c>
      <c r="O8">
        <v>30</v>
      </c>
      <c r="P8">
        <f>(J8/$L$4)*100</f>
        <v>2.5356701789421128</v>
      </c>
      <c r="Q8">
        <f t="shared" si="6"/>
        <v>2.2256089549885694</v>
      </c>
      <c r="R8">
        <f t="shared" si="2"/>
        <v>2.3806395669653408</v>
      </c>
      <c r="S8">
        <f t="shared" si="3"/>
        <v>0.21924639404055132</v>
      </c>
      <c r="U8">
        <v>30</v>
      </c>
      <c r="V8">
        <f t="shared" si="7"/>
        <v>1.7106744311785926</v>
      </c>
      <c r="W8">
        <f t="shared" si="8"/>
        <v>1.5014935162779979</v>
      </c>
      <c r="X8">
        <f t="shared" si="4"/>
        <v>1.6060839737282953</v>
      </c>
      <c r="Y8">
        <f t="shared" si="5"/>
        <v>0.14791324342101669</v>
      </c>
    </row>
    <row r="9" spans="1:25" x14ac:dyDescent="0.2">
      <c r="A9">
        <v>9.0459999999999994</v>
      </c>
      <c r="B9">
        <v>12.077999999999999</v>
      </c>
      <c r="C9">
        <v>73.275000000000006</v>
      </c>
      <c r="D9">
        <v>91.802000000000007</v>
      </c>
      <c r="E9">
        <v>9.2460000000000004</v>
      </c>
      <c r="F9">
        <v>7.7009999999999996</v>
      </c>
      <c r="I9">
        <v>7</v>
      </c>
      <c r="J9">
        <v>1.0820000000000001</v>
      </c>
      <c r="K9">
        <v>0.88800000000000001</v>
      </c>
      <c r="L9">
        <f t="shared" si="0"/>
        <v>0.9850000000000001</v>
      </c>
      <c r="M9">
        <f t="shared" si="1"/>
        <v>0.13717871555019026</v>
      </c>
      <c r="O9">
        <v>7</v>
      </c>
      <c r="P9">
        <f t="shared" si="6"/>
        <v>1.4215518827022624</v>
      </c>
      <c r="Q9">
        <f t="shared" si="6"/>
        <v>1.1666710460624852</v>
      </c>
      <c r="R9">
        <f t="shared" si="2"/>
        <v>1.2941114643823739</v>
      </c>
      <c r="S9">
        <f t="shared" si="3"/>
        <v>0.18022796798248711</v>
      </c>
      <c r="U9">
        <v>7</v>
      </c>
      <c r="V9">
        <f t="shared" si="7"/>
        <v>0.95904131323069297</v>
      </c>
      <c r="W9">
        <f t="shared" si="8"/>
        <v>0.78708751030393287</v>
      </c>
      <c r="X9">
        <f t="shared" si="4"/>
        <v>0.87306441176731298</v>
      </c>
      <c r="Y9">
        <f t="shared" si="5"/>
        <v>0.12158970010032727</v>
      </c>
    </row>
    <row r="10" spans="1:25" x14ac:dyDescent="0.2">
      <c r="A10">
        <v>8.82</v>
      </c>
      <c r="B10">
        <v>10.199</v>
      </c>
      <c r="C10">
        <v>77.786000000000001</v>
      </c>
      <c r="D10">
        <v>94.701999999999998</v>
      </c>
      <c r="E10">
        <v>7.5970000000000004</v>
      </c>
      <c r="F10">
        <v>10.760999999999999</v>
      </c>
      <c r="I10">
        <v>3</v>
      </c>
      <c r="J10">
        <v>0.96199999999999997</v>
      </c>
      <c r="K10">
        <v>0.95699999999999996</v>
      </c>
      <c r="L10">
        <f t="shared" si="0"/>
        <v>0.95950000000000002</v>
      </c>
      <c r="M10">
        <f t="shared" si="1"/>
        <v>3.5355339059327407E-3</v>
      </c>
      <c r="O10">
        <v>3</v>
      </c>
      <c r="P10">
        <f t="shared" si="6"/>
        <v>1.2638936332343589</v>
      </c>
      <c r="Q10">
        <f t="shared" si="6"/>
        <v>1.2573245395065296</v>
      </c>
      <c r="R10">
        <f t="shared" si="2"/>
        <v>1.2606090863704442</v>
      </c>
      <c r="S10">
        <f t="shared" si="3"/>
        <v>4.6450507211981311E-3</v>
      </c>
      <c r="U10">
        <v>3</v>
      </c>
      <c r="V10">
        <f t="shared" si="7"/>
        <v>0.8526781361625938</v>
      </c>
      <c r="W10">
        <f t="shared" si="8"/>
        <v>0.84824633711808972</v>
      </c>
      <c r="X10">
        <f t="shared" si="4"/>
        <v>0.85046223664034182</v>
      </c>
      <c r="Y10">
        <f t="shared" si="5"/>
        <v>3.1337551572248978E-3</v>
      </c>
    </row>
    <row r="11" spans="1:25" x14ac:dyDescent="0.2">
      <c r="A11">
        <v>1.93</v>
      </c>
      <c r="B11">
        <v>3.3260000000000001</v>
      </c>
      <c r="C11">
        <v>55.433</v>
      </c>
      <c r="D11">
        <v>67.504000000000005</v>
      </c>
      <c r="E11">
        <v>1.2170000000000001</v>
      </c>
      <c r="F11">
        <v>1.764</v>
      </c>
      <c r="I11">
        <v>0.7</v>
      </c>
      <c r="J11">
        <v>0.98599999999999999</v>
      </c>
      <c r="K11">
        <v>0.77100000000000002</v>
      </c>
      <c r="L11">
        <f t="shared" si="0"/>
        <v>0.87850000000000006</v>
      </c>
      <c r="M11">
        <f t="shared" si="1"/>
        <v>0.15202795795510729</v>
      </c>
      <c r="O11">
        <v>0.7</v>
      </c>
      <c r="P11">
        <f t="shared" si="6"/>
        <v>1.2954252831279396</v>
      </c>
      <c r="Q11">
        <f t="shared" si="6"/>
        <v>1.0129542528312794</v>
      </c>
      <c r="R11">
        <f t="shared" si="2"/>
        <v>1.1541897679796094</v>
      </c>
      <c r="S11">
        <f t="shared" si="3"/>
        <v>0.19973718101152041</v>
      </c>
      <c r="U11">
        <v>0.7</v>
      </c>
      <c r="V11">
        <f t="shared" si="7"/>
        <v>0.87395077157621359</v>
      </c>
      <c r="W11">
        <f t="shared" si="8"/>
        <v>0.68338341266253622</v>
      </c>
      <c r="X11">
        <f t="shared" si="4"/>
        <v>0.7786670921193749</v>
      </c>
      <c r="Y11">
        <f t="shared" si="5"/>
        <v>0.13475147176067198</v>
      </c>
    </row>
    <row r="12" spans="1:25" x14ac:dyDescent="0.2">
      <c r="A12">
        <v>1.694</v>
      </c>
      <c r="B12">
        <v>2.6150000000000002</v>
      </c>
      <c r="C12">
        <v>65.102999999999994</v>
      </c>
      <c r="D12">
        <v>61.112000000000002</v>
      </c>
      <c r="E12">
        <v>1.4350000000000001</v>
      </c>
      <c r="F12">
        <v>2.3359999999999999</v>
      </c>
    </row>
    <row r="13" spans="1:25" x14ac:dyDescent="0.2">
      <c r="A13">
        <v>1.0820000000000001</v>
      </c>
      <c r="B13">
        <v>0.86</v>
      </c>
      <c r="C13">
        <v>5.5229999999999997</v>
      </c>
      <c r="D13">
        <v>1.125</v>
      </c>
      <c r="E13">
        <v>0.77600000000000002</v>
      </c>
      <c r="F13">
        <v>0.69499999999999995</v>
      </c>
      <c r="I13" s="3" t="s">
        <v>14</v>
      </c>
      <c r="J13" s="4"/>
      <c r="K13" s="4"/>
      <c r="L13" s="4"/>
      <c r="M13" s="4"/>
      <c r="O13" s="3" t="s">
        <v>14</v>
      </c>
      <c r="P13" s="4"/>
      <c r="Q13" s="4"/>
      <c r="R13" s="4"/>
      <c r="S13" s="4"/>
      <c r="U13" s="3" t="s">
        <v>14</v>
      </c>
      <c r="V13" s="4"/>
      <c r="W13" s="4"/>
      <c r="X13" s="4"/>
      <c r="Y13" s="4"/>
    </row>
    <row r="14" spans="1:25" x14ac:dyDescent="0.2">
      <c r="A14">
        <v>0.88800000000000001</v>
      </c>
      <c r="B14">
        <v>0.94499999999999995</v>
      </c>
      <c r="C14">
        <v>6.633</v>
      </c>
      <c r="D14">
        <v>0.94199999999999995</v>
      </c>
      <c r="E14">
        <v>1.036</v>
      </c>
      <c r="F14">
        <v>1.042</v>
      </c>
      <c r="I14" t="s">
        <v>9</v>
      </c>
      <c r="L14" t="s">
        <v>10</v>
      </c>
      <c r="M14" t="s">
        <v>11</v>
      </c>
      <c r="O14" t="s">
        <v>9</v>
      </c>
      <c r="R14" t="s">
        <v>10</v>
      </c>
      <c r="S14" t="s">
        <v>11</v>
      </c>
      <c r="U14" t="s">
        <v>9</v>
      </c>
      <c r="X14" t="s">
        <v>10</v>
      </c>
      <c r="Y14" t="s">
        <v>11</v>
      </c>
    </row>
    <row r="15" spans="1:25" x14ac:dyDescent="0.2">
      <c r="A15">
        <v>0.96199999999999997</v>
      </c>
      <c r="B15">
        <v>0.93899999999999995</v>
      </c>
      <c r="C15">
        <v>1.2410000000000001</v>
      </c>
      <c r="D15">
        <v>1.085</v>
      </c>
      <c r="E15">
        <v>0.78400000000000003</v>
      </c>
      <c r="F15">
        <v>1.1859999999999999</v>
      </c>
      <c r="I15">
        <v>3000</v>
      </c>
      <c r="J15">
        <v>85.707999999999998</v>
      </c>
      <c r="K15">
        <v>87.414000000000001</v>
      </c>
      <c r="L15">
        <f t="shared" ref="L15:L22" si="9">AVERAGE(J15:K15)</f>
        <v>86.561000000000007</v>
      </c>
      <c r="M15">
        <f t="shared" ref="M15:M22" si="10">STDEV(J15:K15)</f>
        <v>1.2063241687042523</v>
      </c>
      <c r="O15">
        <v>3000</v>
      </c>
      <c r="P15">
        <f>(J15/$L$4)*100</f>
        <v>112.60477704495887</v>
      </c>
      <c r="Q15">
        <f>(K15/$L$4)*100</f>
        <v>114.84615182489424</v>
      </c>
      <c r="R15">
        <f t="shared" ref="R15:R22" si="11">AVERAGE(P15:Q15)</f>
        <v>113.72546443492655</v>
      </c>
      <c r="S15">
        <f t="shared" ref="S15:S22" si="12">STDEV(P15:Q15)</f>
        <v>1.5848913060728058</v>
      </c>
      <c r="U15">
        <v>3000</v>
      </c>
      <c r="V15">
        <f>(J15/$L$39)*100</f>
        <v>75.968126501271925</v>
      </c>
      <c r="W15">
        <f>(K15/$L$39)*100</f>
        <v>77.48025633525674</v>
      </c>
      <c r="X15">
        <f t="shared" ref="X15:X22" si="13">AVERAGE(V15:W15)</f>
        <v>76.724191418264326</v>
      </c>
      <c r="Y15">
        <f t="shared" ref="Y15:Y22" si="14">STDEV(V15:W15)</f>
        <v>1.0692372596451512</v>
      </c>
    </row>
    <row r="16" spans="1:25" x14ac:dyDescent="0.2">
      <c r="A16">
        <v>0.95699999999999996</v>
      </c>
      <c r="B16">
        <v>1.101</v>
      </c>
      <c r="C16">
        <v>0.97099999999999997</v>
      </c>
      <c r="D16">
        <v>1.0049999999999999</v>
      </c>
      <c r="E16">
        <v>0.81599999999999995</v>
      </c>
      <c r="F16">
        <v>1.1930000000000001</v>
      </c>
      <c r="I16">
        <v>700</v>
      </c>
      <c r="J16">
        <v>68.501000000000005</v>
      </c>
      <c r="K16">
        <v>71.558999999999997</v>
      </c>
      <c r="L16">
        <f t="shared" si="9"/>
        <v>70.03</v>
      </c>
      <c r="M16">
        <f t="shared" si="10"/>
        <v>2.1623325368684574</v>
      </c>
      <c r="O16">
        <v>700</v>
      </c>
      <c r="P16">
        <f t="shared" ref="P16:Q22" si="15">(J16/$L$4)*100</f>
        <v>89.997897890007096</v>
      </c>
      <c r="Q16">
        <f t="shared" si="15"/>
        <v>94.015555613947484</v>
      </c>
      <c r="R16">
        <f t="shared" si="11"/>
        <v>92.006726751977283</v>
      </c>
      <c r="S16">
        <f t="shared" si="12"/>
        <v>2.8409130210847588</v>
      </c>
      <c r="U16">
        <v>700</v>
      </c>
      <c r="V16">
        <f t="shared" ref="V16:W22" si="16">(J16/$L$39)*100</f>
        <v>60.716533269515423</v>
      </c>
      <c r="W16">
        <f t="shared" si="16"/>
        <v>63.427021565134147</v>
      </c>
      <c r="X16">
        <f t="shared" si="13"/>
        <v>62.071777417324782</v>
      </c>
      <c r="Y16">
        <f t="shared" si="14"/>
        <v>1.9166046541587671</v>
      </c>
    </row>
    <row r="17" spans="1:25" x14ac:dyDescent="0.2">
      <c r="A17">
        <v>0.98599999999999999</v>
      </c>
      <c r="B17">
        <v>1.5129999999999999</v>
      </c>
      <c r="C17">
        <v>0.95099999999999996</v>
      </c>
      <c r="D17">
        <v>1.036</v>
      </c>
      <c r="E17">
        <v>1.1299999999999999</v>
      </c>
      <c r="F17">
        <v>1.1120000000000001</v>
      </c>
      <c r="I17">
        <v>300</v>
      </c>
      <c r="J17">
        <v>50.448</v>
      </c>
      <c r="K17">
        <v>51.307000000000002</v>
      </c>
      <c r="L17">
        <f t="shared" si="9"/>
        <v>50.877499999999998</v>
      </c>
      <c r="M17">
        <f t="shared" si="10"/>
        <v>0.60740472503924559</v>
      </c>
      <c r="O17">
        <v>300</v>
      </c>
      <c r="P17">
        <f t="shared" si="15"/>
        <v>66.27952807630659</v>
      </c>
      <c r="Q17">
        <f t="shared" si="15"/>
        <v>67.408098378747667</v>
      </c>
      <c r="R17">
        <f t="shared" si="11"/>
        <v>66.843813227527136</v>
      </c>
      <c r="S17">
        <f t="shared" si="12"/>
        <v>0.79801971390183801</v>
      </c>
      <c r="U17">
        <v>300</v>
      </c>
      <c r="V17">
        <f t="shared" si="16"/>
        <v>44.715079639428829</v>
      </c>
      <c r="W17">
        <f t="shared" si="16"/>
        <v>45.476462715274643</v>
      </c>
      <c r="X17">
        <f t="shared" si="13"/>
        <v>45.095771177351736</v>
      </c>
      <c r="Y17">
        <f t="shared" si="14"/>
        <v>0.53837913601124621</v>
      </c>
    </row>
    <row r="18" spans="1:25" x14ac:dyDescent="0.2">
      <c r="A18">
        <v>0.77100000000000002</v>
      </c>
      <c r="B18">
        <v>1.1080000000000001</v>
      </c>
      <c r="C18">
        <v>1.0429999999999999</v>
      </c>
      <c r="D18">
        <v>0.94599999999999995</v>
      </c>
      <c r="E18">
        <v>1.095</v>
      </c>
      <c r="F18">
        <v>0.88400000000000001</v>
      </c>
      <c r="I18">
        <v>70</v>
      </c>
      <c r="J18">
        <v>12.077999999999999</v>
      </c>
      <c r="K18">
        <v>10.199</v>
      </c>
      <c r="L18">
        <f t="shared" si="9"/>
        <v>11.138500000000001</v>
      </c>
      <c r="M18">
        <f t="shared" si="10"/>
        <v>1.3286536418495225</v>
      </c>
      <c r="O18">
        <v>70</v>
      </c>
      <c r="P18">
        <f t="shared" si="15"/>
        <v>15.868302808944476</v>
      </c>
      <c r="Q18">
        <f t="shared" si="15"/>
        <v>13.399637386026223</v>
      </c>
      <c r="R18">
        <f t="shared" si="11"/>
        <v>14.633970097485349</v>
      </c>
      <c r="S18">
        <f t="shared" si="12"/>
        <v>1.7456100610262528</v>
      </c>
      <c r="U18">
        <v>70</v>
      </c>
      <c r="V18">
        <f t="shared" si="16"/>
        <v>10.705453771904166</v>
      </c>
      <c r="W18">
        <f t="shared" si="16"/>
        <v>9.0399836909795166</v>
      </c>
      <c r="X18">
        <f t="shared" si="13"/>
        <v>9.8727187314418412</v>
      </c>
      <c r="Y18">
        <f t="shared" si="14"/>
        <v>1.1776651880851274</v>
      </c>
    </row>
    <row r="19" spans="1:25" x14ac:dyDescent="0.2">
      <c r="I19">
        <v>30</v>
      </c>
      <c r="J19">
        <v>3.3260000000000001</v>
      </c>
      <c r="K19">
        <v>2.6150000000000002</v>
      </c>
      <c r="L19">
        <f t="shared" si="9"/>
        <v>2.9705000000000004</v>
      </c>
      <c r="M19">
        <f t="shared" si="10"/>
        <v>0.50275292142363259</v>
      </c>
      <c r="O19">
        <v>30</v>
      </c>
      <c r="P19">
        <f t="shared" si="15"/>
        <v>4.3697611477520564</v>
      </c>
      <c r="Q19">
        <f t="shared" si="15"/>
        <v>3.4356360196547286</v>
      </c>
      <c r="R19">
        <f t="shared" si="11"/>
        <v>3.9026985837033923</v>
      </c>
      <c r="S19">
        <f t="shared" si="12"/>
        <v>0.66052621255437627</v>
      </c>
      <c r="U19">
        <v>30</v>
      </c>
      <c r="V19">
        <f t="shared" si="16"/>
        <v>2.9480327244041447</v>
      </c>
      <c r="W19">
        <f t="shared" si="16"/>
        <v>2.3178309002756583</v>
      </c>
      <c r="X19">
        <f t="shared" si="13"/>
        <v>2.6329318123399013</v>
      </c>
      <c r="Y19">
        <f t="shared" si="14"/>
        <v>0.44561998335738873</v>
      </c>
    </row>
    <row r="20" spans="1:25" x14ac:dyDescent="0.2">
      <c r="I20">
        <v>7</v>
      </c>
      <c r="J20">
        <v>0.86</v>
      </c>
      <c r="K20">
        <v>0.94499999999999995</v>
      </c>
      <c r="L20">
        <f t="shared" si="9"/>
        <v>0.90249999999999997</v>
      </c>
      <c r="M20">
        <f t="shared" si="10"/>
        <v>6.0104076400856514E-2</v>
      </c>
      <c r="O20">
        <v>7</v>
      </c>
      <c r="P20">
        <f t="shared" si="15"/>
        <v>1.1298841211866411</v>
      </c>
      <c r="Q20">
        <f t="shared" si="15"/>
        <v>1.2415587145597393</v>
      </c>
      <c r="R20">
        <f t="shared" si="11"/>
        <v>1.1857214178731903</v>
      </c>
      <c r="S20">
        <f t="shared" si="12"/>
        <v>7.8965862260368072E-2</v>
      </c>
      <c r="U20">
        <v>7</v>
      </c>
      <c r="V20">
        <f t="shared" si="16"/>
        <v>0.76226943565470973</v>
      </c>
      <c r="W20">
        <f t="shared" si="16"/>
        <v>0.83761001941127977</v>
      </c>
      <c r="X20">
        <f t="shared" si="13"/>
        <v>0.79993972753299469</v>
      </c>
      <c r="Y20">
        <f t="shared" si="14"/>
        <v>5.3273837672823732E-2</v>
      </c>
    </row>
    <row r="21" spans="1:25" x14ac:dyDescent="0.2">
      <c r="I21">
        <v>3</v>
      </c>
      <c r="J21">
        <v>0.93899999999999995</v>
      </c>
      <c r="K21">
        <v>1.101</v>
      </c>
      <c r="L21">
        <f t="shared" si="9"/>
        <v>1.02</v>
      </c>
      <c r="M21">
        <f t="shared" si="10"/>
        <v>0.11455129855222072</v>
      </c>
      <c r="O21">
        <v>3</v>
      </c>
      <c r="P21">
        <f t="shared" si="15"/>
        <v>1.2336758020863441</v>
      </c>
      <c r="Q21">
        <f t="shared" si="15"/>
        <v>1.4465144388680136</v>
      </c>
      <c r="R21">
        <f t="shared" si="11"/>
        <v>1.3400951204771787</v>
      </c>
      <c r="S21">
        <f t="shared" si="12"/>
        <v>0.15049964336681904</v>
      </c>
      <c r="U21">
        <v>3</v>
      </c>
      <c r="V21">
        <f t="shared" si="16"/>
        <v>0.83229186055787485</v>
      </c>
      <c r="W21">
        <f t="shared" si="16"/>
        <v>0.97588214959980857</v>
      </c>
      <c r="X21">
        <f t="shared" si="13"/>
        <v>0.90408700507884165</v>
      </c>
      <c r="Y21">
        <f t="shared" si="14"/>
        <v>0.10153366709408775</v>
      </c>
    </row>
    <row r="22" spans="1:25" x14ac:dyDescent="0.2">
      <c r="I22">
        <v>0.7</v>
      </c>
      <c r="J22">
        <v>1.5129999999999999</v>
      </c>
      <c r="K22">
        <v>1.1080000000000001</v>
      </c>
      <c r="L22">
        <f t="shared" si="9"/>
        <v>1.3105</v>
      </c>
      <c r="M22">
        <f t="shared" si="10"/>
        <v>0.2863782463805522</v>
      </c>
      <c r="O22">
        <v>0.7</v>
      </c>
      <c r="P22">
        <f t="shared" si="15"/>
        <v>1.9878077620411487</v>
      </c>
      <c r="Q22">
        <f t="shared" si="15"/>
        <v>1.4557111700869749</v>
      </c>
      <c r="R22">
        <f t="shared" si="11"/>
        <v>1.7217594660640618</v>
      </c>
      <c r="S22">
        <f t="shared" si="12"/>
        <v>0.37624910841704734</v>
      </c>
      <c r="U22">
        <v>0.7</v>
      </c>
      <c r="V22">
        <f t="shared" si="16"/>
        <v>1.3410623908669486</v>
      </c>
      <c r="W22">
        <f t="shared" si="16"/>
        <v>0.98208666826211444</v>
      </c>
      <c r="X22">
        <f t="shared" si="13"/>
        <v>1.1615745295645314</v>
      </c>
      <c r="Y22">
        <f t="shared" si="14"/>
        <v>0.25383416773521977</v>
      </c>
    </row>
    <row r="25" spans="1:25" x14ac:dyDescent="0.2">
      <c r="I25" s="3" t="s">
        <v>15</v>
      </c>
      <c r="J25" s="4"/>
      <c r="K25" s="4"/>
      <c r="L25" s="4"/>
      <c r="M25" s="4"/>
      <c r="O25" s="3" t="s">
        <v>15</v>
      </c>
      <c r="P25" s="4"/>
      <c r="Q25" s="4"/>
      <c r="R25" s="4"/>
      <c r="S25" s="4"/>
      <c r="U25" s="3" t="s">
        <v>15</v>
      </c>
      <c r="V25" s="4"/>
      <c r="W25" s="4"/>
      <c r="X25" s="4"/>
      <c r="Y25" s="4"/>
    </row>
    <row r="26" spans="1:25" x14ac:dyDescent="0.2">
      <c r="I26" t="s">
        <v>9</v>
      </c>
      <c r="L26" t="s">
        <v>10</v>
      </c>
      <c r="M26" t="s">
        <v>11</v>
      </c>
      <c r="O26" t="s">
        <v>9</v>
      </c>
      <c r="R26" t="s">
        <v>10</v>
      </c>
      <c r="S26" t="s">
        <v>11</v>
      </c>
      <c r="U26" t="s">
        <v>9</v>
      </c>
      <c r="X26" t="s">
        <v>10</v>
      </c>
      <c r="Y26" t="s">
        <v>11</v>
      </c>
    </row>
    <row r="27" spans="1:25" x14ac:dyDescent="0.2">
      <c r="I27">
        <v>3000</v>
      </c>
      <c r="J27">
        <v>99.956999999999994</v>
      </c>
      <c r="K27">
        <v>107.449</v>
      </c>
      <c r="L27">
        <f t="shared" ref="L27:L34" si="17">AVERAGE(J27:K27)</f>
        <v>103.703</v>
      </c>
      <c r="M27">
        <f t="shared" ref="M27:M34" si="18">STDEV(J27:K27)</f>
        <v>5.2976440046496176</v>
      </c>
      <c r="O27">
        <v>3000</v>
      </c>
      <c r="P27">
        <f>(J27/$L$4)*100</f>
        <v>131.32538035052684</v>
      </c>
      <c r="Q27">
        <f>(K27/$L$4)*100</f>
        <v>141.16851039230627</v>
      </c>
      <c r="R27">
        <f t="shared" ref="R27:R34" si="19">AVERAGE(P27:Q27)</f>
        <v>136.24694537141656</v>
      </c>
      <c r="S27">
        <f t="shared" ref="S27:S34" si="20">STDEV(P27:Q27)</f>
        <v>6.9601440006432611</v>
      </c>
      <c r="U27">
        <v>3000</v>
      </c>
      <c r="V27">
        <f>(J27/$L$39)*100</f>
        <v>88.597867418299785</v>
      </c>
      <c r="W27">
        <f>(K27/$L$39)*100</f>
        <v>95.238475106584758</v>
      </c>
      <c r="X27">
        <f t="shared" ref="X27:X34" si="21">AVERAGE(V27:W27)</f>
        <v>91.918171262442272</v>
      </c>
      <c r="Y27">
        <f t="shared" ref="Y27:Y34" si="22">STDEV(V27:W27)</f>
        <v>4.6956187275858277</v>
      </c>
    </row>
    <row r="28" spans="1:25" x14ac:dyDescent="0.2">
      <c r="I28">
        <v>700</v>
      </c>
      <c r="J28">
        <v>96.429000000000002</v>
      </c>
      <c r="K28">
        <v>105.10899999999999</v>
      </c>
      <c r="L28">
        <f t="shared" si="17"/>
        <v>100.76900000000001</v>
      </c>
      <c r="M28">
        <f t="shared" si="18"/>
        <v>6.137686860699227</v>
      </c>
      <c r="O28">
        <v>700</v>
      </c>
      <c r="P28">
        <f t="shared" ref="P28:Q34" si="23">(J28/$L$4)*100</f>
        <v>126.69022781617048</v>
      </c>
      <c r="Q28">
        <f t="shared" si="23"/>
        <v>138.09417452768216</v>
      </c>
      <c r="R28">
        <f t="shared" si="19"/>
        <v>132.39220117192633</v>
      </c>
      <c r="S28">
        <f t="shared" si="20"/>
        <v>8.0638080519999367</v>
      </c>
      <c r="U28">
        <v>700</v>
      </c>
      <c r="V28">
        <f t="shared" ref="V28:V34" si="24">(J28/$L$39)*100</f>
        <v>85.470790012497673</v>
      </c>
      <c r="W28">
        <f t="shared" ref="W28:W34" si="25">(K28/$L$39)*100</f>
        <v>93.164393153756833</v>
      </c>
      <c r="X28">
        <f t="shared" si="21"/>
        <v>89.317591583127253</v>
      </c>
      <c r="Y28">
        <f t="shared" si="22"/>
        <v>5.4401989529424757</v>
      </c>
    </row>
    <row r="29" spans="1:25" x14ac:dyDescent="0.2">
      <c r="I29">
        <v>300</v>
      </c>
      <c r="J29">
        <v>96.960999999999999</v>
      </c>
      <c r="K29">
        <v>97.355000000000004</v>
      </c>
      <c r="L29">
        <f t="shared" si="17"/>
        <v>97.158000000000001</v>
      </c>
      <c r="M29">
        <f t="shared" si="18"/>
        <v>0.27860007178750357</v>
      </c>
      <c r="O29">
        <v>300</v>
      </c>
      <c r="P29">
        <f t="shared" si="23"/>
        <v>127.38917938881151</v>
      </c>
      <c r="Q29">
        <f t="shared" si="23"/>
        <v>127.90682397456447</v>
      </c>
      <c r="R29">
        <f t="shared" si="19"/>
        <v>127.64800168168799</v>
      </c>
      <c r="S29">
        <f t="shared" si="20"/>
        <v>0.36602999683042037</v>
      </c>
      <c r="U29">
        <v>300</v>
      </c>
      <c r="V29">
        <f t="shared" si="24"/>
        <v>85.942333430832917</v>
      </c>
      <c r="W29">
        <f t="shared" si="25"/>
        <v>86.291559195539847</v>
      </c>
      <c r="X29">
        <f t="shared" si="21"/>
        <v>86.116946313186389</v>
      </c>
      <c r="Y29">
        <f t="shared" si="22"/>
        <v>0.2469399063893275</v>
      </c>
    </row>
    <row r="30" spans="1:25" x14ac:dyDescent="0.2">
      <c r="I30">
        <v>70</v>
      </c>
      <c r="J30">
        <v>73.275000000000006</v>
      </c>
      <c r="K30">
        <v>77.786000000000001</v>
      </c>
      <c r="L30">
        <f t="shared" si="17"/>
        <v>75.530500000000004</v>
      </c>
      <c r="M30">
        <f t="shared" si="18"/>
        <v>3.1897586899325128</v>
      </c>
      <c r="O30">
        <v>70</v>
      </c>
      <c r="P30">
        <f t="shared" si="23"/>
        <v>96.270068581338521</v>
      </c>
      <c r="Q30">
        <f t="shared" si="23"/>
        <v>102.19670494258612</v>
      </c>
      <c r="R30">
        <f t="shared" si="19"/>
        <v>99.233386761962322</v>
      </c>
      <c r="S30">
        <f t="shared" si="20"/>
        <v>4.190764760664945</v>
      </c>
      <c r="U30">
        <v>70</v>
      </c>
      <c r="V30">
        <f t="shared" si="24"/>
        <v>64.948014997207963</v>
      </c>
      <c r="W30">
        <f t="shared" si="25"/>
        <v>68.946384095159601</v>
      </c>
      <c r="X30">
        <f t="shared" si="21"/>
        <v>66.947199546183782</v>
      </c>
      <c r="Y30">
        <f t="shared" si="22"/>
        <v>2.8272739028483427</v>
      </c>
    </row>
    <row r="31" spans="1:25" x14ac:dyDescent="0.2">
      <c r="I31">
        <v>30</v>
      </c>
      <c r="J31">
        <v>55.433</v>
      </c>
      <c r="K31">
        <v>65.102999999999994</v>
      </c>
      <c r="L31">
        <f t="shared" si="17"/>
        <v>60.268000000000001</v>
      </c>
      <c r="M31">
        <f t="shared" si="18"/>
        <v>6.8377225740739105</v>
      </c>
      <c r="O31">
        <v>30</v>
      </c>
      <c r="P31">
        <f t="shared" si="23"/>
        <v>72.828914522952402</v>
      </c>
      <c r="Q31">
        <f t="shared" si="23"/>
        <v>85.533541792574283</v>
      </c>
      <c r="R31">
        <f t="shared" si="19"/>
        <v>79.181228157763343</v>
      </c>
      <c r="S31">
        <f t="shared" si="20"/>
        <v>8.9835280947971636</v>
      </c>
      <c r="U31">
        <v>30</v>
      </c>
      <c r="V31">
        <f t="shared" si="24"/>
        <v>49.133583286799443</v>
      </c>
      <c r="W31">
        <f t="shared" si="25"/>
        <v>57.704682638870416</v>
      </c>
      <c r="X31">
        <f t="shared" si="21"/>
        <v>53.419132962834929</v>
      </c>
      <c r="Y31">
        <f t="shared" si="22"/>
        <v>6.0606824740730092</v>
      </c>
    </row>
    <row r="32" spans="1:25" x14ac:dyDescent="0.2">
      <c r="I32">
        <v>7</v>
      </c>
      <c r="J32">
        <v>5.5229999999999997</v>
      </c>
      <c r="K32">
        <v>6.633</v>
      </c>
      <c r="L32">
        <f t="shared" si="17"/>
        <v>6.0779999999999994</v>
      </c>
      <c r="M32">
        <f t="shared" si="18"/>
        <v>0.78488852711706791</v>
      </c>
      <c r="O32">
        <v>7</v>
      </c>
      <c r="P32">
        <f t="shared" si="23"/>
        <v>7.2562209317602528</v>
      </c>
      <c r="Q32">
        <f t="shared" si="23"/>
        <v>8.7145597393383607</v>
      </c>
      <c r="R32">
        <f t="shared" si="19"/>
        <v>7.9853903355493063</v>
      </c>
      <c r="S32">
        <f t="shared" si="20"/>
        <v>1.0312012601059837</v>
      </c>
      <c r="U32">
        <v>7</v>
      </c>
      <c r="V32">
        <f t="shared" si="24"/>
        <v>4.8953652245592574</v>
      </c>
      <c r="W32">
        <f t="shared" si="25"/>
        <v>5.8792246124391738</v>
      </c>
      <c r="X32">
        <f t="shared" si="21"/>
        <v>5.3872949184992152</v>
      </c>
      <c r="Y32">
        <f t="shared" si="22"/>
        <v>0.6956936449039347</v>
      </c>
    </row>
    <row r="33" spans="9:25" x14ac:dyDescent="0.2">
      <c r="I33">
        <v>3</v>
      </c>
      <c r="J33">
        <v>1.2410000000000001</v>
      </c>
      <c r="K33">
        <v>0.97099999999999997</v>
      </c>
      <c r="L33">
        <f t="shared" si="17"/>
        <v>1.1060000000000001</v>
      </c>
      <c r="M33">
        <f t="shared" si="18"/>
        <v>0.19091883092036749</v>
      </c>
      <c r="O33">
        <v>3</v>
      </c>
      <c r="P33">
        <f t="shared" si="23"/>
        <v>1.6304490632472344</v>
      </c>
      <c r="Q33">
        <f t="shared" si="23"/>
        <v>1.2757180019444516</v>
      </c>
      <c r="R33">
        <f t="shared" si="19"/>
        <v>1.4530835325958429</v>
      </c>
      <c r="S33">
        <f t="shared" si="20"/>
        <v>0.25083273894470021</v>
      </c>
      <c r="U33">
        <v>3</v>
      </c>
      <c r="V33">
        <f t="shared" si="24"/>
        <v>1.0999725228459241</v>
      </c>
      <c r="W33">
        <f t="shared" si="25"/>
        <v>0.86065537444270124</v>
      </c>
      <c r="X33">
        <f t="shared" si="21"/>
        <v>0.98031394864431265</v>
      </c>
      <c r="Y33">
        <f t="shared" si="22"/>
        <v>0.16922277849014608</v>
      </c>
    </row>
    <row r="34" spans="9:25" x14ac:dyDescent="0.2">
      <c r="I34">
        <v>0.7</v>
      </c>
      <c r="J34">
        <v>0.95099999999999996</v>
      </c>
      <c r="K34">
        <v>1.0429999999999999</v>
      </c>
      <c r="L34">
        <f t="shared" si="17"/>
        <v>0.99699999999999989</v>
      </c>
      <c r="M34">
        <f t="shared" si="18"/>
        <v>6.505382386916235E-2</v>
      </c>
      <c r="O34">
        <v>0.7</v>
      </c>
      <c r="P34">
        <f t="shared" si="23"/>
        <v>1.2494416270331343</v>
      </c>
      <c r="Q34">
        <f t="shared" si="23"/>
        <v>1.3703129516251937</v>
      </c>
      <c r="R34">
        <f t="shared" si="19"/>
        <v>1.3098772893291639</v>
      </c>
      <c r="S34">
        <f t="shared" si="20"/>
        <v>8.5468933270045511E-2</v>
      </c>
      <c r="U34">
        <v>0.7</v>
      </c>
      <c r="V34">
        <f t="shared" si="24"/>
        <v>0.84292817826468469</v>
      </c>
      <c r="W34">
        <f t="shared" si="25"/>
        <v>0.92447328068356061</v>
      </c>
      <c r="X34">
        <f t="shared" si="21"/>
        <v>0.88370072947412259</v>
      </c>
      <c r="Y34">
        <f t="shared" si="22"/>
        <v>5.7661094892938698E-2</v>
      </c>
    </row>
    <row r="37" spans="9:25" x14ac:dyDescent="0.2">
      <c r="I37" s="3" t="s">
        <v>8</v>
      </c>
      <c r="J37" s="4"/>
      <c r="K37" s="4"/>
      <c r="L37" s="4"/>
      <c r="M37" s="4"/>
      <c r="O37" s="3" t="s">
        <v>8</v>
      </c>
      <c r="P37" s="4"/>
      <c r="Q37" s="4"/>
      <c r="R37" s="4"/>
      <c r="S37" s="4"/>
      <c r="U37" s="3" t="s">
        <v>8</v>
      </c>
      <c r="V37" s="4"/>
      <c r="W37" s="4"/>
      <c r="X37" s="4"/>
      <c r="Y37" s="4"/>
    </row>
    <row r="38" spans="9:25" x14ac:dyDescent="0.2">
      <c r="I38" t="s">
        <v>9</v>
      </c>
      <c r="L38" t="s">
        <v>10</v>
      </c>
      <c r="M38" t="s">
        <v>11</v>
      </c>
      <c r="O38" t="s">
        <v>9</v>
      </c>
      <c r="R38" t="s">
        <v>10</v>
      </c>
      <c r="S38" t="s">
        <v>11</v>
      </c>
      <c r="U38" t="s">
        <v>9</v>
      </c>
      <c r="X38" t="s">
        <v>10</v>
      </c>
      <c r="Y38" t="s">
        <v>11</v>
      </c>
    </row>
    <row r="39" spans="9:25" x14ac:dyDescent="0.2">
      <c r="I39">
        <v>3000</v>
      </c>
      <c r="J39">
        <v>111.20399999999999</v>
      </c>
      <c r="K39">
        <v>114.438</v>
      </c>
      <c r="L39">
        <f t="shared" ref="L39:L46" si="26">AVERAGE(J39:K39)</f>
        <v>112.821</v>
      </c>
      <c r="M39">
        <f t="shared" ref="M39:M46" si="27">STDEV(J39:K39)</f>
        <v>2.2867833303573009</v>
      </c>
      <c r="O39">
        <v>3000</v>
      </c>
      <c r="P39">
        <f>(J39/$L$4)*100</f>
        <v>146.10189978190607</v>
      </c>
      <c r="Q39">
        <f>(K39/$L$4)*100</f>
        <v>150.35078960506607</v>
      </c>
      <c r="R39">
        <f t="shared" ref="R39:R46" si="28">AVERAGE(P39:Q39)</f>
        <v>148.22634469348606</v>
      </c>
      <c r="S39">
        <f t="shared" ref="S39:S46" si="29">STDEV(P39:Q39)</f>
        <v>3.0044188064709458</v>
      </c>
      <c r="U39">
        <v>3000</v>
      </c>
      <c r="V39">
        <f>(J39/$L$39)*100</f>
        <v>98.566756189007364</v>
      </c>
      <c r="W39">
        <f>(K39/$L$39)*100</f>
        <v>101.43324381099264</v>
      </c>
      <c r="X39">
        <f t="shared" ref="X39:X46" si="30">AVERAGE(V39:W39)</f>
        <v>100</v>
      </c>
      <c r="Y39">
        <f t="shared" ref="Y39:Y46" si="31">STDEV(V39:W39)</f>
        <v>2.0269128356930861</v>
      </c>
    </row>
    <row r="40" spans="9:25" x14ac:dyDescent="0.2">
      <c r="I40">
        <v>700</v>
      </c>
      <c r="J40">
        <v>106.714</v>
      </c>
      <c r="K40">
        <v>105.003</v>
      </c>
      <c r="L40">
        <f t="shared" si="26"/>
        <v>105.85849999999999</v>
      </c>
      <c r="M40">
        <f t="shared" si="27"/>
        <v>1.2098597026101818</v>
      </c>
      <c r="O40">
        <v>700</v>
      </c>
      <c r="P40">
        <f t="shared" ref="P40:Q46" si="32">(J40/$L$4)*100</f>
        <v>140.20285361431536</v>
      </c>
      <c r="Q40">
        <f t="shared" si="32"/>
        <v>137.95490974065217</v>
      </c>
      <c r="R40">
        <f t="shared" si="28"/>
        <v>139.07888167748376</v>
      </c>
      <c r="S40">
        <f t="shared" si="29"/>
        <v>1.5895363567939966</v>
      </c>
      <c r="U40">
        <v>700</v>
      </c>
      <c r="V40">
        <f t="shared" ref="V40:V46" si="33">(J40/$L$39)*100</f>
        <v>94.587000647042657</v>
      </c>
      <c r="W40">
        <f t="shared" ref="W40:W46" si="34">(K40/$L$39)*100</f>
        <v>93.070439014013346</v>
      </c>
      <c r="X40">
        <f t="shared" si="30"/>
        <v>93.828719830528001</v>
      </c>
      <c r="Y40">
        <f t="shared" si="31"/>
        <v>1.0723710148023708</v>
      </c>
    </row>
    <row r="41" spans="9:25" x14ac:dyDescent="0.2">
      <c r="I41">
        <v>300</v>
      </c>
      <c r="J41">
        <v>101.598</v>
      </c>
      <c r="K41">
        <v>110.529</v>
      </c>
      <c r="L41">
        <f t="shared" si="26"/>
        <v>106.0635</v>
      </c>
      <c r="M41">
        <f t="shared" si="27"/>
        <v>6.3151706627770539</v>
      </c>
      <c r="O41">
        <v>300</v>
      </c>
      <c r="P41">
        <f t="shared" si="32"/>
        <v>133.48135691200039</v>
      </c>
      <c r="Q41">
        <f t="shared" si="32"/>
        <v>145.21507212864913</v>
      </c>
      <c r="R41">
        <f t="shared" si="28"/>
        <v>139.34821452032475</v>
      </c>
      <c r="S41">
        <f t="shared" si="29"/>
        <v>8.2969895982040995</v>
      </c>
      <c r="U41">
        <v>300</v>
      </c>
      <c r="V41">
        <f t="shared" si="33"/>
        <v>90.052383864706044</v>
      </c>
      <c r="W41">
        <f t="shared" si="34"/>
        <v>97.968463317999309</v>
      </c>
      <c r="X41">
        <f t="shared" si="30"/>
        <v>94.010423591352676</v>
      </c>
      <c r="Y41">
        <f t="shared" si="31"/>
        <v>5.597513461835165</v>
      </c>
    </row>
    <row r="42" spans="9:25" x14ac:dyDescent="0.2">
      <c r="I42">
        <v>70</v>
      </c>
      <c r="J42">
        <v>91.802000000000007</v>
      </c>
      <c r="K42">
        <v>94.701999999999998</v>
      </c>
      <c r="L42">
        <f t="shared" si="26"/>
        <v>93.25200000000001</v>
      </c>
      <c r="M42">
        <f t="shared" si="27"/>
        <v>2.0506096654409816</v>
      </c>
      <c r="O42">
        <v>70</v>
      </c>
      <c r="P42">
        <f t="shared" si="32"/>
        <v>120.61118848043724</v>
      </c>
      <c r="Q42">
        <f t="shared" si="32"/>
        <v>124.42126284257822</v>
      </c>
      <c r="R42">
        <f t="shared" si="28"/>
        <v>122.51622566150772</v>
      </c>
      <c r="S42">
        <f t="shared" si="29"/>
        <v>2.6941294182948967</v>
      </c>
      <c r="U42">
        <v>70</v>
      </c>
      <c r="V42">
        <f t="shared" si="33"/>
        <v>81.369603176713568</v>
      </c>
      <c r="W42">
        <f t="shared" si="34"/>
        <v>83.940046622525941</v>
      </c>
      <c r="X42">
        <f t="shared" si="30"/>
        <v>82.654824899619754</v>
      </c>
      <c r="Y42">
        <f t="shared" si="31"/>
        <v>1.8175779911904448</v>
      </c>
    </row>
    <row r="43" spans="9:25" x14ac:dyDescent="0.2">
      <c r="I43">
        <v>30</v>
      </c>
      <c r="J43">
        <v>67.504000000000005</v>
      </c>
      <c r="K43">
        <v>61.112000000000002</v>
      </c>
      <c r="L43">
        <f t="shared" si="26"/>
        <v>64.308000000000007</v>
      </c>
      <c r="M43">
        <f t="shared" si="27"/>
        <v>4.5198265453444142</v>
      </c>
      <c r="O43">
        <v>30</v>
      </c>
      <c r="P43">
        <f t="shared" si="32"/>
        <v>88.68802060067793</v>
      </c>
      <c r="Q43">
        <f t="shared" si="32"/>
        <v>80.290091179020934</v>
      </c>
      <c r="R43">
        <f t="shared" si="28"/>
        <v>84.489055889849425</v>
      </c>
      <c r="S43">
        <f t="shared" si="29"/>
        <v>5.9382328419796844</v>
      </c>
      <c r="U43">
        <v>30</v>
      </c>
      <c r="V43">
        <f t="shared" si="33"/>
        <v>59.832832540041316</v>
      </c>
      <c r="W43">
        <f t="shared" si="34"/>
        <v>54.167220641547232</v>
      </c>
      <c r="X43">
        <f t="shared" si="30"/>
        <v>57.000026590794278</v>
      </c>
      <c r="Y43">
        <f t="shared" si="31"/>
        <v>4.0061925929963573</v>
      </c>
    </row>
    <row r="44" spans="9:25" x14ac:dyDescent="0.2">
      <c r="I44">
        <v>7</v>
      </c>
      <c r="J44">
        <v>1.125</v>
      </c>
      <c r="K44">
        <v>0.94199999999999995</v>
      </c>
      <c r="L44">
        <f t="shared" si="26"/>
        <v>1.0335000000000001</v>
      </c>
      <c r="M44">
        <f t="shared" si="27"/>
        <v>0.12940054095713824</v>
      </c>
      <c r="O44">
        <v>7</v>
      </c>
      <c r="P44">
        <f t="shared" si="32"/>
        <v>1.4780460887615943</v>
      </c>
      <c r="Q44">
        <f t="shared" si="32"/>
        <v>1.2376172583230416</v>
      </c>
      <c r="R44">
        <f t="shared" si="28"/>
        <v>1.3578316735423179</v>
      </c>
      <c r="S44">
        <f t="shared" si="29"/>
        <v>0.1700088563958512</v>
      </c>
      <c r="U44">
        <v>7</v>
      </c>
      <c r="V44">
        <f t="shared" si="33"/>
        <v>0.99715478501342836</v>
      </c>
      <c r="W44">
        <f t="shared" si="34"/>
        <v>0.83495093998457726</v>
      </c>
      <c r="X44">
        <f t="shared" si="30"/>
        <v>0.91605286249900275</v>
      </c>
      <c r="Y44">
        <f t="shared" si="31"/>
        <v>0.11469543875443249</v>
      </c>
    </row>
    <row r="45" spans="9:25" x14ac:dyDescent="0.2">
      <c r="I45">
        <v>3</v>
      </c>
      <c r="J45">
        <v>1.085</v>
      </c>
      <c r="K45">
        <v>1.0049999999999999</v>
      </c>
      <c r="L45">
        <f t="shared" si="26"/>
        <v>1.0449999999999999</v>
      </c>
      <c r="M45">
        <f t="shared" si="27"/>
        <v>5.6568542494923851E-2</v>
      </c>
      <c r="O45">
        <v>3</v>
      </c>
      <c r="P45">
        <f t="shared" si="32"/>
        <v>1.4254933389389597</v>
      </c>
      <c r="Q45">
        <f t="shared" si="32"/>
        <v>1.3203878392936907</v>
      </c>
      <c r="R45">
        <f t="shared" si="28"/>
        <v>1.3729405891163253</v>
      </c>
      <c r="S45">
        <f t="shared" si="29"/>
        <v>7.4320811539169931E-2</v>
      </c>
      <c r="U45">
        <v>3</v>
      </c>
      <c r="V45">
        <f t="shared" si="33"/>
        <v>0.96170039265739538</v>
      </c>
      <c r="W45">
        <f t="shared" si="34"/>
        <v>0.8907916079453293</v>
      </c>
      <c r="X45">
        <f t="shared" si="30"/>
        <v>0.92624600030136239</v>
      </c>
      <c r="Y45">
        <f t="shared" si="31"/>
        <v>5.0140082515598913E-2</v>
      </c>
    </row>
    <row r="46" spans="9:25" x14ac:dyDescent="0.2">
      <c r="I46">
        <v>0.7</v>
      </c>
      <c r="J46">
        <v>1.036</v>
      </c>
      <c r="K46">
        <v>0.94599999999999995</v>
      </c>
      <c r="L46">
        <f t="shared" si="26"/>
        <v>0.99099999999999999</v>
      </c>
      <c r="M46">
        <f t="shared" si="27"/>
        <v>6.3639610306789343E-2</v>
      </c>
      <c r="O46">
        <v>0.7</v>
      </c>
      <c r="P46">
        <f t="shared" si="32"/>
        <v>1.3611162204062328</v>
      </c>
      <c r="Q46">
        <f t="shared" si="32"/>
        <v>1.242872533305305</v>
      </c>
      <c r="R46">
        <f t="shared" si="28"/>
        <v>1.3019943768557689</v>
      </c>
      <c r="S46">
        <f t="shared" si="29"/>
        <v>8.3610912981566352E-2</v>
      </c>
      <c r="U46">
        <v>0.7</v>
      </c>
      <c r="V46">
        <f t="shared" si="33"/>
        <v>0.91826876202125496</v>
      </c>
      <c r="W46">
        <f t="shared" si="34"/>
        <v>0.83849637922018061</v>
      </c>
      <c r="X46">
        <f t="shared" si="30"/>
        <v>0.87838257062071778</v>
      </c>
      <c r="Y46">
        <f t="shared" si="31"/>
        <v>5.6407592830048786E-2</v>
      </c>
    </row>
    <row r="48" spans="9:25" x14ac:dyDescent="0.2">
      <c r="I48" s="3" t="s">
        <v>16</v>
      </c>
      <c r="J48" s="4"/>
      <c r="K48" s="4"/>
      <c r="L48" s="4"/>
      <c r="M48" s="4"/>
      <c r="O48" s="3" t="s">
        <v>16</v>
      </c>
      <c r="P48" s="4"/>
      <c r="Q48" s="4"/>
      <c r="R48" s="4"/>
      <c r="S48" s="4"/>
      <c r="U48" s="3" t="s">
        <v>16</v>
      </c>
      <c r="V48" s="4"/>
      <c r="W48" s="4"/>
      <c r="X48" s="4"/>
      <c r="Y48" s="4"/>
    </row>
    <row r="49" spans="9:25" x14ac:dyDescent="0.2">
      <c r="I49" t="s">
        <v>9</v>
      </c>
      <c r="L49" t="s">
        <v>10</v>
      </c>
      <c r="M49" t="s">
        <v>11</v>
      </c>
      <c r="O49" t="s">
        <v>9</v>
      </c>
      <c r="R49" t="s">
        <v>10</v>
      </c>
      <c r="S49" t="s">
        <v>11</v>
      </c>
      <c r="U49" t="s">
        <v>9</v>
      </c>
      <c r="X49" t="s">
        <v>10</v>
      </c>
      <c r="Y49" t="s">
        <v>11</v>
      </c>
    </row>
    <row r="50" spans="9:25" x14ac:dyDescent="0.2">
      <c r="I50">
        <v>3000</v>
      </c>
      <c r="J50">
        <v>80.793000000000006</v>
      </c>
      <c r="K50">
        <v>83.087999999999994</v>
      </c>
      <c r="L50">
        <f t="shared" ref="L50:L57" si="35">AVERAGE(J50:K50)</f>
        <v>81.9405</v>
      </c>
      <c r="M50">
        <f t="shared" ref="M50:M57" si="36">STDEV(J50:K50)</f>
        <v>1.6228100628231177</v>
      </c>
      <c r="O50">
        <v>3000</v>
      </c>
      <c r="P50">
        <f>(J50/$L$4)*100</f>
        <v>106.14735791050268</v>
      </c>
      <c r="Q50">
        <f>(K50/$L$4)*100</f>
        <v>109.16257193157631</v>
      </c>
      <c r="R50">
        <f t="shared" ref="R50:R57" si="37">AVERAGE(P50:Q50)</f>
        <v>107.65496492103949</v>
      </c>
      <c r="S50">
        <f t="shared" ref="S50:S57" si="38">STDEV(P50:Q50)</f>
        <v>2.1320782810299228</v>
      </c>
      <c r="U50">
        <v>3000</v>
      </c>
      <c r="V50">
        <f>(J50/$L$39)*100</f>
        <v>71.611668040524378</v>
      </c>
      <c r="W50">
        <f>(K50/$L$39)*100</f>
        <v>73.645863801951762</v>
      </c>
      <c r="X50">
        <f t="shared" ref="X50:X57" si="39">AVERAGE(V50:W50)</f>
        <v>72.62876592123807</v>
      </c>
      <c r="Y50">
        <f t="shared" ref="Y50:Y57" si="40">STDEV(V50:W50)</f>
        <v>1.4383936171662355</v>
      </c>
    </row>
    <row r="51" spans="9:25" x14ac:dyDescent="0.2">
      <c r="I51">
        <v>700</v>
      </c>
      <c r="J51">
        <v>55.143999999999998</v>
      </c>
      <c r="K51">
        <v>56.618000000000002</v>
      </c>
      <c r="L51">
        <f t="shared" si="35"/>
        <v>55.881</v>
      </c>
      <c r="M51">
        <f t="shared" si="36"/>
        <v>1.0422753954689736</v>
      </c>
      <c r="O51">
        <v>700</v>
      </c>
      <c r="P51">
        <f t="shared" ref="P51:Q57" si="41">(J51/$L$4)*100</f>
        <v>72.44922090548387</v>
      </c>
      <c r="Q51">
        <f t="shared" si="41"/>
        <v>74.385789736447961</v>
      </c>
      <c r="R51">
        <f t="shared" si="37"/>
        <v>73.417505320965915</v>
      </c>
      <c r="S51">
        <f t="shared" si="38"/>
        <v>1.3693609526092141</v>
      </c>
      <c r="U51">
        <v>700</v>
      </c>
      <c r="V51">
        <f t="shared" ref="V51:V57" si="42">(J51/$L$39)*100</f>
        <v>48.877425302027106</v>
      </c>
      <c r="W51">
        <f t="shared" ref="W51:W57" si="43">(K51/$L$39)*100</f>
        <v>50.183919660346923</v>
      </c>
      <c r="X51">
        <f t="shared" si="39"/>
        <v>49.530672481187011</v>
      </c>
      <c r="Y51">
        <f t="shared" si="40"/>
        <v>0.92383102034990983</v>
      </c>
    </row>
    <row r="52" spans="9:25" x14ac:dyDescent="0.2">
      <c r="I52">
        <v>300</v>
      </c>
      <c r="J52">
        <v>33.597000000000001</v>
      </c>
      <c r="K52">
        <v>32.409999999999997</v>
      </c>
      <c r="L52">
        <f t="shared" si="35"/>
        <v>33.003500000000003</v>
      </c>
      <c r="M52">
        <f t="shared" si="36"/>
        <v>0.83933574926843524</v>
      </c>
      <c r="O52">
        <v>300</v>
      </c>
      <c r="P52">
        <f t="shared" si="41"/>
        <v>44.14036839477626</v>
      </c>
      <c r="Q52">
        <f t="shared" si="41"/>
        <v>42.580865543789571</v>
      </c>
      <c r="R52">
        <f t="shared" si="37"/>
        <v>43.360616969282916</v>
      </c>
      <c r="S52">
        <f t="shared" si="38"/>
        <v>1.1027350412124419</v>
      </c>
      <c r="U52">
        <v>300</v>
      </c>
      <c r="V52">
        <f t="shared" si="42"/>
        <v>29.779030499641024</v>
      </c>
      <c r="W52">
        <f t="shared" si="43"/>
        <v>28.726921406475743</v>
      </c>
      <c r="X52">
        <f t="shared" si="39"/>
        <v>29.252975953058382</v>
      </c>
      <c r="Y52">
        <f t="shared" si="40"/>
        <v>0.74395347432519965</v>
      </c>
    </row>
    <row r="53" spans="9:25" x14ac:dyDescent="0.2">
      <c r="I53">
        <v>70</v>
      </c>
      <c r="J53">
        <v>9.2460000000000004</v>
      </c>
      <c r="K53">
        <v>7.5970000000000004</v>
      </c>
      <c r="L53">
        <f t="shared" si="35"/>
        <v>8.4215</v>
      </c>
      <c r="M53">
        <f t="shared" si="36"/>
        <v>1.1660190821766168</v>
      </c>
      <c r="O53">
        <v>70</v>
      </c>
      <c r="P53">
        <f t="shared" si="41"/>
        <v>12.147568121501957</v>
      </c>
      <c r="Q53">
        <f t="shared" si="41"/>
        <v>9.9810810100638516</v>
      </c>
      <c r="R53">
        <f t="shared" si="37"/>
        <v>11.064324565782904</v>
      </c>
      <c r="S53">
        <f t="shared" si="38"/>
        <v>1.5319377278511395</v>
      </c>
      <c r="U53">
        <v>70</v>
      </c>
      <c r="V53">
        <f t="shared" si="42"/>
        <v>8.1952827930970304</v>
      </c>
      <c r="W53">
        <f t="shared" si="43"/>
        <v>6.7336754682195705</v>
      </c>
      <c r="X53">
        <f t="shared" si="39"/>
        <v>7.4644791306583009</v>
      </c>
      <c r="Y53">
        <f t="shared" si="40"/>
        <v>1.0335124508527811</v>
      </c>
    </row>
    <row r="54" spans="9:25" x14ac:dyDescent="0.2">
      <c r="I54">
        <v>30</v>
      </c>
      <c r="J54">
        <v>1.2170000000000001</v>
      </c>
      <c r="K54">
        <v>1.4350000000000001</v>
      </c>
      <c r="L54">
        <f t="shared" si="35"/>
        <v>1.3260000000000001</v>
      </c>
      <c r="M54">
        <f t="shared" si="36"/>
        <v>0.15414927829866734</v>
      </c>
      <c r="O54">
        <v>30</v>
      </c>
      <c r="P54">
        <f t="shared" si="41"/>
        <v>1.5989174133536537</v>
      </c>
      <c r="Q54">
        <f t="shared" si="41"/>
        <v>1.8853298998870116</v>
      </c>
      <c r="R54">
        <f t="shared" si="37"/>
        <v>1.7421236566203326</v>
      </c>
      <c r="S54">
        <f t="shared" si="38"/>
        <v>0.20252421144423813</v>
      </c>
      <c r="U54">
        <v>30</v>
      </c>
      <c r="V54">
        <f t="shared" si="42"/>
        <v>1.0786998874323044</v>
      </c>
      <c r="W54">
        <f t="shared" si="43"/>
        <v>1.2719263257726843</v>
      </c>
      <c r="X54">
        <f t="shared" si="39"/>
        <v>1.1753131066024944</v>
      </c>
      <c r="Y54">
        <f t="shared" si="40"/>
        <v>0.13663172485500691</v>
      </c>
    </row>
    <row r="55" spans="9:25" x14ac:dyDescent="0.2">
      <c r="I55">
        <v>7</v>
      </c>
      <c r="J55">
        <v>0.77600000000000002</v>
      </c>
      <c r="K55">
        <v>1.036</v>
      </c>
      <c r="L55">
        <f t="shared" si="35"/>
        <v>0.90600000000000003</v>
      </c>
      <c r="M55">
        <f t="shared" si="36"/>
        <v>0.18384776310850251</v>
      </c>
      <c r="O55">
        <v>7</v>
      </c>
      <c r="P55">
        <f t="shared" si="41"/>
        <v>1.0195233465591087</v>
      </c>
      <c r="Q55">
        <f t="shared" si="41"/>
        <v>1.3611162204062328</v>
      </c>
      <c r="R55">
        <f t="shared" si="37"/>
        <v>1.1903197834826709</v>
      </c>
      <c r="S55">
        <f t="shared" si="38"/>
        <v>0.24154263750230104</v>
      </c>
      <c r="U55">
        <v>7</v>
      </c>
      <c r="V55">
        <f t="shared" si="42"/>
        <v>0.68781521170704041</v>
      </c>
      <c r="W55">
        <f t="shared" si="43"/>
        <v>0.91826876202125496</v>
      </c>
      <c r="X55">
        <f t="shared" si="39"/>
        <v>0.80304198686414763</v>
      </c>
      <c r="Y55">
        <f t="shared" si="40"/>
        <v>0.16295526817569686</v>
      </c>
    </row>
    <row r="56" spans="9:25" x14ac:dyDescent="0.2">
      <c r="I56">
        <v>3</v>
      </c>
      <c r="J56">
        <v>0.78400000000000003</v>
      </c>
      <c r="K56">
        <v>0.81599999999999995</v>
      </c>
      <c r="L56">
        <f t="shared" si="35"/>
        <v>0.8</v>
      </c>
      <c r="M56">
        <f t="shared" si="36"/>
        <v>2.2627416997969461E-2</v>
      </c>
      <c r="O56">
        <v>3</v>
      </c>
      <c r="P56">
        <f t="shared" si="41"/>
        <v>1.0300338965236355</v>
      </c>
      <c r="Q56">
        <f t="shared" si="41"/>
        <v>1.0720760963817431</v>
      </c>
      <c r="R56">
        <f t="shared" si="37"/>
        <v>1.0510549964526894</v>
      </c>
      <c r="S56">
        <f t="shared" si="38"/>
        <v>2.9728324615667944E-2</v>
      </c>
      <c r="U56">
        <v>3</v>
      </c>
      <c r="V56">
        <f t="shared" si="42"/>
        <v>0.694906090178247</v>
      </c>
      <c r="W56">
        <f t="shared" si="43"/>
        <v>0.72326960406307339</v>
      </c>
      <c r="X56">
        <f t="shared" si="39"/>
        <v>0.7090878471206602</v>
      </c>
      <c r="Y56">
        <f t="shared" si="40"/>
        <v>2.0056033006239534E-2</v>
      </c>
    </row>
    <row r="57" spans="9:25" x14ac:dyDescent="0.2">
      <c r="I57">
        <v>0.7</v>
      </c>
      <c r="J57">
        <v>1.1299999999999999</v>
      </c>
      <c r="K57">
        <v>1.095</v>
      </c>
      <c r="L57">
        <f t="shared" si="35"/>
        <v>1.1124999999999998</v>
      </c>
      <c r="M57">
        <f t="shared" si="36"/>
        <v>2.4748737341529107E-2</v>
      </c>
      <c r="O57">
        <v>0.7</v>
      </c>
      <c r="P57">
        <f t="shared" si="41"/>
        <v>1.4846151824894234</v>
      </c>
      <c r="Q57">
        <f t="shared" si="41"/>
        <v>1.4386315263946186</v>
      </c>
      <c r="R57">
        <f t="shared" si="37"/>
        <v>1.461623354442021</v>
      </c>
      <c r="S57">
        <f t="shared" si="38"/>
        <v>3.2515355048386603E-2</v>
      </c>
      <c r="U57">
        <v>0.7</v>
      </c>
      <c r="V57">
        <f t="shared" si="42"/>
        <v>1.0015865840579323</v>
      </c>
      <c r="W57">
        <f t="shared" si="43"/>
        <v>0.97056399074640365</v>
      </c>
      <c r="X57">
        <f t="shared" si="39"/>
        <v>0.98607528740216799</v>
      </c>
      <c r="Y57">
        <f t="shared" si="40"/>
        <v>2.1936286100574361E-2</v>
      </c>
    </row>
    <row r="59" spans="9:25" x14ac:dyDescent="0.2">
      <c r="I59" s="3" t="s">
        <v>17</v>
      </c>
      <c r="J59" s="4"/>
      <c r="K59" s="4"/>
      <c r="L59" s="4"/>
      <c r="M59" s="4"/>
      <c r="O59" s="3" t="s">
        <v>17</v>
      </c>
      <c r="P59" s="4"/>
      <c r="Q59" s="4"/>
      <c r="R59" s="4"/>
      <c r="S59" s="4"/>
      <c r="U59" s="3" t="s">
        <v>17</v>
      </c>
      <c r="V59" s="4"/>
      <c r="W59" s="4"/>
      <c r="X59" s="4"/>
      <c r="Y59" s="4"/>
    </row>
    <row r="60" spans="9:25" x14ac:dyDescent="0.2">
      <c r="I60" t="s">
        <v>9</v>
      </c>
      <c r="L60" t="s">
        <v>10</v>
      </c>
      <c r="M60" t="s">
        <v>11</v>
      </c>
      <c r="O60" t="s">
        <v>9</v>
      </c>
      <c r="R60" t="s">
        <v>10</v>
      </c>
      <c r="S60" t="s">
        <v>11</v>
      </c>
      <c r="U60" t="s">
        <v>9</v>
      </c>
      <c r="X60" t="s">
        <v>10</v>
      </c>
      <c r="Y60" t="s">
        <v>11</v>
      </c>
    </row>
    <row r="61" spans="9:25" x14ac:dyDescent="0.2">
      <c r="I61">
        <v>3000</v>
      </c>
      <c r="J61">
        <v>8.9410000000000007</v>
      </c>
      <c r="K61">
        <v>13.867000000000001</v>
      </c>
      <c r="L61">
        <f t="shared" ref="L61:L68" si="44">AVERAGE(J61:K61)</f>
        <v>11.404</v>
      </c>
      <c r="M61">
        <f t="shared" ref="M61:M68" si="45">STDEV(J61:K61)</f>
        <v>3.4832080041249358</v>
      </c>
      <c r="O61">
        <v>3000</v>
      </c>
      <c r="P61">
        <f>(J61/$L$4)*100</f>
        <v>11.746853404104369</v>
      </c>
      <c r="Q61">
        <f>(K61/$L$4)*100</f>
        <v>18.218724544761805</v>
      </c>
      <c r="R61">
        <f t="shared" ref="R61:R68" si="46">AVERAGE(P61:Q61)</f>
        <v>14.982788974433088</v>
      </c>
      <c r="S61">
        <f t="shared" ref="S61:S68" si="47">STDEV(P61:Q61)</f>
        <v>4.5763039705243855</v>
      </c>
      <c r="U61">
        <v>3000</v>
      </c>
      <c r="V61">
        <f>(J61/$L$39)*100</f>
        <v>7.9249430513822787</v>
      </c>
      <c r="W61">
        <f>(K61/$L$39)*100</f>
        <v>12.291151470027744</v>
      </c>
      <c r="X61">
        <f t="shared" ref="X61:X68" si="48">AVERAGE(V61:W61)</f>
        <v>10.10804726070501</v>
      </c>
      <c r="Y61">
        <f t="shared" ref="Y61:Y68" si="49">STDEV(V61:W61)</f>
        <v>3.0873755808980037</v>
      </c>
    </row>
    <row r="62" spans="9:25" x14ac:dyDescent="0.2">
      <c r="I62">
        <v>700</v>
      </c>
      <c r="J62">
        <v>6.016</v>
      </c>
      <c r="K62">
        <v>5.8159999999999998</v>
      </c>
      <c r="L62">
        <f t="shared" si="44"/>
        <v>5.9160000000000004</v>
      </c>
      <c r="M62">
        <f t="shared" si="45"/>
        <v>0.14142135623730964</v>
      </c>
      <c r="O62">
        <v>700</v>
      </c>
      <c r="P62">
        <f t="shared" ref="P62:Q68" si="50">(J62/$L$4)*100</f>
        <v>7.9039335733242231</v>
      </c>
      <c r="Q62">
        <f t="shared" si="50"/>
        <v>7.6411698242110511</v>
      </c>
      <c r="R62">
        <f t="shared" si="46"/>
        <v>7.7725516987676375</v>
      </c>
      <c r="S62">
        <f t="shared" si="47"/>
        <v>0.1858020288479246</v>
      </c>
      <c r="U62">
        <v>700</v>
      </c>
      <c r="V62">
        <f t="shared" ref="V62:V68" si="51">(J62/$L$39)*100</f>
        <v>5.3323406103473641</v>
      </c>
      <c r="W62">
        <f t="shared" ref="W62:W68" si="52">(K62/$L$39)*100</f>
        <v>5.155068648567199</v>
      </c>
      <c r="X62">
        <f t="shared" si="48"/>
        <v>5.243704629457282</v>
      </c>
      <c r="Y62">
        <f t="shared" si="49"/>
        <v>0.12535020628899718</v>
      </c>
    </row>
    <row r="63" spans="9:25" x14ac:dyDescent="0.2">
      <c r="I63">
        <v>300</v>
      </c>
      <c r="J63">
        <v>6.4859999999999998</v>
      </c>
      <c r="K63">
        <v>15.917</v>
      </c>
      <c r="L63">
        <f t="shared" si="44"/>
        <v>11.201499999999999</v>
      </c>
      <c r="M63">
        <f t="shared" si="45"/>
        <v>6.6687240533703314</v>
      </c>
      <c r="O63">
        <v>300</v>
      </c>
      <c r="P63">
        <f t="shared" si="50"/>
        <v>8.5214283837401794</v>
      </c>
      <c r="Q63">
        <f t="shared" si="50"/>
        <v>20.912052973171818</v>
      </c>
      <c r="R63">
        <f t="shared" si="46"/>
        <v>14.716740678455999</v>
      </c>
      <c r="S63">
        <f t="shared" si="47"/>
        <v>8.7614946703238914</v>
      </c>
      <c r="U63">
        <v>300</v>
      </c>
      <c r="V63">
        <f t="shared" si="51"/>
        <v>5.7489297205307519</v>
      </c>
      <c r="W63">
        <f t="shared" si="52"/>
        <v>14.108189078274435</v>
      </c>
      <c r="X63">
        <f t="shared" si="48"/>
        <v>9.9285593994025945</v>
      </c>
      <c r="Y63">
        <f t="shared" si="49"/>
        <v>5.9108889775576596</v>
      </c>
    </row>
    <row r="64" spans="9:25" x14ac:dyDescent="0.2">
      <c r="I64">
        <v>70</v>
      </c>
      <c r="J64">
        <v>7.7009999999999996</v>
      </c>
      <c r="K64">
        <v>10.760999999999999</v>
      </c>
      <c r="L64">
        <f t="shared" si="44"/>
        <v>9.2309999999999999</v>
      </c>
      <c r="M64">
        <f t="shared" si="45"/>
        <v>2.163746750430831</v>
      </c>
      <c r="O64">
        <v>70</v>
      </c>
      <c r="P64">
        <f t="shared" si="50"/>
        <v>10.117718159602699</v>
      </c>
      <c r="Q64">
        <f t="shared" si="50"/>
        <v>14.138003521034237</v>
      </c>
      <c r="R64">
        <f t="shared" si="46"/>
        <v>12.127860840318469</v>
      </c>
      <c r="S64">
        <f t="shared" si="47"/>
        <v>2.8427710413732403</v>
      </c>
      <c r="U64">
        <v>70</v>
      </c>
      <c r="V64">
        <f t="shared" si="51"/>
        <v>6.8258568883452551</v>
      </c>
      <c r="W64">
        <f t="shared" si="52"/>
        <v>9.5381179035817798</v>
      </c>
      <c r="X64">
        <f t="shared" si="48"/>
        <v>8.1819873959635174</v>
      </c>
      <c r="Y64">
        <f t="shared" si="49"/>
        <v>1.9178581562216621</v>
      </c>
    </row>
    <row r="65" spans="9:25" x14ac:dyDescent="0.2">
      <c r="I65">
        <v>30</v>
      </c>
      <c r="J65">
        <v>1.764</v>
      </c>
      <c r="K65">
        <v>2.3359999999999999</v>
      </c>
      <c r="L65">
        <f t="shared" si="44"/>
        <v>2.0499999999999998</v>
      </c>
      <c r="M65">
        <f t="shared" si="45"/>
        <v>0.40446507883870458</v>
      </c>
      <c r="O65">
        <v>30</v>
      </c>
      <c r="P65">
        <f t="shared" si="50"/>
        <v>2.3175762671781799</v>
      </c>
      <c r="Q65">
        <f t="shared" si="50"/>
        <v>3.0690805896418527</v>
      </c>
      <c r="R65">
        <f t="shared" si="46"/>
        <v>2.6933284284100161</v>
      </c>
      <c r="S65">
        <f t="shared" si="47"/>
        <v>0.53139380250506807</v>
      </c>
      <c r="U65">
        <v>30</v>
      </c>
      <c r="V65">
        <f t="shared" si="51"/>
        <v>1.5635387029010559</v>
      </c>
      <c r="W65">
        <f t="shared" si="52"/>
        <v>2.0705365135923275</v>
      </c>
      <c r="X65">
        <f t="shared" si="48"/>
        <v>1.8170376082466917</v>
      </c>
      <c r="Y65">
        <f t="shared" si="49"/>
        <v>0.3585015899865317</v>
      </c>
    </row>
    <row r="66" spans="9:25" x14ac:dyDescent="0.2">
      <c r="I66">
        <v>7</v>
      </c>
      <c r="J66">
        <v>0.69499999999999995</v>
      </c>
      <c r="K66">
        <v>1.042</v>
      </c>
      <c r="L66">
        <f t="shared" si="44"/>
        <v>0.86850000000000005</v>
      </c>
      <c r="M66">
        <f t="shared" si="45"/>
        <v>0.24536605307173198</v>
      </c>
      <c r="O66">
        <v>7</v>
      </c>
      <c r="P66">
        <f t="shared" si="50"/>
        <v>0.91310402816827374</v>
      </c>
      <c r="Q66">
        <f t="shared" si="50"/>
        <v>1.3689991328796278</v>
      </c>
      <c r="R66">
        <f t="shared" si="46"/>
        <v>1.1410515805239507</v>
      </c>
      <c r="S66">
        <f t="shared" si="47"/>
        <v>0.3223665200511503</v>
      </c>
      <c r="U66">
        <v>7</v>
      </c>
      <c r="V66">
        <f t="shared" si="51"/>
        <v>0.61602006718607349</v>
      </c>
      <c r="W66">
        <f t="shared" si="52"/>
        <v>0.92358692087465988</v>
      </c>
      <c r="X66">
        <f t="shared" si="48"/>
        <v>0.76980349403036663</v>
      </c>
      <c r="Y66">
        <f t="shared" si="49"/>
        <v>0.21748260791141091</v>
      </c>
    </row>
    <row r="67" spans="9:25" x14ac:dyDescent="0.2">
      <c r="I67">
        <v>3</v>
      </c>
      <c r="J67">
        <v>1.1859999999999999</v>
      </c>
      <c r="K67">
        <v>1.1930000000000001</v>
      </c>
      <c r="L67">
        <f t="shared" si="44"/>
        <v>1.1895</v>
      </c>
      <c r="M67">
        <f t="shared" si="45"/>
        <v>4.9497474683059157E-3</v>
      </c>
      <c r="O67">
        <v>3</v>
      </c>
      <c r="P67">
        <f t="shared" si="50"/>
        <v>1.5581890322411118</v>
      </c>
      <c r="Q67">
        <f t="shared" si="50"/>
        <v>1.567385763460073</v>
      </c>
      <c r="R67">
        <f t="shared" si="46"/>
        <v>1.5627873978505924</v>
      </c>
      <c r="S67">
        <f t="shared" si="47"/>
        <v>6.5030710096774455E-3</v>
      </c>
      <c r="U67">
        <v>3</v>
      </c>
      <c r="V67">
        <f t="shared" si="51"/>
        <v>1.0512227333563786</v>
      </c>
      <c r="W67">
        <f t="shared" si="52"/>
        <v>1.0574272520186845</v>
      </c>
      <c r="X67">
        <f t="shared" si="48"/>
        <v>1.0543249926875315</v>
      </c>
      <c r="Y67">
        <f t="shared" si="49"/>
        <v>4.3872572201149665E-3</v>
      </c>
    </row>
    <row r="68" spans="9:25" x14ac:dyDescent="0.2">
      <c r="I68">
        <v>0.7</v>
      </c>
      <c r="J68">
        <v>1.1120000000000001</v>
      </c>
      <c r="K68">
        <v>0.88400000000000001</v>
      </c>
      <c r="L68">
        <f t="shared" si="44"/>
        <v>0.998</v>
      </c>
      <c r="M68">
        <f t="shared" si="45"/>
        <v>0.16122034611053357</v>
      </c>
      <c r="O68">
        <v>0.7</v>
      </c>
      <c r="P68">
        <f t="shared" si="50"/>
        <v>1.4609664450692383</v>
      </c>
      <c r="Q68">
        <f t="shared" si="50"/>
        <v>1.1614157710802218</v>
      </c>
      <c r="R68">
        <f t="shared" si="46"/>
        <v>1.31119110807473</v>
      </c>
      <c r="S68">
        <f t="shared" si="47"/>
        <v>0.2118143128866343</v>
      </c>
      <c r="U68">
        <v>0.7</v>
      </c>
      <c r="V68">
        <f t="shared" si="51"/>
        <v>0.98563210749771768</v>
      </c>
      <c r="W68">
        <f t="shared" si="52"/>
        <v>0.7835420710683294</v>
      </c>
      <c r="X68">
        <f t="shared" si="48"/>
        <v>0.88458708928302354</v>
      </c>
      <c r="Y68">
        <f t="shared" si="49"/>
        <v>0.14289923516945666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0"/>
  <sheetViews>
    <sheetView workbookViewId="0">
      <selection activeCell="W76" sqref="W76:X83"/>
    </sheetView>
  </sheetViews>
  <sheetFormatPr baseColWidth="10" defaultRowHeight="16" x14ac:dyDescent="0.2"/>
  <sheetData>
    <row r="1" spans="1:24" x14ac:dyDescent="0.2">
      <c r="A1" s="12">
        <v>42513</v>
      </c>
      <c r="I1" s="12">
        <v>42596</v>
      </c>
      <c r="Q1" t="s">
        <v>24</v>
      </c>
    </row>
    <row r="2" spans="1:24" x14ac:dyDescent="0.2">
      <c r="A2" s="13" t="s">
        <v>23</v>
      </c>
      <c r="B2" s="14"/>
      <c r="C2" s="14"/>
      <c r="D2" s="14"/>
      <c r="E2" s="15"/>
      <c r="F2" s="15"/>
      <c r="G2" s="19"/>
      <c r="I2" s="13" t="s">
        <v>23</v>
      </c>
      <c r="J2" s="14"/>
      <c r="K2" s="14"/>
      <c r="L2" s="14"/>
      <c r="M2" s="15"/>
      <c r="N2" s="15"/>
      <c r="Q2" s="2" t="s">
        <v>19</v>
      </c>
      <c r="R2" s="10"/>
      <c r="S2" s="10"/>
    </row>
    <row r="3" spans="1:24" x14ac:dyDescent="0.2">
      <c r="A3" s="16" t="s">
        <v>13</v>
      </c>
      <c r="B3" s="17"/>
      <c r="C3" s="17"/>
      <c r="D3" s="17"/>
      <c r="E3" s="17"/>
      <c r="F3" s="17"/>
      <c r="G3" s="19"/>
      <c r="I3" s="16" t="s">
        <v>13</v>
      </c>
      <c r="J3" s="17"/>
      <c r="K3" s="17"/>
      <c r="L3" s="17"/>
      <c r="M3" s="17"/>
      <c r="N3" s="17"/>
      <c r="Q3" s="3" t="s">
        <v>13</v>
      </c>
      <c r="R3" s="4"/>
      <c r="S3" s="4"/>
      <c r="T3" s="4"/>
      <c r="U3" s="4"/>
    </row>
    <row r="4" spans="1:24" x14ac:dyDescent="0.2">
      <c r="A4" s="15" t="s">
        <v>9</v>
      </c>
      <c r="B4" s="15"/>
      <c r="C4" s="15"/>
      <c r="D4" s="15"/>
      <c r="E4" s="15"/>
      <c r="F4" s="15"/>
      <c r="G4" s="19"/>
      <c r="I4" s="15"/>
      <c r="J4" s="15"/>
      <c r="K4" s="15"/>
      <c r="L4" s="15"/>
      <c r="M4" s="15"/>
      <c r="N4" s="15"/>
      <c r="W4" t="s">
        <v>25</v>
      </c>
      <c r="X4" t="s">
        <v>11</v>
      </c>
    </row>
    <row r="5" spans="1:24" x14ac:dyDescent="0.2">
      <c r="A5" s="15">
        <v>3000</v>
      </c>
      <c r="B5" s="15">
        <v>97.965687878151329</v>
      </c>
      <c r="C5" s="15">
        <v>100.27927670432825</v>
      </c>
      <c r="D5" s="15">
        <v>101.75503541752038</v>
      </c>
      <c r="E5" s="15">
        <v>97.513639381488929</v>
      </c>
      <c r="F5" s="15">
        <v>99.24331501919616</v>
      </c>
      <c r="G5" s="15">
        <v>103.2430455993149</v>
      </c>
      <c r="I5" s="15"/>
      <c r="J5" s="15">
        <v>99.752063440686172</v>
      </c>
      <c r="K5" s="15">
        <v>95.300857743971505</v>
      </c>
      <c r="L5" s="15">
        <v>104.94707881534227</v>
      </c>
      <c r="M5" s="15">
        <v>95.78047172935733</v>
      </c>
      <c r="N5" s="15">
        <v>99.00217403422711</v>
      </c>
      <c r="O5" s="15">
        <v>105.21735423641556</v>
      </c>
      <c r="R5">
        <v>95.762300529432395</v>
      </c>
      <c r="S5">
        <v>104.23769947056761</v>
      </c>
      <c r="T5">
        <v>97.687679007804078</v>
      </c>
      <c r="U5">
        <v>102.31232099219592</v>
      </c>
      <c r="W5">
        <f>AVERAGE(B5:U5)</f>
        <v>99.999999999999986</v>
      </c>
      <c r="X5">
        <f>STDEV(B5:U5)</f>
        <v>3.3047056045759362</v>
      </c>
    </row>
    <row r="6" spans="1:24" x14ac:dyDescent="0.2">
      <c r="A6" s="15">
        <v>700</v>
      </c>
      <c r="B6" s="15">
        <v>88.668976180555305</v>
      </c>
      <c r="C6" s="15">
        <v>84.843987286194917</v>
      </c>
      <c r="D6" s="15">
        <v>84.488606819034899</v>
      </c>
      <c r="E6" s="15">
        <v>82.179799282188455</v>
      </c>
      <c r="F6" s="15">
        <v>84.434843688358171</v>
      </c>
      <c r="G6" s="15">
        <v>88.901632876923216</v>
      </c>
      <c r="I6" s="15"/>
      <c r="J6" s="15">
        <v>91.529373685062296</v>
      </c>
      <c r="K6" s="15">
        <v>89.234827642013258</v>
      </c>
      <c r="L6" s="15">
        <v>100.80951610292925</v>
      </c>
      <c r="M6" s="15">
        <v>85.632355400491221</v>
      </c>
      <c r="N6" s="15">
        <v>91.510117620826136</v>
      </c>
      <c r="O6" s="15">
        <v>95.857202349137438</v>
      </c>
      <c r="R6">
        <v>95.167902506776585</v>
      </c>
      <c r="S6">
        <v>89.395670452593762</v>
      </c>
      <c r="T6">
        <v>83.920172373019412</v>
      </c>
      <c r="U6">
        <v>86.246945371416544</v>
      </c>
      <c r="W6">
        <f t="shared" ref="W6:W69" si="0">AVERAGE(B6:U6)</f>
        <v>88.926370602345045</v>
      </c>
      <c r="X6">
        <f t="shared" ref="X6:X69" si="1">STDEV(B6:U6)</f>
        <v>5.0805343407278567</v>
      </c>
    </row>
    <row r="7" spans="1:24" x14ac:dyDescent="0.2">
      <c r="A7" s="15">
        <v>300</v>
      </c>
      <c r="B7" s="15">
        <v>60.632659878165107</v>
      </c>
      <c r="C7" s="15">
        <v>55.759091989131967</v>
      </c>
      <c r="D7" s="15">
        <v>59.51176509075632</v>
      </c>
      <c r="E7" s="15">
        <v>51.270795847084969</v>
      </c>
      <c r="F7" s="15">
        <v>55.353084376533523</v>
      </c>
      <c r="G7" s="15">
        <v>54.384904788938385</v>
      </c>
      <c r="I7" s="15"/>
      <c r="J7" s="15">
        <v>68.836381291471099</v>
      </c>
      <c r="K7" s="15">
        <v>73.276905648163108</v>
      </c>
      <c r="L7" s="15">
        <v>73.488590386793959</v>
      </c>
      <c r="M7" s="15">
        <v>75.911176109888743</v>
      </c>
      <c r="N7" s="15">
        <v>76.875227486613142</v>
      </c>
      <c r="O7" s="15">
        <v>68.705383931821245</v>
      </c>
      <c r="R7">
        <v>65.906494321109349</v>
      </c>
      <c r="S7">
        <v>70.967838287894736</v>
      </c>
      <c r="T7">
        <v>55.034553433008384</v>
      </c>
      <c r="U7">
        <v>61.423653992695172</v>
      </c>
      <c r="W7">
        <f t="shared" si="0"/>
        <v>64.208656678754323</v>
      </c>
      <c r="X7">
        <f t="shared" si="1"/>
        <v>8.5495671165138187</v>
      </c>
    </row>
    <row r="8" spans="1:24" x14ac:dyDescent="0.2">
      <c r="A8" s="15">
        <v>70</v>
      </c>
      <c r="B8" s="15">
        <v>4.5125054667295705</v>
      </c>
      <c r="C8" s="15">
        <v>3.2077219492205393</v>
      </c>
      <c r="D8" s="15">
        <v>3.019700888106807</v>
      </c>
      <c r="E8" s="15">
        <v>3.0915931374907388</v>
      </c>
      <c r="F8" s="15">
        <v>2.9593849528996312</v>
      </c>
      <c r="G8" s="15">
        <v>2.4311295428521942</v>
      </c>
      <c r="I8" s="15"/>
      <c r="J8" s="15">
        <v>15.122835410260556</v>
      </c>
      <c r="K8" s="15">
        <v>13.203107298915681</v>
      </c>
      <c r="L8" s="15">
        <v>10.833791875708041</v>
      </c>
      <c r="M8" s="15">
        <v>11.559762987641124</v>
      </c>
      <c r="N8" s="15">
        <v>10.629158291333702</v>
      </c>
      <c r="O8" s="15">
        <v>8.2859232103566676</v>
      </c>
      <c r="R8">
        <v>16.849242441213587</v>
      </c>
      <c r="S8">
        <v>14.556777705593763</v>
      </c>
      <c r="T8">
        <v>11.884804372388784</v>
      </c>
      <c r="U8">
        <v>11.5878813358909</v>
      </c>
      <c r="W8">
        <f t="shared" si="0"/>
        <v>8.9834575541626425</v>
      </c>
      <c r="X8">
        <f t="shared" si="1"/>
        <v>5.0314883787567455</v>
      </c>
    </row>
    <row r="9" spans="1:24" x14ac:dyDescent="0.2">
      <c r="A9" s="15">
        <v>30</v>
      </c>
      <c r="B9" s="15">
        <v>1.2918699830918787</v>
      </c>
      <c r="C9" s="15">
        <v>1.3290609622132763</v>
      </c>
      <c r="D9" s="15">
        <v>1.2443481764367597</v>
      </c>
      <c r="E9" s="15">
        <v>1.4825791180347743</v>
      </c>
      <c r="F9" s="15">
        <v>1.1956469444898823</v>
      </c>
      <c r="G9" s="15">
        <v>1.5582091275606915</v>
      </c>
      <c r="I9" s="15"/>
      <c r="J9" s="15">
        <v>1.6633759508011003</v>
      </c>
      <c r="K9" s="15">
        <v>1.7740734746722768</v>
      </c>
      <c r="L9" s="15">
        <v>0.97588606570642478</v>
      </c>
      <c r="M9" s="15">
        <v>0.96601882851362308</v>
      </c>
      <c r="N9" s="15">
        <v>1.3083554398402431</v>
      </c>
      <c r="O9" s="15">
        <v>0.98077471693287388</v>
      </c>
      <c r="R9">
        <v>1.8952037456036199</v>
      </c>
      <c r="S9">
        <v>1.4083350134784978</v>
      </c>
      <c r="T9">
        <v>2.5356701789421128</v>
      </c>
      <c r="U9">
        <v>2.2256089549885694</v>
      </c>
      <c r="W9">
        <f t="shared" si="0"/>
        <v>1.4896885425816626</v>
      </c>
      <c r="X9">
        <f t="shared" si="1"/>
        <v>0.44453637443378358</v>
      </c>
    </row>
    <row r="10" spans="1:24" x14ac:dyDescent="0.2">
      <c r="A10" s="15">
        <v>7</v>
      </c>
      <c r="B10" s="15">
        <v>1.4065421687161879</v>
      </c>
      <c r="C10" s="15">
        <v>1.3342263759801374</v>
      </c>
      <c r="D10" s="15">
        <v>1.4509647271111907</v>
      </c>
      <c r="E10" s="15">
        <v>1.4479394190152701</v>
      </c>
      <c r="F10" s="15">
        <v>1.2522251195550722</v>
      </c>
      <c r="G10" s="15">
        <v>1.4433207924793363</v>
      </c>
      <c r="I10" s="15"/>
      <c r="J10" s="15">
        <v>0.86907266547985096</v>
      </c>
      <c r="K10" s="15">
        <v>0.9351027674380965</v>
      </c>
      <c r="L10" s="15">
        <v>0.63893833953714185</v>
      </c>
      <c r="M10" s="15">
        <v>1.0338959152421769</v>
      </c>
      <c r="N10" s="15">
        <v>0.75550148706564402</v>
      </c>
      <c r="O10" s="15">
        <v>0.76042011653872776</v>
      </c>
      <c r="R10">
        <v>1.250028002419409</v>
      </c>
      <c r="S10">
        <v>0.89458395872070007</v>
      </c>
      <c r="T10">
        <v>1.4215518827022624</v>
      </c>
      <c r="U10">
        <v>1.1666710460624852</v>
      </c>
      <c r="W10">
        <f t="shared" si="0"/>
        <v>1.1288115490039805</v>
      </c>
      <c r="X10">
        <f t="shared" si="1"/>
        <v>0.28575429947321146</v>
      </c>
    </row>
    <row r="11" spans="1:24" x14ac:dyDescent="0.2">
      <c r="A11" s="15">
        <v>3</v>
      </c>
      <c r="B11" s="15">
        <v>1.5046850302865427</v>
      </c>
      <c r="C11" s="15">
        <v>1.1560196010234405</v>
      </c>
      <c r="D11" s="15">
        <v>1.5904308988164317</v>
      </c>
      <c r="E11" s="15">
        <v>1.4104130784108078</v>
      </c>
      <c r="F11" s="15">
        <v>1.7816351862364928</v>
      </c>
      <c r="G11" s="15">
        <v>1.6217152424297825</v>
      </c>
      <c r="I11" s="15"/>
      <c r="J11" s="15">
        <v>0.99433565301828752</v>
      </c>
      <c r="K11" s="15">
        <v>0.73507039974105826</v>
      </c>
      <c r="L11" s="15">
        <v>0.83314452176727616</v>
      </c>
      <c r="M11" s="15">
        <v>0.90896272662585298</v>
      </c>
      <c r="N11" s="15">
        <v>0.76435502011719458</v>
      </c>
      <c r="O11" s="15">
        <v>0.80075287821801333</v>
      </c>
      <c r="R11">
        <v>1.0872406042548741</v>
      </c>
      <c r="S11">
        <v>1.1798352711007565</v>
      </c>
      <c r="T11">
        <v>1.2638936332343589</v>
      </c>
      <c r="U11">
        <v>1.2573245395065296</v>
      </c>
      <c r="W11">
        <f t="shared" si="0"/>
        <v>1.1806133927992315</v>
      </c>
      <c r="X11">
        <f t="shared" si="1"/>
        <v>0.33156443146821274</v>
      </c>
    </row>
    <row r="12" spans="1:24" x14ac:dyDescent="0.2">
      <c r="A12" s="15">
        <v>0.7</v>
      </c>
      <c r="B12" s="15">
        <v>1.7588233876160924</v>
      </c>
      <c r="C12" s="15">
        <v>1.5955963125832922</v>
      </c>
      <c r="D12" s="15">
        <v>1.3724504378549069</v>
      </c>
      <c r="E12" s="15">
        <v>1.5940034832141792</v>
      </c>
      <c r="F12" s="15">
        <v>1.2683903124308409</v>
      </c>
      <c r="G12" s="15">
        <v>1.3844333041461796</v>
      </c>
      <c r="I12" s="15"/>
      <c r="J12" s="15">
        <v>1.029292765819712</v>
      </c>
      <c r="K12" s="15">
        <v>0.86033338727949482</v>
      </c>
      <c r="L12" s="15">
        <v>0.97782812752872617</v>
      </c>
      <c r="M12" s="15">
        <v>1.0899682912353303</v>
      </c>
      <c r="N12" s="15">
        <v>0.69746165928325732</v>
      </c>
      <c r="O12" s="15">
        <v>0.89125566052275196</v>
      </c>
      <c r="R12">
        <v>1.2201587550497697</v>
      </c>
      <c r="S12">
        <v>1.353076905844665</v>
      </c>
      <c r="T12">
        <v>1.2954252831279396</v>
      </c>
      <c r="U12">
        <v>1.0129542528312794</v>
      </c>
      <c r="W12">
        <f t="shared" si="0"/>
        <v>1.2125907703980261</v>
      </c>
      <c r="X12">
        <f t="shared" si="1"/>
        <v>0.29571325132115445</v>
      </c>
    </row>
    <row r="13" spans="1:24" x14ac:dyDescent="0.2">
      <c r="A13" s="15"/>
      <c r="B13" s="15"/>
      <c r="C13" s="15"/>
      <c r="D13" s="15"/>
      <c r="E13" s="15"/>
      <c r="F13" s="15"/>
      <c r="G13" s="19"/>
      <c r="I13" s="15"/>
      <c r="J13" s="15"/>
      <c r="K13" s="15"/>
      <c r="L13" s="15"/>
      <c r="M13" s="15"/>
      <c r="N13" s="15"/>
    </row>
    <row r="14" spans="1:24" x14ac:dyDescent="0.2">
      <c r="A14" s="16" t="s">
        <v>14</v>
      </c>
      <c r="B14" s="17"/>
      <c r="C14" s="17"/>
      <c r="D14" s="17"/>
      <c r="E14" s="17"/>
      <c r="F14" s="17"/>
      <c r="G14" s="19"/>
      <c r="I14" s="16"/>
      <c r="J14" s="17"/>
      <c r="K14" s="17"/>
      <c r="L14" s="17"/>
      <c r="M14" s="17"/>
      <c r="N14" s="17"/>
      <c r="Q14" s="3"/>
      <c r="R14" s="4"/>
      <c r="S14" s="4"/>
      <c r="T14" s="4"/>
      <c r="U14" s="4"/>
    </row>
    <row r="15" spans="1:24" x14ac:dyDescent="0.2">
      <c r="A15" s="15" t="s">
        <v>9</v>
      </c>
      <c r="B15" s="15"/>
      <c r="C15" s="15"/>
      <c r="D15" s="15"/>
      <c r="E15" s="15"/>
      <c r="F15" s="15"/>
      <c r="G15" s="19"/>
      <c r="I15" s="15"/>
      <c r="J15" s="15"/>
      <c r="K15" s="15"/>
      <c r="L15" s="15"/>
      <c r="M15" s="15"/>
      <c r="N15" s="15"/>
    </row>
    <row r="16" spans="1:24" x14ac:dyDescent="0.2">
      <c r="A16" s="15">
        <v>3000</v>
      </c>
      <c r="B16" s="15">
        <v>117.72184591226372</v>
      </c>
      <c r="C16" s="15">
        <v>123.93222288416041</v>
      </c>
      <c r="D16" s="15">
        <v>124.03914694913442</v>
      </c>
      <c r="E16" s="15"/>
      <c r="F16" s="15"/>
      <c r="G16" s="19"/>
      <c r="I16" s="15"/>
      <c r="J16" s="15">
        <v>112.72115229001456</v>
      </c>
      <c r="K16" s="15">
        <v>111.29470788153422</v>
      </c>
      <c r="L16" s="15">
        <v>106.7968927010843</v>
      </c>
      <c r="M16" s="15"/>
      <c r="N16" s="15"/>
      <c r="R16">
        <v>105.96414196853274</v>
      </c>
      <c r="S16">
        <v>112.52641561564253</v>
      </c>
      <c r="T16">
        <v>112.60477704495887</v>
      </c>
      <c r="U16">
        <v>114.84615182489424</v>
      </c>
      <c r="W16">
        <f t="shared" si="0"/>
        <v>114.24474550722201</v>
      </c>
      <c r="X16">
        <f t="shared" si="1"/>
        <v>6.172830731561227</v>
      </c>
    </row>
    <row r="17" spans="1:24" x14ac:dyDescent="0.2">
      <c r="A17" s="15">
        <v>700</v>
      </c>
      <c r="B17" s="15">
        <v>111.90404038664843</v>
      </c>
      <c r="C17" s="15">
        <v>113.23206826610831</v>
      </c>
      <c r="D17" s="15">
        <v>116.69961052780198</v>
      </c>
      <c r="E17" s="15"/>
      <c r="F17" s="15"/>
      <c r="G17" s="19"/>
      <c r="I17" s="15"/>
      <c r="J17" s="15">
        <v>99.055834277391142</v>
      </c>
      <c r="K17" s="15">
        <v>97.602201003398591</v>
      </c>
      <c r="L17" s="15">
        <v>96.332092571613515</v>
      </c>
      <c r="M17" s="15"/>
      <c r="N17" s="15"/>
      <c r="R17">
        <v>90.347005981316784</v>
      </c>
      <c r="S17">
        <v>97.154207456857606</v>
      </c>
      <c r="T17">
        <v>89.997897890007096</v>
      </c>
      <c r="U17">
        <v>94.015555613947484</v>
      </c>
      <c r="W17">
        <f t="shared" si="0"/>
        <v>100.6340513975091</v>
      </c>
      <c r="X17">
        <f t="shared" si="1"/>
        <v>9.7118454131152756</v>
      </c>
    </row>
    <row r="18" spans="1:24" x14ac:dyDescent="0.2">
      <c r="A18" s="15">
        <v>300</v>
      </c>
      <c r="B18" s="15">
        <v>99.563350356241358</v>
      </c>
      <c r="C18" s="15">
        <v>102.79638283291952</v>
      </c>
      <c r="D18" s="15">
        <v>107.08729204905076</v>
      </c>
      <c r="E18" s="15"/>
      <c r="F18" s="15"/>
      <c r="G18" s="19"/>
      <c r="I18" s="15"/>
      <c r="J18" s="15">
        <v>75.947240653827464</v>
      </c>
      <c r="K18" s="15">
        <v>76.465771160381919</v>
      </c>
      <c r="L18" s="15">
        <v>72.749635863408315</v>
      </c>
      <c r="M18" s="15"/>
      <c r="N18" s="15"/>
      <c r="R18">
        <v>72.991479797187807</v>
      </c>
      <c r="S18">
        <v>79.019093916381038</v>
      </c>
      <c r="T18">
        <v>66.27952807630659</v>
      </c>
      <c r="U18">
        <v>67.408098378747667</v>
      </c>
      <c r="W18">
        <f t="shared" si="0"/>
        <v>82.030787308445241</v>
      </c>
      <c r="X18">
        <f t="shared" si="1"/>
        <v>15.177660657849319</v>
      </c>
    </row>
    <row r="19" spans="1:24" x14ac:dyDescent="0.2">
      <c r="A19" s="15">
        <v>70</v>
      </c>
      <c r="B19" s="15">
        <v>44.012424541913887</v>
      </c>
      <c r="C19" s="15">
        <v>53.702740768544686</v>
      </c>
      <c r="D19" s="15">
        <v>46.420023898647692</v>
      </c>
      <c r="E19" s="15"/>
      <c r="F19" s="15"/>
      <c r="G19" s="19"/>
      <c r="I19" s="15"/>
      <c r="J19" s="15">
        <v>14.545072018125907</v>
      </c>
      <c r="K19" s="15">
        <v>12.168959378540215</v>
      </c>
      <c r="L19" s="15">
        <v>11.019258779737822</v>
      </c>
      <c r="M19" s="15"/>
      <c r="N19" s="15"/>
      <c r="R19">
        <v>18.369587132328231</v>
      </c>
      <c r="S19">
        <v>15.37967547062733</v>
      </c>
      <c r="T19">
        <v>15.868302808944476</v>
      </c>
      <c r="U19">
        <v>13.399637386026223</v>
      </c>
      <c r="W19">
        <f t="shared" si="0"/>
        <v>24.488568218343644</v>
      </c>
      <c r="X19">
        <f t="shared" si="1"/>
        <v>16.55090795276708</v>
      </c>
    </row>
    <row r="20" spans="1:24" x14ac:dyDescent="0.2">
      <c r="A20" s="15">
        <v>30</v>
      </c>
      <c r="B20" s="15">
        <v>22.068713777535955</v>
      </c>
      <c r="C20" s="15">
        <v>23.562034897535408</v>
      </c>
      <c r="D20" s="15">
        <v>17.335645142961432</v>
      </c>
      <c r="E20" s="15"/>
      <c r="F20" s="15"/>
      <c r="G20" s="19"/>
      <c r="I20" s="15"/>
      <c r="J20" s="15">
        <v>0.92150833468198723</v>
      </c>
      <c r="K20" s="15">
        <v>1.1399902896908882</v>
      </c>
      <c r="L20" s="15">
        <v>1.2060203916491339</v>
      </c>
      <c r="M20" s="15"/>
      <c r="N20" s="15"/>
      <c r="R20">
        <v>2.9839378122269764</v>
      </c>
      <c r="S20">
        <v>2.8674477474853828</v>
      </c>
      <c r="T20">
        <v>4.3697611477520564</v>
      </c>
      <c r="U20">
        <v>3.4356360196547286</v>
      </c>
      <c r="W20">
        <f t="shared" si="0"/>
        <v>7.9890695561173954</v>
      </c>
      <c r="X20">
        <f t="shared" si="1"/>
        <v>9.1657434356996852</v>
      </c>
    </row>
    <row r="21" spans="1:24" x14ac:dyDescent="0.2">
      <c r="A21" s="15">
        <v>7</v>
      </c>
      <c r="B21" s="15">
        <v>1.8373376768723761</v>
      </c>
      <c r="C21" s="15">
        <v>2.4117316877472939</v>
      </c>
      <c r="D21" s="15">
        <v>2.2309422059071671</v>
      </c>
      <c r="E21" s="15"/>
      <c r="F21" s="15"/>
      <c r="G21" s="19"/>
      <c r="I21" s="15"/>
      <c r="J21" s="15">
        <v>0.80304256352160519</v>
      </c>
      <c r="K21" s="15">
        <v>0.5835895776015535</v>
      </c>
      <c r="L21" s="15">
        <v>0.753519987052921</v>
      </c>
      <c r="M21" s="15"/>
      <c r="N21" s="15"/>
      <c r="R21">
        <v>0.96477669003935274</v>
      </c>
      <c r="S21">
        <v>1.4277500242687635</v>
      </c>
      <c r="T21">
        <v>1.1298841211866411</v>
      </c>
      <c r="U21">
        <v>1.2415587145597393</v>
      </c>
      <c r="W21">
        <f t="shared" si="0"/>
        <v>1.3384133248757413</v>
      </c>
      <c r="X21">
        <f t="shared" si="1"/>
        <v>0.6321460101942159</v>
      </c>
    </row>
    <row r="22" spans="1:24" x14ac:dyDescent="0.2">
      <c r="A22" s="15">
        <v>3</v>
      </c>
      <c r="B22" s="15">
        <v>1.5021023234031121</v>
      </c>
      <c r="C22" s="15">
        <v>1.5981790194667227</v>
      </c>
      <c r="D22" s="15">
        <v>1.3244120898231018</v>
      </c>
      <c r="E22" s="15"/>
      <c r="F22" s="15"/>
      <c r="G22" s="19"/>
      <c r="I22" s="15"/>
      <c r="J22" s="15">
        <v>0.92927658197119267</v>
      </c>
      <c r="K22" s="15">
        <v>0.72730215245185292</v>
      </c>
      <c r="L22" s="15">
        <v>0.62825699951448455</v>
      </c>
      <c r="M22" s="15"/>
      <c r="N22" s="15"/>
      <c r="R22">
        <v>1.0245151847786316</v>
      </c>
      <c r="S22">
        <v>0.9378943674066772</v>
      </c>
      <c r="T22">
        <v>1.2336758020863441</v>
      </c>
      <c r="U22">
        <v>1.4465144388680136</v>
      </c>
      <c r="W22">
        <f t="shared" si="0"/>
        <v>1.1352128959770134</v>
      </c>
      <c r="X22">
        <f t="shared" si="1"/>
        <v>0.33472031756932019</v>
      </c>
    </row>
    <row r="23" spans="1:24" x14ac:dyDescent="0.2">
      <c r="A23" s="15">
        <v>0.7</v>
      </c>
      <c r="B23" s="15">
        <v>1.4618120960215983</v>
      </c>
      <c r="C23" s="15">
        <v>1.4990030751429957</v>
      </c>
      <c r="D23" s="15">
        <v>1.4922880372460767</v>
      </c>
      <c r="E23" s="15"/>
      <c r="F23" s="15"/>
      <c r="G23" s="19"/>
      <c r="I23" s="15"/>
      <c r="J23" s="15">
        <v>0.71564978151804493</v>
      </c>
      <c r="K23" s="15">
        <v>0.74672277067486637</v>
      </c>
      <c r="L23" s="15">
        <v>0.6457355559151966</v>
      </c>
      <c r="M23" s="15"/>
      <c r="N23" s="15"/>
      <c r="R23">
        <v>0.84679316292927709</v>
      </c>
      <c r="S23">
        <v>1.1962633571540582</v>
      </c>
      <c r="T23">
        <v>1.9878077620411487</v>
      </c>
      <c r="U23">
        <v>1.4557111700869749</v>
      </c>
      <c r="W23">
        <f t="shared" si="0"/>
        <v>1.2047786768730238</v>
      </c>
      <c r="X23">
        <f t="shared" si="1"/>
        <v>0.44736451843564462</v>
      </c>
    </row>
    <row r="24" spans="1:24" x14ac:dyDescent="0.2">
      <c r="A24" s="15"/>
      <c r="B24" s="15"/>
      <c r="C24" s="15"/>
      <c r="D24" s="15"/>
      <c r="E24" s="15"/>
      <c r="F24" s="15"/>
      <c r="G24" s="19"/>
      <c r="I24" s="15"/>
      <c r="J24" s="15"/>
      <c r="K24" s="15"/>
      <c r="L24" s="15"/>
      <c r="M24" s="15"/>
      <c r="N24" s="15"/>
    </row>
    <row r="25" spans="1:24" x14ac:dyDescent="0.2">
      <c r="A25" s="15"/>
      <c r="B25" s="15"/>
      <c r="C25" s="15"/>
      <c r="D25" s="15"/>
      <c r="E25" s="15"/>
      <c r="F25" s="15"/>
      <c r="G25" s="19"/>
      <c r="I25" s="15"/>
      <c r="J25" s="15"/>
      <c r="K25" s="15"/>
      <c r="L25" s="15"/>
      <c r="M25" s="15"/>
      <c r="N25" s="15"/>
    </row>
    <row r="26" spans="1:24" x14ac:dyDescent="0.2">
      <c r="A26" s="16" t="s">
        <v>15</v>
      </c>
      <c r="B26" s="17"/>
      <c r="C26" s="17"/>
      <c r="D26" s="17"/>
      <c r="E26" s="17"/>
      <c r="F26" s="17"/>
      <c r="G26" s="19"/>
      <c r="I26" s="16"/>
      <c r="J26" s="17"/>
      <c r="K26" s="17"/>
      <c r="L26" s="17"/>
      <c r="M26" s="17"/>
      <c r="N26" s="17"/>
      <c r="Q26" s="3"/>
      <c r="R26" s="4"/>
      <c r="S26" s="4"/>
      <c r="T26" s="4"/>
      <c r="U26" s="4"/>
    </row>
    <row r="27" spans="1:24" x14ac:dyDescent="0.2">
      <c r="A27" s="15" t="s">
        <v>9</v>
      </c>
      <c r="B27" s="15"/>
      <c r="C27" s="15"/>
      <c r="D27" s="15"/>
      <c r="E27" s="15"/>
      <c r="F27" s="15"/>
      <c r="G27" s="19"/>
      <c r="I27" s="15"/>
      <c r="J27" s="15"/>
      <c r="K27" s="15"/>
      <c r="L27" s="15"/>
      <c r="M27" s="15"/>
      <c r="N27" s="15"/>
    </row>
    <row r="28" spans="1:24" x14ac:dyDescent="0.2">
      <c r="A28" s="15">
        <v>3000</v>
      </c>
      <c r="B28" s="15">
        <v>130.70614649802164</v>
      </c>
      <c r="C28" s="15">
        <v>136.44543773438062</v>
      </c>
      <c r="D28" s="15">
        <v>137.76210170355347</v>
      </c>
      <c r="E28" s="15"/>
      <c r="F28" s="15"/>
      <c r="G28" s="19"/>
      <c r="I28" s="15"/>
      <c r="J28" s="15">
        <v>124.96876517235798</v>
      </c>
      <c r="K28" s="15">
        <v>118.865835895776</v>
      </c>
      <c r="L28" s="15">
        <v>121.61385337433239</v>
      </c>
      <c r="M28" s="15"/>
      <c r="N28" s="15"/>
      <c r="R28">
        <v>130.57490833874712</v>
      </c>
      <c r="S28">
        <v>138.19455334274215</v>
      </c>
      <c r="T28">
        <v>131.32538035052684</v>
      </c>
      <c r="U28">
        <v>141.16851039230627</v>
      </c>
      <c r="W28">
        <f t="shared" si="0"/>
        <v>131.16254928027442</v>
      </c>
      <c r="X28">
        <f t="shared" si="1"/>
        <v>7.4711385120012554</v>
      </c>
    </row>
    <row r="29" spans="1:24" x14ac:dyDescent="0.2">
      <c r="A29" s="15">
        <v>700</v>
      </c>
      <c r="B29" s="15">
        <v>122.25552957543742</v>
      </c>
      <c r="C29" s="15">
        <v>123.57632587562372</v>
      </c>
      <c r="D29" s="15">
        <v>128.10897645604405</v>
      </c>
      <c r="E29" s="15"/>
      <c r="F29" s="15"/>
      <c r="G29" s="19"/>
      <c r="I29" s="15"/>
      <c r="J29" s="15">
        <v>117.89966013918107</v>
      </c>
      <c r="K29" s="15">
        <v>122.54215892539244</v>
      </c>
      <c r="L29" s="15">
        <v>118.80951610292927</v>
      </c>
      <c r="M29" s="15"/>
      <c r="N29" s="15"/>
      <c r="R29">
        <v>133.59618271018613</v>
      </c>
      <c r="S29">
        <v>132.88977500989418</v>
      </c>
      <c r="T29">
        <v>126.69022781617048</v>
      </c>
      <c r="U29">
        <v>138.09417452768216</v>
      </c>
      <c r="W29">
        <f t="shared" si="0"/>
        <v>126.44625271385408</v>
      </c>
      <c r="X29">
        <f t="shared" si="1"/>
        <v>6.6961291861402605</v>
      </c>
    </row>
    <row r="30" spans="1:24" x14ac:dyDescent="0.2">
      <c r="A30" s="15">
        <v>300</v>
      </c>
      <c r="B30" s="15">
        <v>116.88556542340895</v>
      </c>
      <c r="C30" s="15">
        <v>117.12730678769803</v>
      </c>
      <c r="D30" s="15">
        <v>121.69353255760296</v>
      </c>
      <c r="E30" s="15"/>
      <c r="F30" s="15"/>
      <c r="G30" s="19"/>
      <c r="I30" s="15"/>
      <c r="J30" s="15">
        <v>113.57274639909369</v>
      </c>
      <c r="K30" s="15">
        <v>118.97944651238062</v>
      </c>
      <c r="L30" s="15">
        <v>106.60462858067648</v>
      </c>
      <c r="M30" s="15"/>
      <c r="N30" s="15"/>
      <c r="R30">
        <v>123.90659886347512</v>
      </c>
      <c r="S30">
        <v>128.79470119551664</v>
      </c>
      <c r="T30">
        <v>127.38917938881151</v>
      </c>
      <c r="U30">
        <v>127.90682397456447</v>
      </c>
      <c r="W30">
        <f t="shared" si="0"/>
        <v>120.28605296832286</v>
      </c>
      <c r="X30">
        <f t="shared" si="1"/>
        <v>7.0829613508370759</v>
      </c>
    </row>
    <row r="31" spans="1:24" x14ac:dyDescent="0.2">
      <c r="A31" s="15">
        <v>70</v>
      </c>
      <c r="B31" s="15">
        <v>103.84186257933214</v>
      </c>
      <c r="C31" s="15">
        <v>99.757569913875329</v>
      </c>
      <c r="D31" s="15">
        <v>101.57734518394037</v>
      </c>
      <c r="E31" s="15"/>
      <c r="F31" s="15"/>
      <c r="G31" s="19"/>
      <c r="I31" s="15"/>
      <c r="J31" s="15">
        <v>86.864541187894474</v>
      </c>
      <c r="K31" s="15">
        <v>84.072827318336294</v>
      </c>
      <c r="L31" s="15">
        <v>96.07282731833628</v>
      </c>
      <c r="M31" s="15"/>
      <c r="N31" s="15"/>
      <c r="R31">
        <v>99.215185525362742</v>
      </c>
      <c r="S31">
        <v>112.54433716406432</v>
      </c>
      <c r="T31">
        <v>96.270068581338521</v>
      </c>
      <c r="U31">
        <v>102.19670494258612</v>
      </c>
      <c r="W31">
        <f t="shared" si="0"/>
        <v>98.241326971506652</v>
      </c>
      <c r="X31">
        <f t="shared" si="1"/>
        <v>8.1970822233593061</v>
      </c>
    </row>
    <row r="32" spans="1:24" x14ac:dyDescent="0.2">
      <c r="A32" s="15">
        <v>30</v>
      </c>
      <c r="B32" s="15">
        <v>73.33182962399232</v>
      </c>
      <c r="C32" s="15">
        <v>79.550987799292685</v>
      </c>
      <c r="D32" s="15">
        <v>74.034842437662064</v>
      </c>
      <c r="E32" s="15"/>
      <c r="F32" s="15"/>
      <c r="G32" s="19"/>
      <c r="I32" s="15"/>
      <c r="J32" s="15">
        <v>55.488590386793966</v>
      </c>
      <c r="K32" s="15">
        <v>53.167826509143865</v>
      </c>
      <c r="L32" s="15">
        <v>59.191131251011484</v>
      </c>
      <c r="M32" s="15"/>
      <c r="N32" s="15"/>
      <c r="R32">
        <v>63.446761800219534</v>
      </c>
      <c r="S32">
        <v>77.01038703077279</v>
      </c>
      <c r="T32">
        <v>72.828914522952402</v>
      </c>
      <c r="U32">
        <v>85.533541792574283</v>
      </c>
      <c r="W32">
        <f t="shared" si="0"/>
        <v>69.358481315441537</v>
      </c>
      <c r="X32">
        <f t="shared" si="1"/>
        <v>10.886310466215123</v>
      </c>
    </row>
    <row r="33" spans="1:24" x14ac:dyDescent="0.2">
      <c r="A33" s="15">
        <v>7</v>
      </c>
      <c r="B33" s="15">
        <v>6.3116190817271765</v>
      </c>
      <c r="C33" s="15">
        <v>5.9583047800738997</v>
      </c>
      <c r="D33" s="15">
        <v>4.3038227505483952</v>
      </c>
      <c r="E33" s="15"/>
      <c r="F33" s="15"/>
      <c r="G33" s="19"/>
      <c r="I33" s="15"/>
      <c r="J33" s="15">
        <v>1.3283702864541187</v>
      </c>
      <c r="K33" s="15">
        <v>1.0856125586664509</v>
      </c>
      <c r="L33" s="15">
        <v>2.4207800614986241</v>
      </c>
      <c r="M33" s="15"/>
      <c r="N33" s="15"/>
      <c r="R33">
        <v>2.31187974641009</v>
      </c>
      <c r="S33">
        <v>1.8279979390219314</v>
      </c>
      <c r="T33">
        <v>7.2562209317602528</v>
      </c>
      <c r="U33">
        <v>8.7145597393383607</v>
      </c>
      <c r="W33">
        <f t="shared" si="0"/>
        <v>4.1519167875499301</v>
      </c>
      <c r="X33">
        <f t="shared" si="1"/>
        <v>2.739883369078628</v>
      </c>
    </row>
    <row r="34" spans="1:24" x14ac:dyDescent="0.2">
      <c r="A34" s="15">
        <v>3</v>
      </c>
      <c r="B34" s="15">
        <v>4.4840956910118352</v>
      </c>
      <c r="C34" s="15">
        <v>3.7382099430771398</v>
      </c>
      <c r="D34" s="15">
        <v>6.5172025496482346</v>
      </c>
      <c r="E34" s="15"/>
      <c r="F34" s="15"/>
      <c r="G34" s="19"/>
      <c r="I34" s="15"/>
      <c r="J34" s="15">
        <v>0.79527431623239997</v>
      </c>
      <c r="K34" s="15">
        <v>0.79721637805470136</v>
      </c>
      <c r="L34" s="15">
        <v>0.60106813400226566</v>
      </c>
      <c r="M34" s="15"/>
      <c r="N34" s="15"/>
      <c r="R34">
        <v>1.1529529484680809</v>
      </c>
      <c r="S34">
        <v>1.3515834434761831</v>
      </c>
      <c r="T34">
        <v>1.6304490632472344</v>
      </c>
      <c r="U34">
        <v>1.2757180019444516</v>
      </c>
      <c r="W34">
        <f t="shared" si="0"/>
        <v>2.2343770469162525</v>
      </c>
      <c r="X34">
        <f t="shared" si="1"/>
        <v>1.9917063010714893</v>
      </c>
    </row>
    <row r="35" spans="1:24" x14ac:dyDescent="0.2">
      <c r="A35" s="15">
        <v>0.7</v>
      </c>
      <c r="B35" s="15">
        <v>1.6482835330052719</v>
      </c>
      <c r="C35" s="15">
        <v>1.2040579490552457</v>
      </c>
      <c r="D35" s="15">
        <v>1.1596353906602432</v>
      </c>
      <c r="E35" s="15"/>
      <c r="F35" s="15"/>
      <c r="G35" s="19"/>
      <c r="I35" s="15"/>
      <c r="J35" s="15">
        <v>0.7059394724065382</v>
      </c>
      <c r="K35" s="15">
        <v>0.69040297782812732</v>
      </c>
      <c r="L35" s="15">
        <v>0.73021524518530501</v>
      </c>
      <c r="M35" s="15"/>
      <c r="N35" s="15"/>
      <c r="R35">
        <v>0.94237475451212327</v>
      </c>
      <c r="S35">
        <v>1.1649006474159367</v>
      </c>
      <c r="T35">
        <v>1.2494416270331343</v>
      </c>
      <c r="U35">
        <v>1.3703129516251937</v>
      </c>
      <c r="W35">
        <f t="shared" si="0"/>
        <v>1.086556454872712</v>
      </c>
      <c r="X35">
        <f t="shared" si="1"/>
        <v>0.31577873208221385</v>
      </c>
    </row>
    <row r="36" spans="1:24" x14ac:dyDescent="0.2">
      <c r="A36" s="15"/>
      <c r="B36" s="15"/>
      <c r="C36" s="15"/>
      <c r="D36" s="15"/>
      <c r="E36" s="15"/>
      <c r="F36" s="15"/>
      <c r="G36" s="19"/>
      <c r="I36" s="15"/>
      <c r="J36" s="15"/>
      <c r="K36" s="15"/>
      <c r="L36" s="15"/>
      <c r="M36" s="15"/>
      <c r="N36" s="15"/>
    </row>
    <row r="37" spans="1:24" x14ac:dyDescent="0.2">
      <c r="A37" s="15"/>
      <c r="B37" s="15"/>
      <c r="C37" s="15"/>
      <c r="D37" s="15"/>
      <c r="E37" s="15"/>
      <c r="F37" s="15"/>
      <c r="G37" s="19"/>
      <c r="I37" s="15"/>
      <c r="J37" s="15"/>
      <c r="K37" s="15"/>
      <c r="L37" s="15"/>
      <c r="M37" s="15"/>
      <c r="N37" s="15"/>
    </row>
    <row r="38" spans="1:24" x14ac:dyDescent="0.2">
      <c r="A38" s="16" t="s">
        <v>8</v>
      </c>
      <c r="B38" s="17"/>
      <c r="C38" s="17"/>
      <c r="D38" s="17"/>
      <c r="E38" s="17"/>
      <c r="F38" s="17"/>
      <c r="G38" s="19"/>
      <c r="I38" s="16"/>
      <c r="J38" s="17"/>
      <c r="K38" s="17"/>
      <c r="L38" s="17"/>
      <c r="M38" s="17"/>
      <c r="N38" s="17"/>
      <c r="Q38" s="3"/>
      <c r="R38" s="4"/>
      <c r="S38" s="4"/>
      <c r="T38" s="4"/>
      <c r="U38" s="4"/>
    </row>
    <row r="39" spans="1:24" x14ac:dyDescent="0.2">
      <c r="A39" s="15" t="s">
        <v>9</v>
      </c>
      <c r="B39" s="15"/>
      <c r="C39" s="15"/>
      <c r="D39" s="15"/>
      <c r="E39" s="15"/>
      <c r="F39" s="15"/>
      <c r="G39" s="19"/>
      <c r="I39" s="15"/>
      <c r="J39" s="15"/>
      <c r="K39" s="15"/>
      <c r="L39" s="15"/>
      <c r="M39" s="15"/>
      <c r="N39" s="15"/>
    </row>
    <row r="40" spans="1:24" x14ac:dyDescent="0.2">
      <c r="A40" s="15">
        <v>3000</v>
      </c>
      <c r="B40" s="15">
        <v>146.99992768420725</v>
      </c>
      <c r="C40" s="15">
        <v>150.67821882758884</v>
      </c>
      <c r="D40" s="15">
        <v>158.43976955367381</v>
      </c>
      <c r="E40" s="15">
        <v>128.73497743608496</v>
      </c>
      <c r="F40" s="15">
        <v>135.90597246143926</v>
      </c>
      <c r="G40" s="15">
        <v>142.69708545421304</v>
      </c>
      <c r="I40" s="15"/>
      <c r="J40" s="15">
        <v>130.51723579867291</v>
      </c>
      <c r="K40" s="15">
        <v>124.18611425797053</v>
      </c>
      <c r="L40" s="15">
        <v>140.00323676970382</v>
      </c>
      <c r="M40" s="15"/>
      <c r="N40" s="15"/>
      <c r="R40">
        <v>141.00226259548825</v>
      </c>
      <c r="S40">
        <v>145.17798337776384</v>
      </c>
      <c r="T40">
        <v>146.10189978190607</v>
      </c>
      <c r="U40">
        <v>150.35078960506607</v>
      </c>
      <c r="W40">
        <f t="shared" si="0"/>
        <v>141.59965181567526</v>
      </c>
      <c r="X40">
        <f t="shared" si="1"/>
        <v>9.7164331247030411</v>
      </c>
    </row>
    <row r="41" spans="1:24" x14ac:dyDescent="0.2">
      <c r="A41" s="15">
        <v>700</v>
      </c>
      <c r="B41" s="15">
        <v>131.30378487084744</v>
      </c>
      <c r="C41" s="15">
        <v>136.28892569724476</v>
      </c>
      <c r="D41" s="15">
        <v>150.08316316164644</v>
      </c>
      <c r="E41" s="15">
        <v>127.04456012393315</v>
      </c>
      <c r="F41" s="15">
        <v>131.21922118410038</v>
      </c>
      <c r="G41" s="15">
        <v>132.24340161844373</v>
      </c>
      <c r="I41" s="15"/>
      <c r="J41" s="15">
        <v>119.77277876679074</v>
      </c>
      <c r="K41" s="15">
        <v>123.0665156174138</v>
      </c>
      <c r="L41" s="15">
        <v>119.42514970059878</v>
      </c>
      <c r="M41" s="15"/>
      <c r="N41" s="15"/>
      <c r="R41">
        <v>133.0211996983206</v>
      </c>
      <c r="S41">
        <v>147.64966359760149</v>
      </c>
      <c r="T41">
        <v>140.20285361431536</v>
      </c>
      <c r="U41">
        <v>137.95490974065217</v>
      </c>
      <c r="W41">
        <f t="shared" si="0"/>
        <v>133.02124056860836</v>
      </c>
      <c r="X41">
        <f t="shared" si="1"/>
        <v>9.5467666113996685</v>
      </c>
    </row>
    <row r="42" spans="1:24" x14ac:dyDescent="0.2">
      <c r="A42" s="15">
        <v>300</v>
      </c>
      <c r="B42" s="15">
        <v>128.24069450709899</v>
      </c>
      <c r="C42" s="15">
        <v>130.73455627373937</v>
      </c>
      <c r="D42" s="15">
        <v>142.10828084699011</v>
      </c>
      <c r="E42" s="15">
        <v>117.91988607387877</v>
      </c>
      <c r="F42" s="15">
        <v>118.13176556621474</v>
      </c>
      <c r="G42" s="15">
        <v>122.59162681497588</v>
      </c>
      <c r="I42" s="15"/>
      <c r="J42" s="15">
        <v>109.89351027674378</v>
      </c>
      <c r="K42" s="15">
        <v>113.85822948697198</v>
      </c>
      <c r="L42" s="15">
        <v>121.6847386308464</v>
      </c>
      <c r="M42" s="15"/>
      <c r="N42" s="15"/>
      <c r="R42">
        <v>133.49313380676091</v>
      </c>
      <c r="S42">
        <v>137.01919845874681</v>
      </c>
      <c r="T42">
        <v>133.48135691200039</v>
      </c>
      <c r="U42">
        <v>145.21507212864913</v>
      </c>
      <c r="W42">
        <f t="shared" si="0"/>
        <v>127.25938844489362</v>
      </c>
      <c r="X42">
        <f t="shared" si="1"/>
        <v>10.929057631677507</v>
      </c>
    </row>
    <row r="43" spans="1:24" x14ac:dyDescent="0.2">
      <c r="A43" s="15">
        <v>70</v>
      </c>
      <c r="B43" s="15">
        <v>117.79932711876664</v>
      </c>
      <c r="C43" s="15">
        <v>121.59952202704609</v>
      </c>
      <c r="D43" s="15">
        <v>124.72666352150361</v>
      </c>
      <c r="E43" s="15">
        <v>108.81830515650408</v>
      </c>
      <c r="F43" s="15">
        <v>104.06458379439414</v>
      </c>
      <c r="G43" s="15">
        <v>107.89862114753626</v>
      </c>
      <c r="I43" s="15"/>
      <c r="J43" s="15">
        <v>100.46091600582616</v>
      </c>
      <c r="K43" s="15">
        <v>97.178831526136904</v>
      </c>
      <c r="L43" s="15">
        <v>107.78151804499107</v>
      </c>
      <c r="M43" s="15"/>
      <c r="N43" s="15"/>
      <c r="R43">
        <v>117.13374702240939</v>
      </c>
      <c r="S43">
        <v>121.54394139653665</v>
      </c>
      <c r="T43">
        <v>120.61118848043724</v>
      </c>
      <c r="U43">
        <v>124.42126284257822</v>
      </c>
      <c r="W43">
        <f t="shared" si="0"/>
        <v>113.38757139112819</v>
      </c>
      <c r="X43">
        <f t="shared" si="1"/>
        <v>9.438980765165395</v>
      </c>
    </row>
    <row r="44" spans="1:24" x14ac:dyDescent="0.2">
      <c r="A44" s="15">
        <v>30</v>
      </c>
      <c r="B44" s="15">
        <v>48.710884904250449</v>
      </c>
      <c r="C44" s="15">
        <v>58.427028199715551</v>
      </c>
      <c r="D44" s="15">
        <v>69.25425199643243</v>
      </c>
      <c r="E44" s="15">
        <v>20.006735497031571</v>
      </c>
      <c r="F44" s="15">
        <v>26.198004368450935</v>
      </c>
      <c r="G44" s="15">
        <v>15.499533326277099</v>
      </c>
      <c r="I44" s="15"/>
      <c r="J44" s="15">
        <v>92.390678103252938</v>
      </c>
      <c r="K44" s="15">
        <v>89.030911150671614</v>
      </c>
      <c r="L44" s="15">
        <v>92.874251497005972</v>
      </c>
      <c r="M44" s="15"/>
      <c r="N44" s="15"/>
      <c r="R44">
        <v>62.583540551236958</v>
      </c>
      <c r="S44">
        <v>75.007653994638474</v>
      </c>
      <c r="T44">
        <v>88.68802060067793</v>
      </c>
      <c r="U44">
        <v>80.290091179020934</v>
      </c>
      <c r="W44">
        <f t="shared" si="0"/>
        <v>62.997045028358677</v>
      </c>
      <c r="X44">
        <f t="shared" si="1"/>
        <v>27.779456574105598</v>
      </c>
    </row>
    <row r="45" spans="1:24" x14ac:dyDescent="0.2">
      <c r="A45" s="15">
        <v>7</v>
      </c>
      <c r="B45" s="15">
        <v>5.2635566284311253</v>
      </c>
      <c r="C45" s="15">
        <v>6.1964303547261812</v>
      </c>
      <c r="D45" s="15">
        <v>6.8245446687764515</v>
      </c>
      <c r="E45" s="15">
        <v>1.4854657596197329</v>
      </c>
      <c r="F45" s="15">
        <v>1.2250906886564608</v>
      </c>
      <c r="G45" s="15">
        <v>1.5328066816130552</v>
      </c>
      <c r="I45" s="15"/>
      <c r="J45" s="15">
        <v>9.8326590063116992</v>
      </c>
      <c r="K45" s="15">
        <v>9.09661757565949</v>
      </c>
      <c r="L45" s="15">
        <v>8.2683282084479686</v>
      </c>
      <c r="M45" s="15"/>
      <c r="N45" s="15"/>
      <c r="R45">
        <v>1.2171718303128056</v>
      </c>
      <c r="S45">
        <v>0.94834860398605103</v>
      </c>
      <c r="T45">
        <v>1.4780460887615943</v>
      </c>
      <c r="U45">
        <v>1.2376172583230416</v>
      </c>
      <c r="W45">
        <f t="shared" si="0"/>
        <v>4.2005141041250509</v>
      </c>
      <c r="X45">
        <f t="shared" si="1"/>
        <v>3.4550454744431844</v>
      </c>
    </row>
    <row r="46" spans="1:24" x14ac:dyDescent="0.2">
      <c r="A46" s="15">
        <v>3</v>
      </c>
      <c r="B46" s="15">
        <v>2.3972685292000842</v>
      </c>
      <c r="C46" s="15">
        <v>1.9587249003936043</v>
      </c>
      <c r="D46" s="15">
        <v>1.6642963156825403</v>
      </c>
      <c r="E46" s="15">
        <v>1.2308639718263781</v>
      </c>
      <c r="F46" s="15">
        <v>1.737758234145121</v>
      </c>
      <c r="G46" s="15">
        <v>1.4196503314826754</v>
      </c>
      <c r="I46" s="15"/>
      <c r="J46" s="15">
        <v>4.3842045638452811</v>
      </c>
      <c r="K46" s="15">
        <v>3.1374008739278194</v>
      </c>
      <c r="L46" s="15">
        <v>1.3710956465447481</v>
      </c>
      <c r="M46" s="15"/>
      <c r="N46" s="15"/>
      <c r="R46">
        <v>1.0752929053070186</v>
      </c>
      <c r="S46">
        <v>1.0842536795179103</v>
      </c>
      <c r="T46">
        <v>1.4254933389389597</v>
      </c>
      <c r="U46">
        <v>1.3203878392936907</v>
      </c>
      <c r="W46">
        <f t="shared" si="0"/>
        <v>1.862053163854295</v>
      </c>
      <c r="X46">
        <f t="shared" si="1"/>
        <v>0.95224411573464418</v>
      </c>
    </row>
    <row r="47" spans="1:24" x14ac:dyDescent="0.2">
      <c r="A47" s="15">
        <v>0.7</v>
      </c>
      <c r="B47" s="15">
        <v>1.2283353937594916</v>
      </c>
      <c r="C47" s="15">
        <v>1.7298970705216723</v>
      </c>
      <c r="D47" s="15">
        <v>1.5992121022200947</v>
      </c>
      <c r="E47" s="15">
        <v>1.4490940756492536</v>
      </c>
      <c r="F47" s="15">
        <v>1.3821239908782126</v>
      </c>
      <c r="G47" s="15">
        <v>1.5478172178548404</v>
      </c>
      <c r="I47" s="15"/>
      <c r="J47" s="15">
        <v>0.74769380158601706</v>
      </c>
      <c r="K47" s="15">
        <v>0.83897070723418021</v>
      </c>
      <c r="L47" s="15">
        <v>0.55057452662243067</v>
      </c>
      <c r="M47" s="15"/>
      <c r="N47" s="15"/>
      <c r="R47">
        <v>0.82887161450749347</v>
      </c>
      <c r="S47">
        <v>1.2276260668921795</v>
      </c>
      <c r="T47">
        <v>1.3611162204062328</v>
      </c>
      <c r="U47">
        <v>1.242872533305305</v>
      </c>
      <c r="W47">
        <f t="shared" si="0"/>
        <v>1.2103234862644157</v>
      </c>
      <c r="X47">
        <f t="shared" si="1"/>
        <v>0.36271486974129136</v>
      </c>
    </row>
    <row r="48" spans="1:24" x14ac:dyDescent="0.2">
      <c r="A48" s="15"/>
      <c r="B48" s="15"/>
      <c r="C48" s="15"/>
      <c r="D48" s="15"/>
      <c r="E48" s="15"/>
      <c r="F48" s="15"/>
      <c r="G48" s="19"/>
      <c r="I48" s="15"/>
      <c r="J48" s="15"/>
      <c r="K48" s="15"/>
      <c r="L48" s="15"/>
      <c r="M48" s="15"/>
      <c r="N48" s="15"/>
    </row>
    <row r="49" spans="1:24" x14ac:dyDescent="0.2">
      <c r="A49" s="15"/>
      <c r="B49" s="15"/>
      <c r="C49" s="15"/>
      <c r="D49" s="15"/>
      <c r="E49" s="15"/>
      <c r="F49" s="15"/>
      <c r="G49" s="19"/>
      <c r="I49" s="15"/>
      <c r="J49" s="15"/>
      <c r="K49" s="15"/>
      <c r="L49" s="15"/>
      <c r="M49" s="15"/>
      <c r="N49" s="15"/>
    </row>
    <row r="50" spans="1:24" x14ac:dyDescent="0.2">
      <c r="A50" s="16" t="s">
        <v>16</v>
      </c>
      <c r="B50" s="17"/>
      <c r="C50" s="17"/>
      <c r="D50" s="17"/>
      <c r="E50" s="17"/>
      <c r="F50" s="17"/>
      <c r="G50" s="19"/>
      <c r="I50" s="16"/>
      <c r="J50" s="17"/>
      <c r="K50" s="17"/>
      <c r="L50" s="17"/>
      <c r="M50" s="17"/>
      <c r="N50" s="17"/>
      <c r="Q50" s="3"/>
      <c r="R50" s="4"/>
      <c r="S50" s="4"/>
      <c r="T50" s="4"/>
      <c r="U50" s="4"/>
    </row>
    <row r="51" spans="1:24" x14ac:dyDescent="0.2">
      <c r="A51" s="15" t="s">
        <v>9</v>
      </c>
      <c r="B51" s="15"/>
      <c r="C51" s="15"/>
      <c r="D51" s="15"/>
      <c r="E51" s="15"/>
      <c r="F51" s="15"/>
      <c r="G51" s="19"/>
      <c r="I51" s="15"/>
      <c r="J51" s="15"/>
      <c r="K51" s="15"/>
      <c r="L51" s="15"/>
      <c r="M51" s="15"/>
      <c r="N51" s="15"/>
    </row>
    <row r="52" spans="1:24" x14ac:dyDescent="0.2">
      <c r="A52" s="15">
        <v>3000</v>
      </c>
      <c r="B52" s="15">
        <v>85.776554697046961</v>
      </c>
      <c r="C52" s="15">
        <v>78.66502448834278</v>
      </c>
      <c r="D52" s="15">
        <v>77.563482059522542</v>
      </c>
      <c r="E52" s="15"/>
      <c r="F52" s="15"/>
      <c r="G52" s="19"/>
      <c r="I52" s="15"/>
      <c r="J52" s="15">
        <v>90.595252538832582</v>
      </c>
      <c r="K52" s="15">
        <v>93.585779258467426</v>
      </c>
      <c r="L52" s="15">
        <v>98.869371038453849</v>
      </c>
      <c r="M52" s="15"/>
      <c r="N52" s="15"/>
      <c r="R52">
        <v>108.54185801653261</v>
      </c>
      <c r="S52">
        <v>101.98107783179134</v>
      </c>
      <c r="T52">
        <v>106.14735791050268</v>
      </c>
      <c r="U52">
        <v>109.16257193157631</v>
      </c>
      <c r="W52">
        <f t="shared" si="0"/>
        <v>95.088832977106918</v>
      </c>
      <c r="X52">
        <f t="shared" si="1"/>
        <v>11.781293384025869</v>
      </c>
    </row>
    <row r="53" spans="1:24" x14ac:dyDescent="0.2">
      <c r="A53" s="15">
        <v>700</v>
      </c>
      <c r="B53" s="15">
        <v>56.413059166530353</v>
      </c>
      <c r="C53" s="15">
        <v>53.14364890740616</v>
      </c>
      <c r="D53" s="15">
        <v>54.560412597303873</v>
      </c>
      <c r="E53" s="15"/>
      <c r="F53" s="15"/>
      <c r="G53" s="19"/>
      <c r="I53" s="15"/>
      <c r="J53" s="15">
        <v>67.711820778258343</v>
      </c>
      <c r="K53" s="15">
        <v>67.830851611506986</v>
      </c>
      <c r="L53" s="15">
        <v>69.926187767040588</v>
      </c>
      <c r="M53" s="15"/>
      <c r="N53" s="15"/>
      <c r="R53">
        <v>85.393191305062089</v>
      </c>
      <c r="S53">
        <v>78.623326388733332</v>
      </c>
      <c r="T53">
        <v>72.44922090548387</v>
      </c>
      <c r="U53">
        <v>74.385789736447961</v>
      </c>
      <c r="W53">
        <f t="shared" si="0"/>
        <v>68.043750916377348</v>
      </c>
      <c r="X53">
        <f t="shared" si="1"/>
        <v>10.621496212386429</v>
      </c>
    </row>
    <row r="54" spans="1:24" x14ac:dyDescent="0.2">
      <c r="A54" s="15">
        <v>300</v>
      </c>
      <c r="B54" s="15">
        <v>37.623909090034346</v>
      </c>
      <c r="C54" s="15">
        <v>41.509905991705722</v>
      </c>
      <c r="D54" s="15">
        <v>35.480289049044039</v>
      </c>
      <c r="E54" s="15"/>
      <c r="F54" s="15"/>
      <c r="G54" s="19"/>
      <c r="I54" s="15"/>
      <c r="J54" s="15">
        <v>38.852254207887512</v>
      </c>
      <c r="K54" s="15">
        <v>44.27061643543643</v>
      </c>
      <c r="L54" s="15">
        <v>43.556431435944695</v>
      </c>
      <c r="M54" s="15"/>
      <c r="N54" s="15"/>
      <c r="R54">
        <v>48.939268352785675</v>
      </c>
      <c r="S54">
        <v>48.586811233823937</v>
      </c>
      <c r="T54">
        <v>44.14036839477626</v>
      </c>
      <c r="U54">
        <v>42.580865543789571</v>
      </c>
      <c r="W54">
        <f t="shared" si="0"/>
        <v>42.554071973522824</v>
      </c>
      <c r="X54">
        <f t="shared" si="1"/>
        <v>4.3814207194265729</v>
      </c>
    </row>
    <row r="55" spans="1:24" x14ac:dyDescent="0.2">
      <c r="A55" s="15">
        <v>70</v>
      </c>
      <c r="B55" s="15">
        <v>5.5717955872872302</v>
      </c>
      <c r="C55" s="15">
        <v>4.0782472312296125</v>
      </c>
      <c r="D55" s="15">
        <v>4.4442733842023729</v>
      </c>
      <c r="E55" s="15"/>
      <c r="F55" s="15"/>
      <c r="G55" s="19"/>
      <c r="I55" s="15"/>
      <c r="J55" s="15">
        <v>8.1688598288972756</v>
      </c>
      <c r="K55" s="15">
        <v>7.324823011316127</v>
      </c>
      <c r="L55" s="15">
        <v>5.522637172378289</v>
      </c>
      <c r="M55" s="15"/>
      <c r="N55" s="15"/>
      <c r="R55">
        <v>12.86468484210369</v>
      </c>
      <c r="S55">
        <v>12.839295981839497</v>
      </c>
      <c r="T55">
        <v>12.147568121501957</v>
      </c>
      <c r="U55">
        <v>9.9810810100638516</v>
      </c>
      <c r="W55">
        <f t="shared" si="0"/>
        <v>8.2943266170819889</v>
      </c>
      <c r="X55">
        <f t="shared" si="1"/>
        <v>3.4622709845106625</v>
      </c>
    </row>
    <row r="56" spans="1:24" x14ac:dyDescent="0.2">
      <c r="A56" s="15">
        <v>30</v>
      </c>
      <c r="B56" s="15">
        <v>2.8849096000076973</v>
      </c>
      <c r="C56" s="15">
        <v>2.1332281312844592</v>
      </c>
      <c r="D56" s="15">
        <v>2.0472062120526906</v>
      </c>
      <c r="E56" s="15"/>
      <c r="F56" s="15"/>
      <c r="G56" s="19"/>
      <c r="I56" s="15"/>
      <c r="J56" s="15">
        <v>2.9157635516439702</v>
      </c>
      <c r="K56" s="15">
        <v>2.748530149559127</v>
      </c>
      <c r="L56" s="15">
        <v>2.2940487862462002</v>
      </c>
      <c r="M56" s="15"/>
      <c r="N56" s="15"/>
      <c r="R56">
        <v>1.4501519597959929</v>
      </c>
      <c r="S56">
        <v>1.5382662395364293</v>
      </c>
      <c r="T56">
        <v>1.5989174133536537</v>
      </c>
      <c r="U56">
        <v>1.8853298998870116</v>
      </c>
      <c r="W56">
        <f t="shared" si="0"/>
        <v>2.1496351943367236</v>
      </c>
      <c r="X56">
        <f t="shared" si="1"/>
        <v>0.55317955793114926</v>
      </c>
    </row>
    <row r="57" spans="1:24" x14ac:dyDescent="0.2">
      <c r="A57" s="15">
        <v>7</v>
      </c>
      <c r="B57" s="15">
        <v>1.2389465682642624</v>
      </c>
      <c r="C57" s="15">
        <v>1.1881416763689896</v>
      </c>
      <c r="D57" s="15">
        <v>1.2851328336236012</v>
      </c>
      <c r="E57" s="15"/>
      <c r="F57" s="15"/>
      <c r="G57" s="19"/>
      <c r="I57" s="15"/>
      <c r="J57" s="15">
        <v>0.58334945550771733</v>
      </c>
      <c r="K57" s="15">
        <v>0.75058285759256049</v>
      </c>
      <c r="L57" s="15">
        <v>0.6364706538170205</v>
      </c>
      <c r="M57" s="15"/>
      <c r="N57" s="15"/>
      <c r="R57">
        <v>0.99613939977747423</v>
      </c>
      <c r="S57">
        <v>0.94834860398605103</v>
      </c>
      <c r="T57">
        <v>1.0195233465591087</v>
      </c>
      <c r="U57">
        <v>1.3611162204062328</v>
      </c>
      <c r="W57">
        <f t="shared" si="0"/>
        <v>1.0007751615903016</v>
      </c>
      <c r="X57">
        <f t="shared" si="1"/>
        <v>0.27390519573623989</v>
      </c>
    </row>
    <row r="58" spans="1:24" x14ac:dyDescent="0.2">
      <c r="A58" s="15">
        <v>3</v>
      </c>
      <c r="B58" s="15">
        <v>1.6621282246192037</v>
      </c>
      <c r="C58" s="15">
        <v>1.2066161825127253</v>
      </c>
      <c r="D58" s="15">
        <v>1.2100801524146756</v>
      </c>
      <c r="E58" s="15"/>
      <c r="F58" s="15"/>
      <c r="G58" s="19"/>
      <c r="I58" s="15"/>
      <c r="J58" s="15">
        <v>0.73877814685715981</v>
      </c>
      <c r="K58" s="15">
        <v>0.74369677633024345</v>
      </c>
      <c r="L58" s="15">
        <v>0.96208392493515615</v>
      </c>
      <c r="M58" s="15"/>
      <c r="N58" s="15"/>
      <c r="R58">
        <v>0.87516894793043443</v>
      </c>
      <c r="S58">
        <v>1.2276260668921795</v>
      </c>
      <c r="T58">
        <v>1.0300338965236355</v>
      </c>
      <c r="U58">
        <v>1.0720760963817431</v>
      </c>
      <c r="W58">
        <f t="shared" si="0"/>
        <v>1.0728288415397156</v>
      </c>
      <c r="X58">
        <f t="shared" si="1"/>
        <v>0.27508716715954085</v>
      </c>
    </row>
    <row r="59" spans="1:24" x14ac:dyDescent="0.2">
      <c r="A59" s="15">
        <v>0.7</v>
      </c>
      <c r="B59" s="15">
        <v>1.2366372549962954</v>
      </c>
      <c r="C59" s="15">
        <v>1.4617952986230718</v>
      </c>
      <c r="D59" s="15">
        <v>1.3157312344241632</v>
      </c>
      <c r="E59" s="15"/>
      <c r="F59" s="15"/>
      <c r="G59" s="19"/>
      <c r="I59" s="15"/>
      <c r="J59" s="15">
        <v>0.90797900073123627</v>
      </c>
      <c r="K59" s="15">
        <v>0.63155202434393687</v>
      </c>
      <c r="L59" s="15">
        <v>0.72992461380560925</v>
      </c>
      <c r="M59" s="15"/>
      <c r="N59" s="15"/>
      <c r="R59">
        <v>1.0185413353047037</v>
      </c>
      <c r="S59">
        <v>1.0200347976731856</v>
      </c>
      <c r="T59">
        <v>1.4846151824894234</v>
      </c>
      <c r="U59">
        <v>1.4386315263946186</v>
      </c>
      <c r="W59">
        <f t="shared" si="0"/>
        <v>1.1245442268786245</v>
      </c>
      <c r="X59">
        <f t="shared" si="1"/>
        <v>0.30893775186819189</v>
      </c>
    </row>
    <row r="60" spans="1:24" x14ac:dyDescent="0.2">
      <c r="A60" s="15"/>
      <c r="B60" s="15"/>
      <c r="C60" s="15"/>
      <c r="D60" s="15"/>
      <c r="E60" s="15"/>
      <c r="F60" s="15"/>
      <c r="G60" s="19"/>
      <c r="I60" s="15"/>
      <c r="J60" s="15"/>
      <c r="K60" s="15"/>
      <c r="L60" s="15"/>
      <c r="M60" s="15"/>
      <c r="N60" s="15"/>
    </row>
    <row r="61" spans="1:24" x14ac:dyDescent="0.2">
      <c r="A61" s="15"/>
      <c r="B61" s="15"/>
      <c r="C61" s="15"/>
      <c r="D61" s="15"/>
      <c r="E61" s="15"/>
      <c r="F61" s="15"/>
      <c r="G61" s="19"/>
      <c r="I61" s="15"/>
      <c r="J61" s="15"/>
      <c r="K61" s="15"/>
      <c r="L61" s="15"/>
      <c r="M61" s="15"/>
      <c r="N61" s="15"/>
    </row>
    <row r="62" spans="1:24" x14ac:dyDescent="0.2">
      <c r="A62" s="16" t="s">
        <v>17</v>
      </c>
      <c r="B62" s="17"/>
      <c r="C62" s="17"/>
      <c r="D62" s="17"/>
      <c r="E62" s="17"/>
      <c r="F62" s="17"/>
      <c r="G62" s="19"/>
      <c r="I62" s="16"/>
      <c r="J62" s="17"/>
      <c r="K62" s="17"/>
      <c r="L62" s="17"/>
      <c r="M62" s="17"/>
      <c r="N62" s="17"/>
      <c r="Q62" s="3"/>
      <c r="R62" s="4"/>
      <c r="S62" s="4"/>
      <c r="T62" s="4"/>
      <c r="U62" s="4"/>
    </row>
    <row r="63" spans="1:24" x14ac:dyDescent="0.2">
      <c r="A63" s="15" t="s">
        <v>9</v>
      </c>
      <c r="B63" s="15"/>
      <c r="C63" s="15"/>
      <c r="D63" s="15"/>
      <c r="E63" s="15"/>
      <c r="F63" s="15"/>
      <c r="G63" s="19"/>
      <c r="I63" s="15"/>
      <c r="J63" s="15"/>
      <c r="K63" s="15"/>
      <c r="L63" s="15"/>
      <c r="M63" s="15"/>
      <c r="N63" s="15"/>
    </row>
    <row r="64" spans="1:24" x14ac:dyDescent="0.2">
      <c r="A64" s="15">
        <v>3000</v>
      </c>
      <c r="B64" s="15">
        <v>4.1556092257065051</v>
      </c>
      <c r="C64" s="15">
        <v>5.0874171293311647</v>
      </c>
      <c r="D64" s="15">
        <v>4.3201477960491497</v>
      </c>
      <c r="E64" s="15"/>
      <c r="F64" s="15"/>
      <c r="G64" s="19"/>
      <c r="I64" s="15"/>
      <c r="J64" s="15">
        <v>8.4885707446477117</v>
      </c>
      <c r="K64" s="15">
        <v>6.9214953945232711</v>
      </c>
      <c r="L64" s="15">
        <v>6.7768876880146127</v>
      </c>
      <c r="M64" s="15"/>
      <c r="N64" s="15"/>
      <c r="R64">
        <v>22.982892388569038</v>
      </c>
      <c r="S64">
        <v>32.101973610519948</v>
      </c>
      <c r="T64">
        <v>11.746853404104369</v>
      </c>
      <c r="U64">
        <v>18.218724544761805</v>
      </c>
      <c r="W64">
        <f t="shared" si="0"/>
        <v>12.080057192622757</v>
      </c>
      <c r="X64">
        <f t="shared" si="1"/>
        <v>9.4109064387117574</v>
      </c>
    </row>
    <row r="65" spans="1:24" x14ac:dyDescent="0.2">
      <c r="A65" s="15">
        <v>700</v>
      </c>
      <c r="B65" s="15">
        <v>2.3046946414310043</v>
      </c>
      <c r="C65" s="15">
        <v>2.4328615278031696</v>
      </c>
      <c r="D65" s="15">
        <v>1.8757397019061455</v>
      </c>
      <c r="E65" s="15"/>
      <c r="F65" s="15"/>
      <c r="G65" s="19"/>
      <c r="I65" s="15"/>
      <c r="J65" s="15">
        <v>4.4080757337775403</v>
      </c>
      <c r="K65" s="15">
        <v>5.5639536599521904</v>
      </c>
      <c r="L65" s="15">
        <v>5.4124598721812154</v>
      </c>
      <c r="M65" s="15"/>
      <c r="N65" s="15"/>
      <c r="R65">
        <v>9.5910153303912118</v>
      </c>
      <c r="S65">
        <v>11.353300925199937</v>
      </c>
      <c r="T65">
        <v>7.9039335733242231</v>
      </c>
      <c r="U65">
        <v>7.6411698242110511</v>
      </c>
      <c r="W65">
        <f t="shared" si="0"/>
        <v>5.8487204790177687</v>
      </c>
      <c r="X65">
        <f t="shared" si="1"/>
        <v>3.2335328575702915</v>
      </c>
    </row>
    <row r="66" spans="1:24" x14ac:dyDescent="0.2">
      <c r="A66" s="15">
        <v>300</v>
      </c>
      <c r="B66" s="15">
        <v>4.7283189161623058</v>
      </c>
      <c r="C66" s="15">
        <v>3.8086349071944734</v>
      </c>
      <c r="D66" s="15">
        <v>2.3093132679669384</v>
      </c>
      <c r="E66" s="15"/>
      <c r="F66" s="15"/>
      <c r="G66" s="19"/>
      <c r="I66" s="15"/>
      <c r="J66" s="15">
        <v>9.9100546623688786</v>
      </c>
      <c r="K66" s="15">
        <v>10.699002829851491</v>
      </c>
      <c r="L66" s="15">
        <v>9.1250413984647327</v>
      </c>
      <c r="M66" s="15"/>
      <c r="N66" s="15"/>
      <c r="R66">
        <v>20.965224728749899</v>
      </c>
      <c r="S66">
        <v>17.688568292300456</v>
      </c>
      <c r="T66">
        <v>8.5214283837401794</v>
      </c>
      <c r="U66">
        <v>20.912052973171818</v>
      </c>
      <c r="W66">
        <f t="shared" si="0"/>
        <v>10.866764035997118</v>
      </c>
      <c r="X66">
        <f t="shared" si="1"/>
        <v>6.828283045594401</v>
      </c>
    </row>
    <row r="67" spans="1:24" x14ac:dyDescent="0.2">
      <c r="A67" s="15">
        <v>70</v>
      </c>
      <c r="B67" s="15">
        <v>4.1838983132391006</v>
      </c>
      <c r="C67" s="15">
        <v>3.6660348128975144</v>
      </c>
      <c r="D67" s="15">
        <v>2.3797473226399299</v>
      </c>
      <c r="E67" s="15"/>
      <c r="F67" s="15"/>
      <c r="G67" s="19"/>
      <c r="I67" s="15"/>
      <c r="J67" s="15">
        <v>8.836809711342033</v>
      </c>
      <c r="K67" s="15">
        <v>7.5982988100195765</v>
      </c>
      <c r="L67" s="15">
        <v>6.8250902568508316</v>
      </c>
      <c r="M67" s="15"/>
      <c r="N67" s="15"/>
      <c r="R67">
        <v>13.94744505925312</v>
      </c>
      <c r="S67">
        <v>15.409544717996967</v>
      </c>
      <c r="T67">
        <v>10.117718159602699</v>
      </c>
      <c r="U67">
        <v>14.138003521034237</v>
      </c>
      <c r="W67">
        <f t="shared" si="0"/>
        <v>8.7102590684876002</v>
      </c>
      <c r="X67">
        <f t="shared" si="1"/>
        <v>4.6495369825935438</v>
      </c>
    </row>
    <row r="68" spans="1:24" x14ac:dyDescent="0.2">
      <c r="A68" s="15">
        <v>30</v>
      </c>
      <c r="B68" s="15">
        <v>1.974462844111732</v>
      </c>
      <c r="C68" s="15">
        <v>1.6933039537367574</v>
      </c>
      <c r="D68" s="15">
        <v>1.8139655719880299</v>
      </c>
      <c r="E68" s="15"/>
      <c r="F68" s="15"/>
      <c r="G68" s="19"/>
      <c r="I68" s="15"/>
      <c r="J68" s="15">
        <v>3.1243134413027156</v>
      </c>
      <c r="K68" s="15">
        <v>3.0426641920495276</v>
      </c>
      <c r="L68" s="15">
        <v>3.0298757554195102</v>
      </c>
      <c r="M68" s="15"/>
      <c r="N68" s="15"/>
      <c r="R68">
        <v>2.1520792729825189</v>
      </c>
      <c r="S68">
        <v>2.8614738980114547</v>
      </c>
      <c r="T68">
        <v>2.3175762671781799</v>
      </c>
      <c r="U68">
        <v>3.0690805896418527</v>
      </c>
      <c r="W68">
        <f t="shared" si="0"/>
        <v>2.5078795786422279</v>
      </c>
      <c r="X68">
        <f t="shared" si="1"/>
        <v>0.57453686987761654</v>
      </c>
    </row>
    <row r="69" spans="1:24" x14ac:dyDescent="0.2">
      <c r="A69" s="15">
        <v>7</v>
      </c>
      <c r="B69" s="15">
        <v>1.5789929469723938</v>
      </c>
      <c r="C69" s="15">
        <v>1.4456301057473033</v>
      </c>
      <c r="D69" s="15">
        <v>2.1522799657451865</v>
      </c>
      <c r="E69" s="15"/>
      <c r="F69" s="15"/>
      <c r="G69" s="19"/>
      <c r="I69" s="15"/>
      <c r="J69" s="15">
        <v>0.99061197587904104</v>
      </c>
      <c r="K69" s="15">
        <v>0.63745437971163721</v>
      </c>
      <c r="L69" s="15">
        <v>0.61876358771391937</v>
      </c>
      <c r="M69" s="15"/>
      <c r="N69" s="15"/>
      <c r="R69">
        <v>1.006593636356848</v>
      </c>
      <c r="S69">
        <v>1.6428086053301674</v>
      </c>
      <c r="T69">
        <v>0.91310402816827374</v>
      </c>
      <c r="U69">
        <v>1.3689991328796278</v>
      </c>
      <c r="W69">
        <f t="shared" si="0"/>
        <v>1.2355238364504397</v>
      </c>
      <c r="X69">
        <f t="shared" si="1"/>
        <v>0.48770205850611015</v>
      </c>
    </row>
    <row r="70" spans="1:24" x14ac:dyDescent="0.2">
      <c r="A70" s="15">
        <v>3</v>
      </c>
      <c r="B70" s="15">
        <v>1.3803920059272374</v>
      </c>
      <c r="C70" s="15">
        <v>1.5916941699462124</v>
      </c>
      <c r="D70" s="15">
        <v>1.6101686760899478</v>
      </c>
      <c r="E70" s="15"/>
      <c r="F70" s="15"/>
      <c r="G70" s="19"/>
      <c r="I70" s="15"/>
      <c r="J70" s="15">
        <v>0.57252847066693335</v>
      </c>
      <c r="K70" s="15">
        <v>0.57252847066693335</v>
      </c>
      <c r="L70" s="15">
        <v>0.98766079819519093</v>
      </c>
      <c r="M70" s="15"/>
      <c r="N70" s="15"/>
      <c r="R70">
        <v>0.95282899109149688</v>
      </c>
      <c r="S70">
        <v>1.0573713568852348</v>
      </c>
      <c r="T70">
        <v>1.5581890322411118</v>
      </c>
      <c r="U70">
        <v>1.567385763460073</v>
      </c>
      <c r="W70">
        <f t="shared" ref="W70:W83" si="2">AVERAGE(B70:U70)</f>
        <v>1.1850747735170373</v>
      </c>
      <c r="X70">
        <f t="shared" ref="X70:X83" si="3">STDEV(B70:U70)</f>
        <v>0.41220456274428091</v>
      </c>
    </row>
    <row r="71" spans="1:24" x14ac:dyDescent="0.2">
      <c r="A71" s="15">
        <v>0.7</v>
      </c>
      <c r="B71" s="15">
        <v>1.5016309524955016</v>
      </c>
      <c r="C71" s="15">
        <v>1.4242689580186092</v>
      </c>
      <c r="D71" s="15">
        <v>1.5177961453712701</v>
      </c>
      <c r="E71" s="15"/>
      <c r="F71" s="15"/>
      <c r="G71" s="19"/>
      <c r="I71" s="15"/>
      <c r="J71" s="15">
        <v>0.62860084666008664</v>
      </c>
      <c r="K71" s="15">
        <v>0.91683253378278695</v>
      </c>
      <c r="L71" s="15">
        <v>0.68467322265323993</v>
      </c>
      <c r="M71" s="15"/>
      <c r="N71" s="15"/>
      <c r="R71">
        <v>1.0618517439906807</v>
      </c>
      <c r="S71">
        <v>0.82289776503356571</v>
      </c>
      <c r="T71">
        <v>1.4609664450692383</v>
      </c>
      <c r="U71">
        <v>1.1614157710802218</v>
      </c>
      <c r="W71">
        <f t="shared" si="2"/>
        <v>1.1180934384155201</v>
      </c>
      <c r="X71">
        <f t="shared" si="3"/>
        <v>0.3461391975911749</v>
      </c>
    </row>
    <row r="72" spans="1:24" x14ac:dyDescent="0.2">
      <c r="A72" s="15"/>
      <c r="B72" s="15"/>
      <c r="C72" s="15"/>
      <c r="D72" s="15"/>
      <c r="E72" s="15"/>
      <c r="F72" s="15"/>
      <c r="G72" s="19"/>
      <c r="I72" s="15"/>
      <c r="J72" s="15"/>
      <c r="K72" s="15"/>
      <c r="L72" s="15"/>
      <c r="M72" s="15"/>
      <c r="N72" s="15"/>
    </row>
    <row r="73" spans="1:24" x14ac:dyDescent="0.2">
      <c r="A73" s="15"/>
      <c r="B73" s="15"/>
      <c r="C73" s="15"/>
      <c r="D73" s="15"/>
      <c r="E73" s="15"/>
      <c r="F73" s="15"/>
      <c r="G73" s="19"/>
      <c r="I73" s="15"/>
      <c r="J73" s="15"/>
      <c r="K73" s="15"/>
      <c r="L73" s="15"/>
      <c r="M73" s="15"/>
      <c r="N73" s="15"/>
    </row>
    <row r="74" spans="1:24" x14ac:dyDescent="0.2">
      <c r="G74" s="19"/>
      <c r="I74" s="16" t="s">
        <v>22</v>
      </c>
      <c r="J74" s="17"/>
      <c r="K74" s="17"/>
      <c r="L74" s="17"/>
      <c r="M74" s="17"/>
      <c r="N74" s="17"/>
    </row>
    <row r="75" spans="1:24" x14ac:dyDescent="0.2">
      <c r="G75" s="19"/>
      <c r="I75" s="15"/>
      <c r="J75" s="15"/>
      <c r="K75" s="15"/>
      <c r="L75" s="15"/>
      <c r="M75" s="15"/>
      <c r="N75" s="15"/>
    </row>
    <row r="76" spans="1:24" x14ac:dyDescent="0.2">
      <c r="G76" s="19"/>
      <c r="I76" s="15"/>
      <c r="J76" s="15">
        <v>152.6585192302017</v>
      </c>
      <c r="K76" s="15">
        <v>154.59055688722896</v>
      </c>
      <c r="L76" s="15">
        <v>147.47821866915004</v>
      </c>
      <c r="M76" s="15"/>
      <c r="N76" s="15"/>
      <c r="W76">
        <f t="shared" si="2"/>
        <v>151.57576492886025</v>
      </c>
      <c r="X76">
        <f t="shared" si="3"/>
        <v>3.6777175516740805</v>
      </c>
    </row>
    <row r="77" spans="1:24" x14ac:dyDescent="0.2">
      <c r="G77" s="19"/>
      <c r="I77" s="15"/>
      <c r="J77" s="15">
        <v>138.0236290959887</v>
      </c>
      <c r="K77" s="15">
        <v>134.97309509678223</v>
      </c>
      <c r="L77" s="15">
        <v>139.13130445332712</v>
      </c>
      <c r="M77" s="15"/>
      <c r="N77" s="15"/>
      <c r="W77">
        <f t="shared" si="2"/>
        <v>137.37600954869933</v>
      </c>
      <c r="X77">
        <f t="shared" si="3"/>
        <v>2.1534239182608252</v>
      </c>
    </row>
    <row r="78" spans="1:24" x14ac:dyDescent="0.2">
      <c r="G78" s="19"/>
      <c r="I78" s="15"/>
      <c r="J78" s="15">
        <v>135.39117860199434</v>
      </c>
      <c r="K78" s="15">
        <v>138.53418283529479</v>
      </c>
      <c r="L78" s="15">
        <v>137.66063424087511</v>
      </c>
      <c r="M78" s="15"/>
      <c r="N78" s="15"/>
      <c r="W78">
        <f t="shared" si="2"/>
        <v>137.19533189272138</v>
      </c>
      <c r="X78">
        <f t="shared" si="3"/>
        <v>1.6223435545636253</v>
      </c>
    </row>
    <row r="79" spans="1:24" x14ac:dyDescent="0.2">
      <c r="G79" s="19"/>
      <c r="I79" s="15"/>
      <c r="J79" s="15">
        <v>125.60113849876871</v>
      </c>
      <c r="K79" s="15">
        <v>115.3477634991786</v>
      </c>
      <c r="L79" s="15">
        <v>126.97343612175906</v>
      </c>
      <c r="M79" s="15"/>
      <c r="N79" s="15"/>
      <c r="W79">
        <f t="shared" si="2"/>
        <v>122.64077937323545</v>
      </c>
      <c r="X79">
        <f t="shared" si="3"/>
        <v>6.3530985035610961</v>
      </c>
    </row>
    <row r="80" spans="1:24" x14ac:dyDescent="0.2">
      <c r="G80" s="19"/>
      <c r="I80" s="15"/>
      <c r="J80" s="15">
        <v>101.09062410849843</v>
      </c>
      <c r="K80" s="15">
        <v>97.055380488780614</v>
      </c>
      <c r="L80" s="15">
        <v>96.896016893852703</v>
      </c>
      <c r="M80" s="15"/>
      <c r="N80" s="15"/>
      <c r="W80">
        <f t="shared" si="2"/>
        <v>98.34734049704393</v>
      </c>
      <c r="X80">
        <f t="shared" si="3"/>
        <v>2.3770891692368803</v>
      </c>
    </row>
    <row r="81" spans="7:24" x14ac:dyDescent="0.2">
      <c r="G81" s="19"/>
      <c r="I81" s="15"/>
      <c r="J81" s="15">
        <v>2.9993802526863917</v>
      </c>
      <c r="K81" s="15">
        <v>2.107140866269023</v>
      </c>
      <c r="L81" s="15">
        <v>1.8080881943055387</v>
      </c>
      <c r="M81" s="15"/>
      <c r="N81" s="15"/>
      <c r="W81">
        <f t="shared" si="2"/>
        <v>2.3048697710869845</v>
      </c>
      <c r="X81">
        <f t="shared" si="3"/>
        <v>0.61977151591590995</v>
      </c>
    </row>
    <row r="82" spans="7:24" x14ac:dyDescent="0.2">
      <c r="G82" s="19"/>
      <c r="I82" s="15"/>
      <c r="J82" s="15">
        <v>1.5759288831759921</v>
      </c>
      <c r="K82" s="15">
        <v>1.6310175332745285</v>
      </c>
      <c r="L82" s="15">
        <v>1.4037768516180653</v>
      </c>
      <c r="M82" s="15"/>
      <c r="N82" s="15"/>
      <c r="W82">
        <f t="shared" si="2"/>
        <v>1.5369077560228621</v>
      </c>
      <c r="X82">
        <f t="shared" si="3"/>
        <v>0.11853931045500928</v>
      </c>
    </row>
    <row r="83" spans="7:24" x14ac:dyDescent="0.2">
      <c r="G83" s="19"/>
      <c r="I83" s="15"/>
      <c r="J83" s="15">
        <v>0.67778714139092289</v>
      </c>
      <c r="K83" s="15">
        <v>0.80173660411263004</v>
      </c>
      <c r="L83" s="15">
        <v>0.86961369084118412</v>
      </c>
      <c r="M83" s="15"/>
      <c r="N83" s="15"/>
      <c r="W83">
        <f t="shared" si="2"/>
        <v>0.78304581211491231</v>
      </c>
      <c r="X83">
        <f t="shared" si="3"/>
        <v>9.7269550978838645E-2</v>
      </c>
    </row>
    <row r="84" spans="7:24" x14ac:dyDescent="0.2">
      <c r="G84" s="19"/>
    </row>
    <row r="85" spans="7:24" x14ac:dyDescent="0.2">
      <c r="G85" s="19"/>
    </row>
    <row r="86" spans="7:24" x14ac:dyDescent="0.2">
      <c r="G86" s="19"/>
    </row>
    <row r="87" spans="7:24" x14ac:dyDescent="0.2">
      <c r="G87" s="19"/>
    </row>
    <row r="88" spans="7:24" x14ac:dyDescent="0.2">
      <c r="G88" s="19"/>
    </row>
    <row r="89" spans="7:24" x14ac:dyDescent="0.2">
      <c r="G89" s="19"/>
    </row>
    <row r="90" spans="7:24" x14ac:dyDescent="0.2">
      <c r="G9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3"/>
  <sheetViews>
    <sheetView topLeftCell="A89" workbookViewId="0">
      <selection activeCell="W76" sqref="W76:X83"/>
    </sheetView>
  </sheetViews>
  <sheetFormatPr baseColWidth="10" defaultRowHeight="16" x14ac:dyDescent="0.2"/>
  <sheetData>
    <row r="1" spans="1:24" x14ac:dyDescent="0.2">
      <c r="A1" s="12">
        <v>42513</v>
      </c>
      <c r="I1" s="12">
        <v>42596</v>
      </c>
      <c r="Q1" t="s">
        <v>24</v>
      </c>
    </row>
    <row r="2" spans="1:24" x14ac:dyDescent="0.2">
      <c r="A2" s="20" t="s">
        <v>26</v>
      </c>
      <c r="B2" s="21"/>
      <c r="C2" s="21"/>
      <c r="D2" s="21"/>
      <c r="E2" s="15"/>
      <c r="F2" s="15"/>
      <c r="I2" s="20" t="s">
        <v>26</v>
      </c>
      <c r="J2" s="21"/>
      <c r="K2" s="21"/>
      <c r="L2" s="21"/>
      <c r="M2" s="15"/>
      <c r="N2" s="15"/>
      <c r="Q2" s="7" t="s">
        <v>18</v>
      </c>
      <c r="R2" s="8"/>
      <c r="S2" s="8"/>
    </row>
    <row r="3" spans="1:24" x14ac:dyDescent="0.2">
      <c r="A3" s="22" t="s">
        <v>13</v>
      </c>
      <c r="B3" s="23"/>
      <c r="C3" s="23"/>
      <c r="D3" s="23"/>
      <c r="E3" s="23"/>
      <c r="F3" s="23"/>
      <c r="I3" s="22" t="s">
        <v>13</v>
      </c>
      <c r="J3" s="23"/>
      <c r="K3" s="23"/>
      <c r="L3" s="23"/>
      <c r="M3" s="23"/>
      <c r="N3" s="23"/>
      <c r="Q3" s="5" t="s">
        <v>13</v>
      </c>
      <c r="R3" s="6"/>
      <c r="S3" s="6"/>
      <c r="T3" s="6"/>
      <c r="U3" s="6"/>
    </row>
    <row r="4" spans="1:24" x14ac:dyDescent="0.2">
      <c r="A4" s="15" t="s">
        <v>9</v>
      </c>
      <c r="B4" s="15"/>
      <c r="C4" s="15"/>
      <c r="D4" s="15"/>
      <c r="E4" s="15"/>
      <c r="F4" s="15"/>
      <c r="I4" s="15"/>
      <c r="J4" s="15"/>
      <c r="K4" s="15"/>
      <c r="L4" s="15"/>
      <c r="M4" s="15"/>
      <c r="N4" s="15"/>
      <c r="W4" t="s">
        <v>25</v>
      </c>
      <c r="X4" t="s">
        <v>11</v>
      </c>
    </row>
    <row r="5" spans="1:24" x14ac:dyDescent="0.2">
      <c r="A5" s="15">
        <v>3000</v>
      </c>
      <c r="B5" s="15">
        <v>100.55036237659039</v>
      </c>
      <c r="C5" s="15">
        <v>99.436511433848693</v>
      </c>
      <c r="D5" s="15">
        <v>100.01312618956095</v>
      </c>
      <c r="E5" s="15">
        <v>102.95465585334431</v>
      </c>
      <c r="F5" s="15">
        <v>97.045344146655694</v>
      </c>
      <c r="I5" s="15"/>
      <c r="J5" s="15">
        <v>98.466554128062072</v>
      </c>
      <c r="K5" s="15">
        <v>94.531139260080153</v>
      </c>
      <c r="L5" s="15">
        <v>107.00230661185779</v>
      </c>
      <c r="M5" s="15">
        <v>92.018482182416605</v>
      </c>
      <c r="N5" s="15">
        <v>92.690676625102853</v>
      </c>
      <c r="O5" s="15">
        <v>115.29084119248054</v>
      </c>
      <c r="R5">
        <v>116.94615144255806</v>
      </c>
      <c r="S5">
        <v>83.053848557441938</v>
      </c>
      <c r="T5">
        <v>96.75313112126787</v>
      </c>
      <c r="U5">
        <v>103.24686887873209</v>
      </c>
      <c r="W5">
        <f>AVERAGE(B5:U5)</f>
        <v>100</v>
      </c>
      <c r="X5">
        <f>STDEV(B5:U5)</f>
        <v>8.6426758276082492</v>
      </c>
    </row>
    <row r="6" spans="1:24" x14ac:dyDescent="0.2">
      <c r="A6" s="15">
        <v>700</v>
      </c>
      <c r="B6" s="15">
        <v>88.264248947560873</v>
      </c>
      <c r="C6" s="15">
        <v>74.971169262214403</v>
      </c>
      <c r="D6" s="15">
        <v>69.151579361879683</v>
      </c>
      <c r="E6" s="15">
        <v>77.77988975479947</v>
      </c>
      <c r="F6" s="15">
        <v>64.111174470421759</v>
      </c>
      <c r="I6" s="15"/>
      <c r="J6" s="15">
        <v>111.74567993505407</v>
      </c>
      <c r="K6" s="15">
        <v>102.06564179219878</v>
      </c>
      <c r="L6" s="15">
        <v>101.81049701686791</v>
      </c>
      <c r="M6" s="15">
        <v>85.919361984935748</v>
      </c>
      <c r="N6" s="15">
        <v>89.842395088296726</v>
      </c>
      <c r="O6" s="15">
        <v>81.5216152921071</v>
      </c>
      <c r="R6">
        <v>137.64191230080201</v>
      </c>
      <c r="S6">
        <v>157.88980314550568</v>
      </c>
      <c r="T6">
        <v>124.85308957084347</v>
      </c>
      <c r="U6">
        <v>115.74761085059653</v>
      </c>
      <c r="W6">
        <f t="shared" ref="W6:W69" si="0">AVERAGE(B6:U6)</f>
        <v>98.887711251605623</v>
      </c>
      <c r="X6">
        <f t="shared" ref="X6:X69" si="1">STDEV(B6:U6)</f>
        <v>26.593745958006721</v>
      </c>
    </row>
    <row r="7" spans="1:24" x14ac:dyDescent="0.2">
      <c r="A7" s="15">
        <v>300</v>
      </c>
      <c r="B7" s="15">
        <v>57.633348022164512</v>
      </c>
      <c r="C7" s="15">
        <v>61.948114047835588</v>
      </c>
      <c r="D7" s="15">
        <v>57.672726590847304</v>
      </c>
      <c r="E7" s="15">
        <v>32.739867790238442</v>
      </c>
      <c r="F7" s="15">
        <v>25.031151661069927</v>
      </c>
      <c r="I7" s="15"/>
      <c r="J7" s="15">
        <v>94.817210674845057</v>
      </c>
      <c r="K7" s="15">
        <v>86.43222555829027</v>
      </c>
      <c r="L7" s="15">
        <v>74.610517634627541</v>
      </c>
      <c r="M7" s="15">
        <v>93.628710677891007</v>
      </c>
      <c r="N7" s="15">
        <v>74.275587062472297</v>
      </c>
      <c r="O7" s="15">
        <v>73.291980505095253</v>
      </c>
      <c r="R7">
        <v>200.4270388501198</v>
      </c>
      <c r="S7">
        <v>204.38495990001044</v>
      </c>
      <c r="T7">
        <v>133.34124769988719</v>
      </c>
      <c r="U7">
        <v>131.33495577847688</v>
      </c>
      <c r="W7">
        <f t="shared" si="0"/>
        <v>93.437976163591429</v>
      </c>
      <c r="X7">
        <f t="shared" si="1"/>
        <v>53.371598564652487</v>
      </c>
    </row>
    <row r="8" spans="1:24" x14ac:dyDescent="0.2">
      <c r="A8" s="15">
        <v>70</v>
      </c>
      <c r="B8" s="15">
        <v>9.7321319744601862</v>
      </c>
      <c r="C8" s="15">
        <v>7.8813392463692029</v>
      </c>
      <c r="D8" s="15">
        <v>9.9262120629682062</v>
      </c>
      <c r="E8" s="15">
        <v>7.0413313903144727</v>
      </c>
      <c r="F8" s="15">
        <v>6.4499778242412713</v>
      </c>
      <c r="I8" s="15"/>
      <c r="J8" s="15">
        <v>9.1078953133255158</v>
      </c>
      <c r="K8" s="15">
        <v>7.0358104712446687</v>
      </c>
      <c r="L8" s="15">
        <v>5.8219398734585006</v>
      </c>
      <c r="M8" s="15">
        <v>10.686752326096588</v>
      </c>
      <c r="N8" s="15">
        <v>7.4852838787265021</v>
      </c>
      <c r="O8" s="15">
        <v>3.6344072409646175</v>
      </c>
      <c r="R8">
        <v>51.202999687532561</v>
      </c>
      <c r="S8">
        <v>32.371627955421317</v>
      </c>
      <c r="T8">
        <v>40.351397874992578</v>
      </c>
      <c r="U8">
        <v>32.480560337152014</v>
      </c>
      <c r="W8">
        <f t="shared" si="0"/>
        <v>16.080644497151216</v>
      </c>
      <c r="X8">
        <f t="shared" si="1"/>
        <v>15.048548237358061</v>
      </c>
    </row>
    <row r="9" spans="1:24" x14ac:dyDescent="0.2">
      <c r="A9" s="15">
        <v>30</v>
      </c>
      <c r="B9" s="15">
        <v>14.786652540386472</v>
      </c>
      <c r="C9" s="15">
        <v>8.0051004622293913</v>
      </c>
      <c r="D9" s="15">
        <v>8.0810448446890515</v>
      </c>
      <c r="E9" s="15">
        <v>9.7446619780776782</v>
      </c>
      <c r="F9" s="15">
        <v>8.7520327778833753</v>
      </c>
      <c r="I9" s="15"/>
      <c r="J9" s="15">
        <v>6.8347873149233918</v>
      </c>
      <c r="K9" s="15">
        <v>5.4933443294717987</v>
      </c>
      <c r="L9" s="15">
        <v>5.4121619009574369</v>
      </c>
      <c r="M9" s="15">
        <v>8.5562377365656062</v>
      </c>
      <c r="N9" s="15">
        <v>7.033356541553264</v>
      </c>
      <c r="O9" s="15">
        <v>4.5914298373314768</v>
      </c>
      <c r="R9">
        <v>11.675867097177377</v>
      </c>
      <c r="S9">
        <v>9.6656598271013436</v>
      </c>
      <c r="T9">
        <v>16.38273876654597</v>
      </c>
      <c r="U9">
        <v>11.052412892503117</v>
      </c>
      <c r="W9">
        <f t="shared" si="0"/>
        <v>9.0711659231597839</v>
      </c>
      <c r="X9">
        <f t="shared" si="1"/>
        <v>3.3331425998861799</v>
      </c>
    </row>
    <row r="10" spans="1:24" x14ac:dyDescent="0.2">
      <c r="A10" s="15">
        <v>7</v>
      </c>
      <c r="B10" s="15">
        <v>11.802319585212411</v>
      </c>
      <c r="C10" s="15">
        <v>13.512474568007729</v>
      </c>
      <c r="D10" s="15">
        <v>7.9544708739229506</v>
      </c>
      <c r="E10" s="15">
        <v>7.7847473019493547</v>
      </c>
      <c r="F10" s="15">
        <v>10.141713658155398</v>
      </c>
      <c r="I10" s="15"/>
      <c r="J10" s="15">
        <v>4.8206899217813755</v>
      </c>
      <c r="K10" s="15">
        <v>6.0848163086478619</v>
      </c>
      <c r="L10" s="15">
        <v>5.7716840843781823</v>
      </c>
      <c r="M10" s="15">
        <v>6.0915247800493706</v>
      </c>
      <c r="N10" s="15">
        <v>6.7295398442939431</v>
      </c>
      <c r="O10" s="15">
        <v>5.2142540667130834</v>
      </c>
      <c r="R10">
        <v>11.780022914279764</v>
      </c>
      <c r="S10">
        <v>8.7907509634413081</v>
      </c>
      <c r="T10">
        <v>17.807324746245619</v>
      </c>
      <c r="U10">
        <v>14.198373597673175</v>
      </c>
      <c r="W10">
        <f t="shared" si="0"/>
        <v>9.2323138143167682</v>
      </c>
      <c r="X10">
        <f t="shared" si="1"/>
        <v>3.8542811850774887</v>
      </c>
    </row>
    <row r="11" spans="1:24" x14ac:dyDescent="0.2">
      <c r="A11" s="15">
        <v>3</v>
      </c>
      <c r="B11" s="15">
        <v>15.337952501945489</v>
      </c>
      <c r="C11" s="15">
        <v>12.381747095830562</v>
      </c>
      <c r="D11" s="15">
        <v>7.6985101774848355</v>
      </c>
      <c r="E11" s="15">
        <v>11.35821242264884</v>
      </c>
      <c r="F11" s="15">
        <v>12.815476567614942</v>
      </c>
      <c r="I11" s="15"/>
      <c r="J11" s="15">
        <v>5.9804389005579681</v>
      </c>
      <c r="K11" s="15">
        <v>3.695733412368079</v>
      </c>
      <c r="L11" s="15">
        <v>4.8013607721350979</v>
      </c>
      <c r="M11" s="15">
        <v>6.5434521172226088</v>
      </c>
      <c r="N11" s="15">
        <v>4.0977277042850808</v>
      </c>
      <c r="O11" s="15">
        <v>5.6851699474650292</v>
      </c>
      <c r="R11">
        <v>11.061347776273307</v>
      </c>
      <c r="S11">
        <v>10.488490782210185</v>
      </c>
      <c r="T11">
        <v>19.089452127975306</v>
      </c>
      <c r="U11">
        <v>11.49166023624384</v>
      </c>
      <c r="W11">
        <f t="shared" si="0"/>
        <v>9.5017821694840769</v>
      </c>
      <c r="X11">
        <f t="shared" si="1"/>
        <v>4.4725249874652375</v>
      </c>
    </row>
    <row r="12" spans="1:24" x14ac:dyDescent="0.2">
      <c r="A12" s="15">
        <v>0.7</v>
      </c>
      <c r="B12" s="15">
        <v>12.761469008128861</v>
      </c>
      <c r="C12" s="15">
        <v>11.459163486690983</v>
      </c>
      <c r="D12" s="15">
        <v>8.4551412471755256</v>
      </c>
      <c r="E12" s="15">
        <v>7.2609770005702332</v>
      </c>
      <c r="F12" s="15">
        <v>8.0043929122051143</v>
      </c>
      <c r="I12" s="15"/>
      <c r="J12" s="15">
        <v>5.7523549347319047</v>
      </c>
      <c r="K12" s="15">
        <v>7.0822004303957327</v>
      </c>
      <c r="L12" s="15">
        <v>5.992036390345735</v>
      </c>
      <c r="M12" s="15">
        <v>6.3231850117096018</v>
      </c>
      <c r="N12" s="15">
        <v>4.5648458763212858</v>
      </c>
      <c r="O12" s="15">
        <v>6.3953414773086896</v>
      </c>
      <c r="R12">
        <v>9.7177377356525376</v>
      </c>
      <c r="S12">
        <v>6.8430371836267057</v>
      </c>
      <c r="T12">
        <v>12.916246215943492</v>
      </c>
      <c r="U12">
        <v>11.503531786074671</v>
      </c>
      <c r="W12">
        <f t="shared" si="0"/>
        <v>8.335444046458738</v>
      </c>
      <c r="X12">
        <f t="shared" si="1"/>
        <v>2.6932373995327383</v>
      </c>
    </row>
    <row r="13" spans="1:24" x14ac:dyDescent="0.2">
      <c r="A13" s="15"/>
      <c r="B13" s="15"/>
      <c r="C13" s="15"/>
      <c r="D13" s="15"/>
      <c r="E13" s="15"/>
      <c r="F13" s="15"/>
      <c r="I13" s="15"/>
      <c r="J13" s="15"/>
      <c r="K13" s="15"/>
      <c r="L13" s="15"/>
      <c r="M13" s="15"/>
      <c r="N13" s="15"/>
    </row>
    <row r="14" spans="1:24" x14ac:dyDescent="0.2">
      <c r="A14" s="22" t="s">
        <v>14</v>
      </c>
      <c r="B14" s="23"/>
      <c r="C14" s="23"/>
      <c r="D14" s="23"/>
      <c r="E14" s="23"/>
      <c r="F14" s="23"/>
      <c r="I14" s="22"/>
      <c r="J14" s="23"/>
      <c r="K14" s="23"/>
      <c r="L14" s="23"/>
      <c r="M14" s="23"/>
      <c r="N14" s="23"/>
      <c r="Q14" s="5"/>
      <c r="R14" s="6"/>
      <c r="S14" s="6"/>
      <c r="T14" s="6"/>
      <c r="U14" s="6"/>
    </row>
    <row r="15" spans="1:24" x14ac:dyDescent="0.2">
      <c r="A15" s="15" t="s">
        <v>9</v>
      </c>
      <c r="B15" s="15"/>
      <c r="C15" s="15"/>
      <c r="D15" s="15"/>
      <c r="E15" s="15"/>
      <c r="F15" s="15"/>
      <c r="I15" s="15"/>
      <c r="J15" s="15"/>
      <c r="K15" s="15"/>
      <c r="L15" s="15"/>
      <c r="M15" s="15"/>
      <c r="N15" s="15"/>
    </row>
    <row r="16" spans="1:24" x14ac:dyDescent="0.2">
      <c r="A16" s="15">
        <v>3000</v>
      </c>
      <c r="B16" s="15">
        <v>407.16033640548676</v>
      </c>
      <c r="C16" s="15">
        <v>420.46466711045696</v>
      </c>
      <c r="D16" s="15">
        <v>431.33315206690605</v>
      </c>
      <c r="E16" s="15"/>
      <c r="F16" s="15"/>
      <c r="I16" s="15"/>
      <c r="J16" s="15">
        <v>181.24170457327685</v>
      </c>
      <c r="K16" s="15">
        <v>182.53675759957736</v>
      </c>
      <c r="L16" s="15">
        <v>193.33788642191669</v>
      </c>
      <c r="M16" s="15"/>
      <c r="N16" s="15"/>
      <c r="R16">
        <v>108.04082908030415</v>
      </c>
      <c r="S16">
        <v>124.94531819602126</v>
      </c>
      <c r="T16">
        <v>122.02766071110582</v>
      </c>
      <c r="U16">
        <v>118.98854395441323</v>
      </c>
      <c r="W16">
        <f t="shared" si="0"/>
        <v>229.0076856119465</v>
      </c>
      <c r="X16">
        <f t="shared" si="1"/>
        <v>135.01197549554067</v>
      </c>
    </row>
    <row r="17" spans="1:24" x14ac:dyDescent="0.2">
      <c r="A17" s="15">
        <v>700</v>
      </c>
      <c r="B17" s="15">
        <v>242.91795193939453</v>
      </c>
      <c r="C17" s="15">
        <v>247.6686949754822</v>
      </c>
      <c r="D17" s="15">
        <v>223.77434204974827</v>
      </c>
      <c r="E17" s="15"/>
      <c r="F17" s="15"/>
      <c r="I17" s="15"/>
      <c r="J17" s="15">
        <v>121.39479143847534</v>
      </c>
      <c r="K17" s="15">
        <v>128.52724765795139</v>
      </c>
      <c r="L17" s="15">
        <v>122.68211280491734</v>
      </c>
      <c r="M17" s="15"/>
      <c r="N17" s="15"/>
      <c r="R17">
        <v>168.8782418498073</v>
      </c>
      <c r="S17">
        <v>147.57837725236956</v>
      </c>
      <c r="T17">
        <v>133.54306404701134</v>
      </c>
      <c r="U17">
        <v>158.1171721968303</v>
      </c>
      <c r="W17">
        <f t="shared" si="0"/>
        <v>169.50819962119877</v>
      </c>
      <c r="X17">
        <f t="shared" si="1"/>
        <v>50.03826346950585</v>
      </c>
    </row>
    <row r="18" spans="1:24" x14ac:dyDescent="0.2">
      <c r="A18" s="15">
        <v>300</v>
      </c>
      <c r="B18" s="15">
        <v>157.33988392698092</v>
      </c>
      <c r="C18" s="15">
        <v>146.7470489513112</v>
      </c>
      <c r="D18" s="15">
        <v>153.09824952886356</v>
      </c>
      <c r="E18" s="15"/>
      <c r="F18" s="15"/>
      <c r="I18" s="15"/>
      <c r="J18" s="15">
        <v>121.344535649395</v>
      </c>
      <c r="K18" s="15">
        <v>125.39979124518383</v>
      </c>
      <c r="L18" s="15">
        <v>129.4859734804067</v>
      </c>
      <c r="M18" s="15"/>
      <c r="N18" s="15"/>
      <c r="R18">
        <v>239.77710655140095</v>
      </c>
      <c r="S18">
        <v>207.80127070096864</v>
      </c>
      <c r="T18">
        <v>216.45396806553094</v>
      </c>
      <c r="U18">
        <v>216.20466551908351</v>
      </c>
      <c r="W18">
        <f t="shared" si="0"/>
        <v>171.36524936191253</v>
      </c>
      <c r="X18">
        <f t="shared" si="1"/>
        <v>44.167044638980485</v>
      </c>
    </row>
    <row r="19" spans="1:24" x14ac:dyDescent="0.2">
      <c r="A19" s="15">
        <v>70</v>
      </c>
      <c r="B19" s="15">
        <v>24.873191632991741</v>
      </c>
      <c r="C19" s="15">
        <v>20.400911332589519</v>
      </c>
      <c r="D19" s="15">
        <v>21.345996980976402</v>
      </c>
      <c r="E19" s="15"/>
      <c r="F19" s="15"/>
      <c r="I19" s="15"/>
      <c r="J19" s="15">
        <v>10.368155870262747</v>
      </c>
      <c r="K19" s="15">
        <v>7.7896473074494557</v>
      </c>
      <c r="L19" s="15">
        <v>6.3167661044031806</v>
      </c>
      <c r="M19" s="15"/>
      <c r="N19" s="15"/>
      <c r="R19">
        <v>69.513592334131872</v>
      </c>
      <c r="S19">
        <v>39.881262368503286</v>
      </c>
      <c r="T19">
        <v>65.293524069567283</v>
      </c>
      <c r="U19">
        <v>59.250905205674584</v>
      </c>
      <c r="W19">
        <f t="shared" si="0"/>
        <v>32.503395320655009</v>
      </c>
      <c r="X19">
        <f t="shared" si="1"/>
        <v>24.336677428601714</v>
      </c>
    </row>
    <row r="20" spans="1:24" x14ac:dyDescent="0.2">
      <c r="A20" s="15">
        <v>30</v>
      </c>
      <c r="B20" s="15">
        <v>7.5972510008719549</v>
      </c>
      <c r="C20" s="15">
        <v>7.3806688731166279</v>
      </c>
      <c r="D20" s="15">
        <v>8.7392294926727754</v>
      </c>
      <c r="E20" s="15"/>
      <c r="F20" s="15"/>
      <c r="I20" s="15"/>
      <c r="J20" s="15">
        <v>4.414777779209567</v>
      </c>
      <c r="K20" s="15">
        <v>5.5358684586936073</v>
      </c>
      <c r="L20" s="15">
        <v>5.2923211731505226</v>
      </c>
      <c r="M20" s="15"/>
      <c r="N20" s="15"/>
      <c r="R20">
        <v>12.613269451098846</v>
      </c>
      <c r="S20">
        <v>12.977814810957195</v>
      </c>
      <c r="T20">
        <v>20.32409331038167</v>
      </c>
      <c r="U20">
        <v>14.649492491244731</v>
      </c>
      <c r="W20">
        <f t="shared" si="0"/>
        <v>9.9524786841397503</v>
      </c>
      <c r="X20">
        <f t="shared" si="1"/>
        <v>5.0704779175699652</v>
      </c>
    </row>
    <row r="21" spans="1:24" x14ac:dyDescent="0.2">
      <c r="A21" s="15">
        <v>7</v>
      </c>
      <c r="B21" s="15">
        <v>7.5944382459660424</v>
      </c>
      <c r="C21" s="15">
        <v>7.3075372455628802</v>
      </c>
      <c r="D21" s="15">
        <v>8.9333095811807954</v>
      </c>
      <c r="E21" s="15"/>
      <c r="F21" s="15"/>
      <c r="I21" s="15"/>
      <c r="J21" s="15">
        <v>5.3155161527260546</v>
      </c>
      <c r="K21" s="15">
        <v>4.2524129221808442</v>
      </c>
      <c r="L21" s="15">
        <v>3.6261484736414831</v>
      </c>
      <c r="M21" s="15"/>
      <c r="N21" s="15"/>
      <c r="R21">
        <v>9.1761274867201337</v>
      </c>
      <c r="S21">
        <v>7.7908551192584108</v>
      </c>
      <c r="T21">
        <v>13.213034961714252</v>
      </c>
      <c r="U21">
        <v>12.761916068142694</v>
      </c>
      <c r="W21">
        <f t="shared" si="0"/>
        <v>7.99712962570936</v>
      </c>
      <c r="X21">
        <f t="shared" si="1"/>
        <v>3.2175733539328149</v>
      </c>
    </row>
    <row r="22" spans="1:24" x14ac:dyDescent="0.2">
      <c r="A22" s="15">
        <v>3</v>
      </c>
      <c r="B22" s="15">
        <v>8.0557300505358302</v>
      </c>
      <c r="C22" s="15">
        <v>6.7956158526866499</v>
      </c>
      <c r="D22" s="15">
        <v>8.6042172571889335</v>
      </c>
      <c r="E22" s="15"/>
      <c r="F22" s="15"/>
      <c r="I22" s="15"/>
      <c r="J22" s="15">
        <v>4.4998260376531842</v>
      </c>
      <c r="K22" s="15">
        <v>4.1519013440202066</v>
      </c>
      <c r="L22" s="15">
        <v>4.0939138950813758</v>
      </c>
      <c r="M22" s="15"/>
      <c r="N22" s="15"/>
      <c r="R22">
        <v>7.1867513800645764</v>
      </c>
      <c r="S22">
        <v>10.134361004062077</v>
      </c>
      <c r="T22">
        <v>13.74725470410162</v>
      </c>
      <c r="U22">
        <v>9.8890010090817348</v>
      </c>
      <c r="W22">
        <f t="shared" si="0"/>
        <v>7.7158572534476209</v>
      </c>
      <c r="X22">
        <f t="shared" si="1"/>
        <v>3.0757849197677074</v>
      </c>
    </row>
    <row r="23" spans="1:24" x14ac:dyDescent="0.2">
      <c r="A23" s="15">
        <v>0.7</v>
      </c>
      <c r="B23" s="15">
        <v>8.1935550409255846</v>
      </c>
      <c r="C23" s="15">
        <v>7.515681108600468</v>
      </c>
      <c r="D23" s="15">
        <v>6.55090617587219</v>
      </c>
      <c r="E23" s="15"/>
      <c r="F23" s="15"/>
      <c r="I23" s="15"/>
      <c r="J23" s="15">
        <v>5.4933443294717987</v>
      </c>
      <c r="K23" s="15">
        <v>5.3271136425138206</v>
      </c>
      <c r="L23" s="15">
        <v>5.0255789080319069</v>
      </c>
      <c r="M23" s="15"/>
      <c r="N23" s="15"/>
      <c r="R23">
        <v>10.301010311425895</v>
      </c>
      <c r="S23">
        <v>6.8013748567857526</v>
      </c>
      <c r="T23">
        <v>10.660651748085712</v>
      </c>
      <c r="U23">
        <v>14.233988247165666</v>
      </c>
      <c r="W23">
        <f t="shared" si="0"/>
        <v>8.0103204368878806</v>
      </c>
      <c r="X23">
        <f t="shared" si="1"/>
        <v>2.9310348756403481</v>
      </c>
    </row>
    <row r="24" spans="1:24" x14ac:dyDescent="0.2">
      <c r="A24" s="15"/>
      <c r="B24" s="15"/>
      <c r="C24" s="15"/>
      <c r="D24" s="15"/>
      <c r="E24" s="15"/>
      <c r="F24" s="15"/>
      <c r="I24" s="15"/>
      <c r="J24" s="15"/>
      <c r="K24" s="15"/>
      <c r="L24" s="15"/>
      <c r="M24" s="15"/>
      <c r="N24" s="15"/>
    </row>
    <row r="25" spans="1:24" x14ac:dyDescent="0.2">
      <c r="A25" s="15"/>
      <c r="B25" s="15"/>
      <c r="C25" s="15"/>
      <c r="D25" s="15"/>
      <c r="E25" s="15"/>
      <c r="F25" s="15"/>
      <c r="I25" s="15"/>
      <c r="J25" s="15"/>
      <c r="K25" s="15"/>
      <c r="L25" s="15"/>
      <c r="M25" s="15"/>
      <c r="N25" s="15"/>
    </row>
    <row r="26" spans="1:24" x14ac:dyDescent="0.2">
      <c r="A26" s="22" t="s">
        <v>15</v>
      </c>
      <c r="B26" s="23"/>
      <c r="C26" s="23"/>
      <c r="D26" s="23"/>
      <c r="E26" s="23"/>
      <c r="F26" s="23"/>
      <c r="I26" s="22"/>
      <c r="J26" s="23"/>
      <c r="K26" s="23"/>
      <c r="L26" s="23"/>
      <c r="M26" s="23"/>
      <c r="N26" s="23"/>
      <c r="Q26" s="5"/>
      <c r="R26" s="6"/>
      <c r="S26" s="6"/>
      <c r="T26" s="6"/>
      <c r="U26" s="6"/>
    </row>
    <row r="27" spans="1:24" x14ac:dyDescent="0.2">
      <c r="A27" s="15" t="s">
        <v>9</v>
      </c>
      <c r="B27" s="15"/>
      <c r="C27" s="15"/>
      <c r="D27" s="15"/>
      <c r="E27" s="15"/>
      <c r="F27" s="15"/>
      <c r="I27" s="15"/>
      <c r="J27" s="15"/>
      <c r="K27" s="15"/>
      <c r="L27" s="15"/>
      <c r="M27" s="15"/>
      <c r="N27" s="15"/>
    </row>
    <row r="28" spans="1:24" x14ac:dyDescent="0.2">
      <c r="A28" s="15">
        <v>3000</v>
      </c>
      <c r="B28" s="15">
        <v>495.03361242112572</v>
      </c>
      <c r="C28" s="15">
        <v>488.8117985692453</v>
      </c>
      <c r="D28" s="15">
        <v>519.79148110297501</v>
      </c>
      <c r="E28" s="15"/>
      <c r="F28" s="15"/>
      <c r="I28" s="15"/>
      <c r="J28" s="15">
        <v>415.48007164671469</v>
      </c>
      <c r="K28" s="15">
        <v>439.10029251446463</v>
      </c>
      <c r="L28" s="15">
        <v>432.79125806992005</v>
      </c>
      <c r="M28" s="15"/>
      <c r="N28" s="15"/>
      <c r="R28">
        <v>260.37912717425269</v>
      </c>
      <c r="S28">
        <v>257.43151755025519</v>
      </c>
      <c r="T28">
        <v>287.94444114679169</v>
      </c>
      <c r="U28">
        <v>300.30272452068613</v>
      </c>
      <c r="W28">
        <f t="shared" si="0"/>
        <v>389.7066324716431</v>
      </c>
      <c r="X28">
        <f t="shared" si="1"/>
        <v>102.93950503533671</v>
      </c>
    </row>
    <row r="29" spans="1:24" x14ac:dyDescent="0.2">
      <c r="A29" s="15">
        <v>700</v>
      </c>
      <c r="B29" s="15">
        <v>413.32026964943702</v>
      </c>
      <c r="C29" s="15">
        <v>406.66247878714012</v>
      </c>
      <c r="D29" s="15">
        <v>441.95974010144676</v>
      </c>
      <c r="E29" s="15"/>
      <c r="F29" s="15"/>
      <c r="I29" s="15"/>
      <c r="J29" s="15">
        <v>362.59551821450208</v>
      </c>
      <c r="K29" s="15">
        <v>378.15934950968392</v>
      </c>
      <c r="L29" s="15">
        <v>367.63656044225098</v>
      </c>
      <c r="M29" s="15"/>
      <c r="N29" s="15"/>
      <c r="R29">
        <v>233.61108217893971</v>
      </c>
      <c r="S29">
        <v>228.03874596396207</v>
      </c>
      <c r="T29">
        <v>236.03015373657033</v>
      </c>
      <c r="U29">
        <v>238.32136285392056</v>
      </c>
      <c r="W29">
        <f t="shared" si="0"/>
        <v>330.63352614378539</v>
      </c>
      <c r="X29">
        <f t="shared" si="1"/>
        <v>86.326833469554103</v>
      </c>
    </row>
    <row r="30" spans="1:24" x14ac:dyDescent="0.2">
      <c r="A30" s="15">
        <v>300</v>
      </c>
      <c r="B30" s="15">
        <v>374.65895346765802</v>
      </c>
      <c r="C30" s="15">
        <v>375.48027790018472</v>
      </c>
      <c r="D30" s="15">
        <v>378.50398942404161</v>
      </c>
      <c r="E30" s="15"/>
      <c r="F30" s="15"/>
      <c r="I30" s="15"/>
      <c r="J30" s="15">
        <v>324.63693413914416</v>
      </c>
      <c r="K30" s="15">
        <v>317.36530804221491</v>
      </c>
      <c r="L30" s="15">
        <v>344.7508472610595</v>
      </c>
      <c r="M30" s="15"/>
      <c r="N30" s="15"/>
      <c r="R30">
        <v>276.52327882512242</v>
      </c>
      <c r="S30">
        <v>279.32507030517655</v>
      </c>
      <c r="T30">
        <v>292.42001543301478</v>
      </c>
      <c r="U30">
        <v>285.64136047961057</v>
      </c>
      <c r="W30">
        <f t="shared" si="0"/>
        <v>324.93060352772272</v>
      </c>
      <c r="X30">
        <f t="shared" si="1"/>
        <v>41.328178099722358</v>
      </c>
    </row>
    <row r="31" spans="1:24" x14ac:dyDescent="0.2">
      <c r="A31" s="15">
        <v>70</v>
      </c>
      <c r="B31" s="15">
        <v>272.17622847070515</v>
      </c>
      <c r="C31" s="15">
        <v>266.62385028643223</v>
      </c>
      <c r="D31" s="15">
        <v>257.18987033199886</v>
      </c>
      <c r="E31" s="15"/>
      <c r="F31" s="15"/>
      <c r="I31" s="15"/>
      <c r="J31" s="15">
        <v>210.66453616483903</v>
      </c>
      <c r="K31" s="15">
        <v>217.65009084700338</v>
      </c>
      <c r="L31" s="15">
        <v>218.34207440434005</v>
      </c>
      <c r="M31" s="15"/>
      <c r="N31" s="15"/>
      <c r="R31">
        <v>201.62483074679724</v>
      </c>
      <c r="S31">
        <v>203.59337569003233</v>
      </c>
      <c r="T31">
        <v>253.552561286876</v>
      </c>
      <c r="U31">
        <v>207.69276429037808</v>
      </c>
      <c r="W31">
        <f t="shared" si="0"/>
        <v>230.91101825194022</v>
      </c>
      <c r="X31">
        <f t="shared" si="1"/>
        <v>28.024223166372277</v>
      </c>
    </row>
    <row r="32" spans="1:24" x14ac:dyDescent="0.2">
      <c r="A32" s="15">
        <v>30</v>
      </c>
      <c r="B32" s="15">
        <v>103.77096674386117</v>
      </c>
      <c r="C32" s="15">
        <v>110.53564229258279</v>
      </c>
      <c r="D32" s="15">
        <v>87.389482171821825</v>
      </c>
      <c r="E32" s="15"/>
      <c r="F32" s="15"/>
      <c r="I32" s="15"/>
      <c r="J32" s="15">
        <v>65.378915763565843</v>
      </c>
      <c r="K32" s="15">
        <v>42.500934242232908</v>
      </c>
      <c r="L32" s="15">
        <v>42.918443874592484</v>
      </c>
      <c r="M32" s="15"/>
      <c r="N32" s="15"/>
      <c r="R32">
        <v>84.105822310176023</v>
      </c>
      <c r="S32">
        <v>69.065722320591618</v>
      </c>
      <c r="T32">
        <v>63.95203893868343</v>
      </c>
      <c r="U32">
        <v>73.900397696919313</v>
      </c>
      <c r="W32">
        <f t="shared" si="0"/>
        <v>74.351836635502735</v>
      </c>
      <c r="X32">
        <f t="shared" si="1"/>
        <v>22.752844785105513</v>
      </c>
    </row>
    <row r="33" spans="1:24" x14ac:dyDescent="0.2">
      <c r="A33" s="15">
        <v>7</v>
      </c>
      <c r="B33" s="15">
        <v>6.6746673917323767</v>
      </c>
      <c r="C33" s="15">
        <v>9.4508564838688507</v>
      </c>
      <c r="D33" s="15">
        <v>6.9446918627000569</v>
      </c>
      <c r="E33" s="15"/>
      <c r="F33" s="15"/>
      <c r="I33" s="15"/>
      <c r="J33" s="15">
        <v>3.9934023169207378</v>
      </c>
      <c r="K33" s="15">
        <v>3.4869785961882922</v>
      </c>
      <c r="L33" s="15">
        <v>3.548831875056377</v>
      </c>
      <c r="M33" s="15"/>
      <c r="N33" s="15"/>
      <c r="R33">
        <v>10.321841474846371</v>
      </c>
      <c r="S33">
        <v>8.0616602437246119</v>
      </c>
      <c r="T33">
        <v>10.126432005698343</v>
      </c>
      <c r="U33">
        <v>10.019588057220869</v>
      </c>
      <c r="W33">
        <f t="shared" si="0"/>
        <v>7.2628950307956881</v>
      </c>
      <c r="X33">
        <f t="shared" si="1"/>
        <v>2.7842855186694075</v>
      </c>
    </row>
    <row r="34" spans="1:24" x14ac:dyDescent="0.2">
      <c r="A34" s="15">
        <v>3</v>
      </c>
      <c r="B34" s="15">
        <v>9.9290248178741205</v>
      </c>
      <c r="C34" s="15">
        <v>8.1823040213019311</v>
      </c>
      <c r="D34" s="15">
        <v>8.7729825515437359</v>
      </c>
      <c r="E34" s="15"/>
      <c r="F34" s="15"/>
      <c r="I34" s="15"/>
      <c r="J34" s="15">
        <v>4.604203445743078</v>
      </c>
      <c r="K34" s="15">
        <v>4.2137546228882909</v>
      </c>
      <c r="L34" s="15">
        <v>3.3207479092303136</v>
      </c>
      <c r="M34" s="15"/>
      <c r="N34" s="15"/>
      <c r="R34">
        <v>7.3534006874283939</v>
      </c>
      <c r="S34">
        <v>8.4886990938443923</v>
      </c>
      <c r="T34">
        <v>8.5712589778595589</v>
      </c>
      <c r="U34">
        <v>9.2241942185552315</v>
      </c>
      <c r="W34">
        <f t="shared" si="0"/>
        <v>7.266057034626904</v>
      </c>
      <c r="X34">
        <f t="shared" si="1"/>
        <v>2.338317176646223</v>
      </c>
    </row>
    <row r="35" spans="1:24" x14ac:dyDescent="0.2">
      <c r="A35" s="15">
        <v>0.7</v>
      </c>
      <c r="B35" s="15">
        <v>6.8912495194877046</v>
      </c>
      <c r="C35" s="15">
        <v>6.9643811470414514</v>
      </c>
      <c r="D35" s="15">
        <v>5.9996062143131725</v>
      </c>
      <c r="E35" s="15"/>
      <c r="F35" s="15"/>
      <c r="I35" s="15"/>
      <c r="J35" s="15">
        <v>4.7163125136914816</v>
      </c>
      <c r="K35" s="15">
        <v>6.050023839284564</v>
      </c>
      <c r="L35" s="15">
        <v>4.4688993982191407</v>
      </c>
      <c r="M35" s="15"/>
      <c r="N35" s="15"/>
      <c r="R35">
        <v>5.7702322674721387</v>
      </c>
      <c r="S35">
        <v>8.7386730548901159</v>
      </c>
      <c r="T35">
        <v>12.180210126432005</v>
      </c>
      <c r="U35">
        <v>10.850596545378998</v>
      </c>
      <c r="W35">
        <f t="shared" si="0"/>
        <v>7.2630184626210763</v>
      </c>
      <c r="X35">
        <f t="shared" si="1"/>
        <v>2.5613198171986205</v>
      </c>
    </row>
    <row r="36" spans="1:24" x14ac:dyDescent="0.2">
      <c r="A36" s="15"/>
      <c r="B36" s="15"/>
      <c r="C36" s="15"/>
      <c r="D36" s="15"/>
      <c r="E36" s="15"/>
      <c r="F36" s="15"/>
      <c r="I36" s="15"/>
      <c r="J36" s="15"/>
      <c r="K36" s="15"/>
      <c r="L36" s="15"/>
      <c r="M36" s="15"/>
      <c r="N36" s="15"/>
    </row>
    <row r="37" spans="1:24" x14ac:dyDescent="0.2">
      <c r="A37" s="15"/>
      <c r="B37" s="15"/>
      <c r="C37" s="15"/>
      <c r="D37" s="15"/>
      <c r="E37" s="15"/>
      <c r="F37" s="15"/>
      <c r="I37" s="15"/>
      <c r="J37" s="15"/>
      <c r="K37" s="15"/>
      <c r="L37" s="15"/>
      <c r="M37" s="15"/>
      <c r="N37" s="15"/>
    </row>
    <row r="38" spans="1:24" x14ac:dyDescent="0.2">
      <c r="A38" s="22" t="s">
        <v>8</v>
      </c>
      <c r="B38" s="23"/>
      <c r="C38" s="23"/>
      <c r="D38" s="23"/>
      <c r="E38" s="23"/>
      <c r="F38" s="23"/>
      <c r="I38" s="22"/>
      <c r="J38" s="23"/>
      <c r="K38" s="23"/>
      <c r="L38" s="23"/>
      <c r="M38" s="23"/>
      <c r="N38" s="23"/>
      <c r="Q38" s="5"/>
      <c r="R38" s="6"/>
      <c r="S38" s="6"/>
      <c r="T38" s="6"/>
      <c r="U38" s="6"/>
    </row>
    <row r="39" spans="1:24" x14ac:dyDescent="0.2">
      <c r="A39" s="15" t="s">
        <v>9</v>
      </c>
      <c r="B39" s="15"/>
      <c r="C39" s="15"/>
      <c r="D39" s="15"/>
      <c r="E39" s="15"/>
      <c r="F39" s="15"/>
      <c r="I39" s="15"/>
      <c r="J39" s="15"/>
      <c r="K39" s="15"/>
      <c r="L39" s="15"/>
      <c r="M39" s="15"/>
      <c r="N39" s="15"/>
    </row>
    <row r="40" spans="1:24" x14ac:dyDescent="0.2">
      <c r="A40" s="15">
        <v>3000</v>
      </c>
      <c r="B40" s="15">
        <v>598.45298480174779</v>
      </c>
      <c r="C40" s="15">
        <v>598.46704857627731</v>
      </c>
      <c r="D40" s="15">
        <v>597.52758843770221</v>
      </c>
      <c r="E40" s="15">
        <v>741.96709539800202</v>
      </c>
      <c r="F40" s="15">
        <v>721.95400114046754</v>
      </c>
      <c r="G40" s="15">
        <v>702.0465057340175</v>
      </c>
      <c r="I40" s="15"/>
      <c r="J40" s="15">
        <v>502.64293906163419</v>
      </c>
      <c r="K40" s="15">
        <v>459.51574037086198</v>
      </c>
      <c r="L40" s="15">
        <v>513.96982075435233</v>
      </c>
      <c r="M40" s="15"/>
      <c r="N40" s="15"/>
      <c r="R40">
        <v>456.15040099989591</v>
      </c>
      <c r="S40">
        <v>433.89230288511618</v>
      </c>
      <c r="T40">
        <v>496.50382857482043</v>
      </c>
      <c r="U40">
        <v>494.20074790763931</v>
      </c>
      <c r="W40">
        <f t="shared" si="0"/>
        <v>562.86853881865648</v>
      </c>
      <c r="X40">
        <f t="shared" si="1"/>
        <v>105.80363859129032</v>
      </c>
    </row>
    <row r="41" spans="1:24" x14ac:dyDescent="0.2">
      <c r="A41" s="15">
        <v>700</v>
      </c>
      <c r="B41" s="15">
        <v>532.42637614033777</v>
      </c>
      <c r="C41" s="15">
        <v>565.20340905894614</v>
      </c>
      <c r="D41" s="15">
        <v>541.99818108516092</v>
      </c>
      <c r="E41" s="15">
        <v>664.2083254134194</v>
      </c>
      <c r="F41" s="15">
        <v>706.11417347779252</v>
      </c>
      <c r="G41" s="15">
        <v>718.7860356079326</v>
      </c>
      <c r="I41" s="15"/>
      <c r="J41" s="15">
        <v>464.25911369405827</v>
      </c>
      <c r="K41" s="15">
        <v>449.74292230970451</v>
      </c>
      <c r="L41" s="15">
        <v>441.19557233612107</v>
      </c>
      <c r="M41" s="15"/>
      <c r="N41" s="15"/>
      <c r="R41">
        <v>368.14915113009062</v>
      </c>
      <c r="S41">
        <v>392.7195083845433</v>
      </c>
      <c r="T41">
        <v>439.92402208108263</v>
      </c>
      <c r="U41">
        <v>441.27737876179731</v>
      </c>
      <c r="W41">
        <f t="shared" si="0"/>
        <v>517.38493611392209</v>
      </c>
      <c r="X41">
        <f t="shared" si="1"/>
        <v>116.78500714680652</v>
      </c>
    </row>
    <row r="42" spans="1:24" x14ac:dyDescent="0.2">
      <c r="A42" s="15">
        <v>300</v>
      </c>
      <c r="B42" s="15">
        <v>496.47093017804747</v>
      </c>
      <c r="C42" s="15">
        <v>531.74568945310682</v>
      </c>
      <c r="D42" s="15">
        <v>526.01892046466719</v>
      </c>
      <c r="E42" s="15">
        <v>650.73813596908053</v>
      </c>
      <c r="F42" s="15">
        <v>649.99049610340239</v>
      </c>
      <c r="G42" s="15">
        <v>671.43551078164262</v>
      </c>
      <c r="I42" s="15"/>
      <c r="J42" s="15">
        <v>442.10404236949603</v>
      </c>
      <c r="K42" s="15">
        <v>389.70271767844031</v>
      </c>
      <c r="L42" s="15">
        <v>457.85343350128221</v>
      </c>
      <c r="M42" s="15"/>
      <c r="N42" s="15"/>
      <c r="R42">
        <v>355.12967399229245</v>
      </c>
      <c r="S42">
        <v>355.36923237162796</v>
      </c>
      <c r="T42">
        <v>372.95660948536829</v>
      </c>
      <c r="U42">
        <v>379.61654894046416</v>
      </c>
      <c r="W42">
        <f t="shared" si="0"/>
        <v>483.01014932991677</v>
      </c>
      <c r="X42">
        <f t="shared" si="1"/>
        <v>116.32763180745566</v>
      </c>
    </row>
    <row r="43" spans="1:24" x14ac:dyDescent="0.2">
      <c r="A43" s="15">
        <v>70</v>
      </c>
      <c r="B43" s="15">
        <v>418.7910779414384</v>
      </c>
      <c r="C43" s="15">
        <v>441.21998556119155</v>
      </c>
      <c r="D43" s="15">
        <v>446.21825102899953</v>
      </c>
      <c r="E43" s="15">
        <v>512.47122431307946</v>
      </c>
      <c r="F43" s="15">
        <v>457.39086358740406</v>
      </c>
      <c r="G43" s="15">
        <v>482.95423345793995</v>
      </c>
      <c r="I43" s="15"/>
      <c r="J43" s="15">
        <v>332.94460265711382</v>
      </c>
      <c r="K43" s="15">
        <v>321.03398064507815</v>
      </c>
      <c r="L43" s="15">
        <v>351.48512299782226</v>
      </c>
      <c r="M43" s="15"/>
      <c r="N43" s="15"/>
      <c r="R43">
        <v>246.01603999583381</v>
      </c>
      <c r="S43">
        <v>258.62930944693261</v>
      </c>
      <c r="T43">
        <v>216.45396806553094</v>
      </c>
      <c r="U43">
        <v>277.141330800736</v>
      </c>
      <c r="W43">
        <f t="shared" si="0"/>
        <v>366.36538388454625</v>
      </c>
      <c r="X43">
        <f t="shared" si="1"/>
        <v>99.109517303174627</v>
      </c>
    </row>
    <row r="44" spans="1:24" x14ac:dyDescent="0.2">
      <c r="A44" s="15">
        <v>30</v>
      </c>
      <c r="B44" s="15">
        <v>39.969247213028687</v>
      </c>
      <c r="C44" s="15">
        <v>52.221607583187222</v>
      </c>
      <c r="D44" s="15">
        <v>43.994299483390684</v>
      </c>
      <c r="E44" s="15">
        <v>19.430188599548035</v>
      </c>
      <c r="F44" s="15">
        <v>22.344716889480239</v>
      </c>
      <c r="G44" s="15">
        <v>14.690912162875669</v>
      </c>
      <c r="I44" s="15"/>
      <c r="J44" s="15">
        <v>194.03373580918264</v>
      </c>
      <c r="K44" s="15">
        <v>218.69773075783155</v>
      </c>
      <c r="L44" s="15">
        <v>202.16357615040658</v>
      </c>
      <c r="M44" s="15"/>
      <c r="N44" s="15"/>
      <c r="R44">
        <v>130.06978439745859</v>
      </c>
      <c r="S44">
        <v>139.46463910009376</v>
      </c>
      <c r="T44">
        <v>109.93055143348963</v>
      </c>
      <c r="U44">
        <v>86.626699115569522</v>
      </c>
      <c r="W44">
        <f t="shared" si="0"/>
        <v>97.972129899657133</v>
      </c>
      <c r="X44">
        <f t="shared" si="1"/>
        <v>73.528410003510245</v>
      </c>
    </row>
    <row r="45" spans="1:24" x14ac:dyDescent="0.2">
      <c r="A45" s="15">
        <v>7</v>
      </c>
      <c r="B45" s="15">
        <v>6.2977582343399865</v>
      </c>
      <c r="C45" s="15">
        <v>6.9868831862887584</v>
      </c>
      <c r="D45" s="15">
        <v>11.014748211556673</v>
      </c>
      <c r="E45" s="15">
        <v>9.761557794251198</v>
      </c>
      <c r="F45" s="15">
        <v>7.7678514857758341</v>
      </c>
      <c r="G45" s="15">
        <v>10.120593887938497</v>
      </c>
      <c r="I45" s="15"/>
      <c r="J45" s="15">
        <v>3.695733412368079</v>
      </c>
      <c r="K45" s="15">
        <v>3.4908444261175475</v>
      </c>
      <c r="L45" s="15">
        <v>3.8155741401749932</v>
      </c>
      <c r="M45" s="15"/>
      <c r="N45" s="15"/>
      <c r="R45">
        <v>6.363920424955734</v>
      </c>
      <c r="S45">
        <v>7.0721799812519537</v>
      </c>
      <c r="T45">
        <v>12.203953226093665</v>
      </c>
      <c r="U45">
        <v>10.87433964504066</v>
      </c>
      <c r="W45">
        <f t="shared" si="0"/>
        <v>7.6512260043195059</v>
      </c>
      <c r="X45">
        <f t="shared" si="1"/>
        <v>2.9570050434872424</v>
      </c>
    </row>
    <row r="46" spans="1:24" x14ac:dyDescent="0.2">
      <c r="A46" s="15">
        <v>3</v>
      </c>
      <c r="B46" s="15">
        <v>9.0064412087345413</v>
      </c>
      <c r="C46" s="15">
        <v>7.0150107353478912</v>
      </c>
      <c r="D46" s="15">
        <v>10.170921739782669</v>
      </c>
      <c r="E46" s="15">
        <v>12.756341211007625</v>
      </c>
      <c r="F46" s="15">
        <v>13.106929396608164</v>
      </c>
      <c r="G46" s="15">
        <v>9.5250163678219177</v>
      </c>
      <c r="I46" s="15"/>
      <c r="J46" s="15">
        <v>3.6106851539244622</v>
      </c>
      <c r="K46" s="15">
        <v>2.7640683994175483</v>
      </c>
      <c r="L46" s="15">
        <v>7.4301251240287112</v>
      </c>
      <c r="M46" s="15"/>
      <c r="N46" s="15"/>
      <c r="R46">
        <v>8.4157900218727217</v>
      </c>
      <c r="S46">
        <v>10.238516821164463</v>
      </c>
      <c r="T46">
        <v>8.3100848815812896</v>
      </c>
      <c r="U46">
        <v>12.014008428800379</v>
      </c>
      <c r="W46">
        <f t="shared" si="0"/>
        <v>8.7972261146224913</v>
      </c>
      <c r="X46">
        <f t="shared" si="1"/>
        <v>3.1339656369834503</v>
      </c>
    </row>
    <row r="47" spans="1:24" x14ac:dyDescent="0.2">
      <c r="A47" s="15">
        <v>0.7</v>
      </c>
      <c r="B47" s="15">
        <v>6.9109388038290973</v>
      </c>
      <c r="C47" s="15">
        <v>9.5408646408580786</v>
      </c>
      <c r="D47" s="15">
        <v>7.515681108600468</v>
      </c>
      <c r="E47" s="15">
        <v>8.7351369617098573</v>
      </c>
      <c r="F47" s="15">
        <v>9.8671566453356974</v>
      </c>
      <c r="G47" s="15">
        <v>9.5883756784726177</v>
      </c>
      <c r="I47" s="15"/>
      <c r="J47" s="15">
        <v>4.8902748605079696</v>
      </c>
      <c r="K47" s="15">
        <v>3.3400770588765902</v>
      </c>
      <c r="L47" s="15">
        <v>6.3631560635542446</v>
      </c>
      <c r="M47" s="15"/>
      <c r="N47" s="15"/>
      <c r="R47">
        <v>7.9054265180710352</v>
      </c>
      <c r="S47">
        <v>8.2283095510884294</v>
      </c>
      <c r="T47">
        <v>10.06707425654419</v>
      </c>
      <c r="U47">
        <v>9.9246156585742256</v>
      </c>
      <c r="W47">
        <f t="shared" si="0"/>
        <v>7.9136221389248078</v>
      </c>
      <c r="X47">
        <f t="shared" si="1"/>
        <v>2.0886611919033879</v>
      </c>
    </row>
    <row r="48" spans="1:24" x14ac:dyDescent="0.2">
      <c r="A48" s="15"/>
      <c r="B48" s="15"/>
      <c r="C48" s="15"/>
      <c r="D48" s="15"/>
      <c r="E48" s="15"/>
      <c r="F48" s="15"/>
      <c r="I48" s="15"/>
      <c r="J48" s="15"/>
      <c r="K48" s="15"/>
      <c r="L48" s="15"/>
      <c r="M48" s="15"/>
      <c r="N48" s="15"/>
    </row>
    <row r="49" spans="1:24" x14ac:dyDescent="0.2">
      <c r="A49" s="15"/>
      <c r="B49" s="15"/>
      <c r="C49" s="15"/>
      <c r="D49" s="15"/>
      <c r="E49" s="15"/>
      <c r="F49" s="15"/>
      <c r="I49" s="15"/>
      <c r="J49" s="15"/>
      <c r="K49" s="15"/>
      <c r="L49" s="15"/>
      <c r="M49" s="15"/>
      <c r="N49" s="15"/>
    </row>
    <row r="50" spans="1:24" x14ac:dyDescent="0.2">
      <c r="A50" s="22" t="s">
        <v>16</v>
      </c>
      <c r="B50" s="23"/>
      <c r="C50" s="23"/>
      <c r="D50" s="23"/>
      <c r="E50" s="23"/>
      <c r="F50" s="23"/>
      <c r="I50" s="22"/>
      <c r="J50" s="23"/>
      <c r="K50" s="23"/>
      <c r="L50" s="23"/>
      <c r="M50" s="23"/>
      <c r="N50" s="23"/>
      <c r="Q50" s="5"/>
      <c r="R50" s="6"/>
      <c r="S50" s="6"/>
      <c r="T50" s="6"/>
      <c r="U50" s="6"/>
    </row>
    <row r="51" spans="1:24" x14ac:dyDescent="0.2">
      <c r="A51" s="15" t="s">
        <v>9</v>
      </c>
      <c r="B51" s="15"/>
      <c r="C51" s="15"/>
      <c r="D51" s="15"/>
      <c r="E51" s="15"/>
      <c r="F51" s="15"/>
      <c r="I51" s="15"/>
      <c r="J51" s="15"/>
      <c r="K51" s="15"/>
      <c r="L51" s="15"/>
      <c r="M51" s="15"/>
      <c r="N51" s="15"/>
    </row>
    <row r="52" spans="1:24" x14ac:dyDescent="0.2">
      <c r="A52" s="15">
        <v>3000</v>
      </c>
      <c r="B52" s="15">
        <v>587.88569980358614</v>
      </c>
      <c r="C52" s="15">
        <v>605.50381211852414</v>
      </c>
      <c r="D52" s="15">
        <v>659.32965849331549</v>
      </c>
      <c r="E52" s="15"/>
      <c r="F52" s="15"/>
      <c r="I52" s="15"/>
      <c r="J52" s="15">
        <v>390.59434141401351</v>
      </c>
      <c r="K52" s="15">
        <v>411.4969301854548</v>
      </c>
      <c r="L52" s="15">
        <v>417.97961896322551</v>
      </c>
      <c r="M52" s="15"/>
      <c r="N52" s="15"/>
      <c r="R52">
        <v>415.84209978127279</v>
      </c>
      <c r="S52">
        <v>442.59972919487558</v>
      </c>
      <c r="T52">
        <v>461.76767376981059</v>
      </c>
      <c r="U52">
        <v>504.08974891672108</v>
      </c>
      <c r="W52">
        <f t="shared" si="0"/>
        <v>489.70893126407992</v>
      </c>
      <c r="X52">
        <f t="shared" si="1"/>
        <v>95.199990776948326</v>
      </c>
    </row>
    <row r="53" spans="1:24" x14ac:dyDescent="0.2">
      <c r="A53" s="15">
        <v>700</v>
      </c>
      <c r="B53" s="15">
        <v>548.02002154216564</v>
      </c>
      <c r="C53" s="15">
        <v>578.57188113793313</v>
      </c>
      <c r="D53" s="15">
        <v>619.87792772814623</v>
      </c>
      <c r="E53" s="15"/>
      <c r="F53" s="15"/>
      <c r="I53" s="15"/>
      <c r="J53" s="15">
        <v>394.12241281093736</v>
      </c>
      <c r="K53" s="15">
        <v>390.67409329704412</v>
      </c>
      <c r="L53" s="15">
        <v>409.75757959364518</v>
      </c>
      <c r="M53" s="15"/>
      <c r="N53" s="15"/>
      <c r="R53">
        <v>452.65076554525575</v>
      </c>
      <c r="S53">
        <v>457.9835433808978</v>
      </c>
      <c r="T53">
        <v>473.97162699590422</v>
      </c>
      <c r="U53">
        <v>469.57915355849701</v>
      </c>
      <c r="W53">
        <f t="shared" si="0"/>
        <v>479.52090055904262</v>
      </c>
      <c r="X53">
        <f t="shared" si="1"/>
        <v>78.579325742747187</v>
      </c>
    </row>
    <row r="54" spans="1:24" x14ac:dyDescent="0.2">
      <c r="A54" s="15">
        <v>300</v>
      </c>
      <c r="B54" s="15">
        <v>546.10657036051441</v>
      </c>
      <c r="C54" s="15">
        <v>567.83458995966112</v>
      </c>
      <c r="D54" s="15">
        <v>587.37037741029371</v>
      </c>
      <c r="E54" s="15"/>
      <c r="F54" s="15"/>
      <c r="I54" s="15"/>
      <c r="J54" s="15">
        <v>347.50933603392616</v>
      </c>
      <c r="K54" s="15">
        <v>393.84138236597249</v>
      </c>
      <c r="L54" s="15">
        <v>402.82676118741688</v>
      </c>
      <c r="M54" s="15"/>
      <c r="N54" s="15"/>
      <c r="R54">
        <v>417.75856681595673</v>
      </c>
      <c r="S54">
        <v>429.48651182168527</v>
      </c>
      <c r="T54">
        <v>471.76351872736973</v>
      </c>
      <c r="U54">
        <v>501.72731050038573</v>
      </c>
      <c r="W54">
        <f t="shared" si="0"/>
        <v>466.62249251831827</v>
      </c>
      <c r="X54">
        <f t="shared" si="1"/>
        <v>81.46037283168603</v>
      </c>
    </row>
    <row r="55" spans="1:24" x14ac:dyDescent="0.2">
      <c r="A55" s="15">
        <v>70</v>
      </c>
      <c r="B55" s="15">
        <v>510.84500200637814</v>
      </c>
      <c r="C55" s="15">
        <v>486.35451646286077</v>
      </c>
      <c r="D55" s="15">
        <v>536.65758516547339</v>
      </c>
      <c r="E55" s="15"/>
      <c r="F55" s="15"/>
      <c r="I55" s="15"/>
      <c r="J55" s="15">
        <v>295.81492499525285</v>
      </c>
      <c r="K55" s="15">
        <v>308.98158111272863</v>
      </c>
      <c r="L55" s="15">
        <v>319.73289448699285</v>
      </c>
      <c r="M55" s="15"/>
      <c r="N55" s="15"/>
      <c r="R55">
        <v>328.38246016039994</v>
      </c>
      <c r="S55">
        <v>344.75575460889496</v>
      </c>
      <c r="T55">
        <v>331.85730397103339</v>
      </c>
      <c r="U55">
        <v>357.36926455748795</v>
      </c>
      <c r="W55">
        <f t="shared" si="0"/>
        <v>382.07512875275029</v>
      </c>
      <c r="X55">
        <f t="shared" si="1"/>
        <v>91.548104185830326</v>
      </c>
    </row>
    <row r="56" spans="1:24" x14ac:dyDescent="0.2">
      <c r="A56" s="15">
        <v>30</v>
      </c>
      <c r="B56" s="15">
        <v>421.7787070476673</v>
      </c>
      <c r="C56" s="15">
        <v>434.3280745105493</v>
      </c>
      <c r="D56" s="15">
        <v>432.21187353481588</v>
      </c>
      <c r="E56" s="15"/>
      <c r="F56" s="15"/>
      <c r="I56" s="15"/>
      <c r="J56" s="15">
        <v>244.09772770428509</v>
      </c>
      <c r="K56" s="15">
        <v>201.54819925311728</v>
      </c>
      <c r="L56" s="15">
        <v>232.54509779099942</v>
      </c>
      <c r="M56" s="15"/>
      <c r="N56" s="15"/>
      <c r="R56">
        <v>195.6462868451203</v>
      </c>
      <c r="S56">
        <v>188.03249661493598</v>
      </c>
      <c r="T56">
        <v>181.0648780198255</v>
      </c>
      <c r="U56">
        <v>158.1171721968303</v>
      </c>
      <c r="W56">
        <f t="shared" si="0"/>
        <v>268.9370513518146</v>
      </c>
      <c r="X56">
        <f t="shared" si="1"/>
        <v>113.41942861580124</v>
      </c>
    </row>
    <row r="57" spans="1:24" x14ac:dyDescent="0.2">
      <c r="A57" s="15">
        <v>7</v>
      </c>
      <c r="B57" s="15">
        <v>12.735221440790722</v>
      </c>
      <c r="C57" s="15">
        <v>12.279034404105682</v>
      </c>
      <c r="D57" s="15">
        <v>7.5482058755200736</v>
      </c>
      <c r="E57" s="15"/>
      <c r="F57" s="15"/>
      <c r="I57" s="15"/>
      <c r="J57" s="15">
        <v>6.1257041584910441</v>
      </c>
      <c r="K57" s="15">
        <v>4.5268687891638706</v>
      </c>
      <c r="L57" s="15">
        <v>4.4053421102601433</v>
      </c>
      <c r="M57" s="15"/>
      <c r="N57" s="15"/>
      <c r="R57">
        <v>17.060722841370691</v>
      </c>
      <c r="S57">
        <v>20.174981772732011</v>
      </c>
      <c r="T57">
        <v>9.2479373182168914</v>
      </c>
      <c r="U57">
        <v>9.2835519677093838</v>
      </c>
      <c r="W57">
        <f t="shared" si="0"/>
        <v>10.338757067836053</v>
      </c>
      <c r="X57">
        <f t="shared" si="1"/>
        <v>5.2521704789986163</v>
      </c>
    </row>
    <row r="58" spans="1:24" x14ac:dyDescent="0.2">
      <c r="A58" s="15">
        <v>3</v>
      </c>
      <c r="B58" s="15">
        <v>11.3033010200849</v>
      </c>
      <c r="C58" s="15">
        <v>13.360366639210962</v>
      </c>
      <c r="D58" s="15">
        <v>10.217744830936239</v>
      </c>
      <c r="E58" s="15"/>
      <c r="F58" s="15"/>
      <c r="I58" s="15"/>
      <c r="J58" s="15">
        <v>4.3331856446610546</v>
      </c>
      <c r="K58" s="15">
        <v>4.8306854864231914</v>
      </c>
      <c r="L58" s="15">
        <v>3.8850560162035563</v>
      </c>
      <c r="M58" s="15"/>
      <c r="N58" s="15"/>
      <c r="R58">
        <v>6.5409853140297889</v>
      </c>
      <c r="S58">
        <v>8.1554004791167607</v>
      </c>
      <c r="T58">
        <v>6.8023980530658266</v>
      </c>
      <c r="U58">
        <v>9.4141390158485194</v>
      </c>
      <c r="W58">
        <f t="shared" si="0"/>
        <v>7.8843262499580806</v>
      </c>
      <c r="X58">
        <f t="shared" si="1"/>
        <v>3.1699925489085117</v>
      </c>
    </row>
    <row r="59" spans="1:24" x14ac:dyDescent="0.2">
      <c r="A59" s="15">
        <v>0.7</v>
      </c>
      <c r="B59" s="15">
        <v>15.147099199560706</v>
      </c>
      <c r="C59" s="15">
        <v>14.741599611396229</v>
      </c>
      <c r="D59" s="15">
        <v>12.101628334283724</v>
      </c>
      <c r="E59" s="15"/>
      <c r="F59" s="15"/>
      <c r="I59" s="15"/>
      <c r="J59" s="15">
        <v>4.5420596240268365</v>
      </c>
      <c r="K59" s="15">
        <v>4.6673840116463072</v>
      </c>
      <c r="L59" s="15">
        <v>5.0091777960630424</v>
      </c>
      <c r="M59" s="15"/>
      <c r="N59" s="15"/>
      <c r="R59">
        <v>4.9578168940735345</v>
      </c>
      <c r="S59">
        <v>8.3012186230600982</v>
      </c>
      <c r="T59">
        <v>12.987475514928473</v>
      </c>
      <c r="U59">
        <v>9.5684691636493131</v>
      </c>
      <c r="W59">
        <f t="shared" si="0"/>
        <v>9.2023928772688244</v>
      </c>
      <c r="X59">
        <f t="shared" si="1"/>
        <v>4.3151590370027835</v>
      </c>
    </row>
    <row r="60" spans="1:24" x14ac:dyDescent="0.2">
      <c r="A60" s="15"/>
      <c r="B60" s="15"/>
      <c r="C60" s="15"/>
      <c r="D60" s="15"/>
      <c r="E60" s="15"/>
      <c r="F60" s="15"/>
      <c r="I60" s="15"/>
      <c r="J60" s="15"/>
      <c r="K60" s="15"/>
      <c r="L60" s="15"/>
      <c r="M60" s="15"/>
      <c r="N60" s="15"/>
    </row>
    <row r="61" spans="1:24" x14ac:dyDescent="0.2">
      <c r="A61" s="15"/>
      <c r="B61" s="15"/>
      <c r="C61" s="15"/>
      <c r="D61" s="15"/>
      <c r="E61" s="15"/>
      <c r="F61" s="15"/>
      <c r="I61" s="15"/>
      <c r="J61" s="15"/>
      <c r="K61" s="15"/>
      <c r="L61" s="15"/>
      <c r="M61" s="15"/>
      <c r="N61" s="15"/>
    </row>
    <row r="62" spans="1:24" x14ac:dyDescent="0.2">
      <c r="A62" s="22" t="s">
        <v>17</v>
      </c>
      <c r="B62" s="23"/>
      <c r="C62" s="23"/>
      <c r="D62" s="23"/>
      <c r="E62" s="23"/>
      <c r="F62" s="23"/>
      <c r="I62" s="22"/>
      <c r="J62" s="23"/>
      <c r="K62" s="23"/>
      <c r="L62" s="23"/>
      <c r="M62" s="23"/>
      <c r="N62" s="23"/>
      <c r="Q62" s="5"/>
      <c r="R62" s="6"/>
      <c r="S62" s="6"/>
      <c r="T62" s="6"/>
      <c r="U62" s="6"/>
    </row>
    <row r="63" spans="1:24" x14ac:dyDescent="0.2">
      <c r="A63" s="15" t="s">
        <v>9</v>
      </c>
      <c r="B63" s="15"/>
      <c r="C63" s="15"/>
      <c r="D63" s="15"/>
      <c r="E63" s="15"/>
      <c r="F63" s="15"/>
      <c r="I63" s="15"/>
      <c r="J63" s="15"/>
      <c r="K63" s="15"/>
      <c r="L63" s="15"/>
      <c r="M63" s="15"/>
      <c r="N63" s="15"/>
    </row>
    <row r="64" spans="1:24" x14ac:dyDescent="0.2">
      <c r="A64" s="15">
        <v>3000</v>
      </c>
      <c r="B64" s="15">
        <v>50.311516610699272</v>
      </c>
      <c r="C64" s="15">
        <v>44.499355847008381</v>
      </c>
      <c r="D64" s="15">
        <v>71.874802002154198</v>
      </c>
      <c r="E64" s="15"/>
      <c r="F64" s="15"/>
      <c r="I64" s="15"/>
      <c r="J64" s="15">
        <v>43.419203747072601</v>
      </c>
      <c r="K64" s="15">
        <v>39.393632508386602</v>
      </c>
      <c r="L64" s="15">
        <v>44.964871194379391</v>
      </c>
      <c r="M64" s="15"/>
      <c r="N64" s="15"/>
      <c r="R64">
        <v>150.43224664097491</v>
      </c>
      <c r="S64">
        <v>118.53973544422458</v>
      </c>
      <c r="T64">
        <v>130.08844304623969</v>
      </c>
      <c r="U64">
        <v>158.8175936368493</v>
      </c>
      <c r="W64">
        <f t="shared" si="0"/>
        <v>85.234140067798904</v>
      </c>
      <c r="X64">
        <f t="shared" si="1"/>
        <v>48.665899714892035</v>
      </c>
    </row>
    <row r="65" spans="1:24" x14ac:dyDescent="0.2">
      <c r="A65" s="15">
        <v>700</v>
      </c>
      <c r="B65" s="15">
        <v>57.365519863143888</v>
      </c>
      <c r="C65" s="15">
        <v>55.756193372616103</v>
      </c>
      <c r="D65" s="15">
        <v>41.103296796130856</v>
      </c>
      <c r="E65" s="15"/>
      <c r="F65" s="15"/>
      <c r="I65" s="15"/>
      <c r="J65" s="15">
        <v>64.188872713462885</v>
      </c>
      <c r="K65" s="15">
        <v>61.712766630799422</v>
      </c>
      <c r="L65" s="15">
        <v>72.991961516551669</v>
      </c>
      <c r="M65" s="15"/>
      <c r="N65" s="15"/>
      <c r="R65">
        <v>170.8780335381731</v>
      </c>
      <c r="S65">
        <v>154.18185605666079</v>
      </c>
      <c r="T65">
        <v>209.65157001246513</v>
      </c>
      <c r="U65">
        <v>211.00492669317981</v>
      </c>
      <c r="W65">
        <f t="shared" si="0"/>
        <v>109.88349971931837</v>
      </c>
      <c r="X65">
        <f t="shared" si="1"/>
        <v>68.353584188193238</v>
      </c>
    </row>
    <row r="66" spans="1:24" x14ac:dyDescent="0.2">
      <c r="A66" s="15">
        <v>300</v>
      </c>
      <c r="B66" s="15">
        <v>59.414137574183187</v>
      </c>
      <c r="C66" s="15">
        <v>44.258590466535722</v>
      </c>
      <c r="D66" s="15">
        <v>49.682147458235654</v>
      </c>
      <c r="E66" s="15"/>
      <c r="F66" s="15"/>
      <c r="I66" s="15"/>
      <c r="J66" s="15">
        <v>80.192417241597568</v>
      </c>
      <c r="K66" s="15">
        <v>73.618583454649027</v>
      </c>
      <c r="L66" s="15">
        <v>80.465852269130949</v>
      </c>
      <c r="M66" s="15"/>
      <c r="N66" s="15"/>
      <c r="R66">
        <v>211.48838662639312</v>
      </c>
      <c r="S66">
        <v>197.53150713467349</v>
      </c>
      <c r="T66">
        <v>256.63916424289187</v>
      </c>
      <c r="U66">
        <v>259.83261114738531</v>
      </c>
      <c r="W66">
        <f t="shared" si="0"/>
        <v>131.31233976156759</v>
      </c>
      <c r="X66">
        <f t="shared" si="1"/>
        <v>88.804295463715903</v>
      </c>
    </row>
    <row r="67" spans="1:24" x14ac:dyDescent="0.2">
      <c r="A67" s="15">
        <v>70</v>
      </c>
      <c r="B67" s="15">
        <v>16.646602884960611</v>
      </c>
      <c r="C67" s="15">
        <v>15.510359247291388</v>
      </c>
      <c r="D67" s="15">
        <v>13.867241124416566</v>
      </c>
      <c r="E67" s="15"/>
      <c r="F67" s="15"/>
      <c r="I67" s="15"/>
      <c r="J67" s="15">
        <v>24.947148553705929</v>
      </c>
      <c r="K67" s="15">
        <v>26.716880815241474</v>
      </c>
      <c r="L67" s="15">
        <v>23.705297803658461</v>
      </c>
      <c r="M67" s="15"/>
      <c r="N67" s="15"/>
      <c r="R67">
        <v>88.344964066243108</v>
      </c>
      <c r="S67">
        <v>78.98135610873868</v>
      </c>
      <c r="T67">
        <v>109.77622128568885</v>
      </c>
      <c r="U67">
        <v>125.35169466373833</v>
      </c>
      <c r="W67">
        <f t="shared" si="0"/>
        <v>52.384776655368341</v>
      </c>
      <c r="X67">
        <f t="shared" si="1"/>
        <v>43.427051534162828</v>
      </c>
    </row>
    <row r="68" spans="1:24" x14ac:dyDescent="0.2">
      <c r="A68" s="15">
        <v>30</v>
      </c>
      <c r="B68" s="15">
        <v>9.4912247354748764</v>
      </c>
      <c r="C68" s="15">
        <v>11.70880060824938</v>
      </c>
      <c r="D68" s="15">
        <v>8.9083190774884358</v>
      </c>
      <c r="E68" s="15"/>
      <c r="F68" s="15"/>
      <c r="I68" s="15"/>
      <c r="J68" s="15">
        <v>11.810874105956072</v>
      </c>
      <c r="K68" s="15">
        <v>10.424710424710424</v>
      </c>
      <c r="L68" s="15">
        <v>7.5878220140515218</v>
      </c>
      <c r="M68" s="15"/>
      <c r="N68" s="15"/>
      <c r="R68">
        <v>12.217477346109781</v>
      </c>
      <c r="S68">
        <v>12.186230600979064</v>
      </c>
      <c r="T68">
        <v>14.530776992936426</v>
      </c>
      <c r="U68">
        <v>19.433727073069388</v>
      </c>
      <c r="W68">
        <f t="shared" si="0"/>
        <v>11.829996297902536</v>
      </c>
      <c r="X68">
        <f t="shared" si="1"/>
        <v>3.3229832279674723</v>
      </c>
    </row>
    <row r="69" spans="1:24" x14ac:dyDescent="0.2">
      <c r="A69" s="15">
        <v>7</v>
      </c>
      <c r="B69" s="15">
        <v>9.4827768273881183</v>
      </c>
      <c r="C69" s="15">
        <v>8.2747259709814358</v>
      </c>
      <c r="D69" s="15">
        <v>9.6432870810365579</v>
      </c>
      <c r="E69" s="15"/>
      <c r="F69" s="15"/>
      <c r="I69" s="15"/>
      <c r="J69" s="15">
        <v>4.0407620735489589</v>
      </c>
      <c r="K69" s="15">
        <v>4.0901322868535983</v>
      </c>
      <c r="L69" s="15">
        <v>4.1888727134628772</v>
      </c>
      <c r="M69" s="15"/>
      <c r="N69" s="15"/>
      <c r="R69">
        <v>7.165920216644099</v>
      </c>
      <c r="S69">
        <v>7.0513488178314763</v>
      </c>
      <c r="T69">
        <v>9.5447260639876532</v>
      </c>
      <c r="U69">
        <v>8.6068736273520496</v>
      </c>
      <c r="W69">
        <f t="shared" si="0"/>
        <v>7.2089425679086814</v>
      </c>
      <c r="X69">
        <f t="shared" si="1"/>
        <v>2.3226947795494266</v>
      </c>
    </row>
    <row r="70" spans="1:24" x14ac:dyDescent="0.2">
      <c r="A70" s="15">
        <v>3</v>
      </c>
      <c r="B70" s="15">
        <v>8.6337620646687352</v>
      </c>
      <c r="C70" s="15">
        <v>8.6422099727554951</v>
      </c>
      <c r="D70" s="15">
        <v>13.039346131914083</v>
      </c>
      <c r="E70" s="15"/>
      <c r="F70" s="15"/>
      <c r="I70" s="15"/>
      <c r="J70" s="15">
        <v>5.0661434267991652</v>
      </c>
      <c r="K70" s="15">
        <v>4.2838154313564143</v>
      </c>
      <c r="L70" s="15">
        <v>5.5142730552566617</v>
      </c>
      <c r="M70" s="15"/>
      <c r="N70" s="15"/>
      <c r="R70">
        <v>8.0512446620143745</v>
      </c>
      <c r="S70">
        <v>5.9160504114154779</v>
      </c>
      <c r="T70">
        <v>11.408559387428028</v>
      </c>
      <c r="U70">
        <v>8.0489107853030202</v>
      </c>
      <c r="W70">
        <f t="shared" ref="W70:W83" si="2">AVERAGE(B70:U70)</f>
        <v>7.8604315328911456</v>
      </c>
      <c r="X70">
        <f t="shared" ref="X70:X79" si="3">STDEV(B70:U70)</f>
        <v>2.8003338237649209</v>
      </c>
    </row>
    <row r="71" spans="1:24" x14ac:dyDescent="0.2">
      <c r="A71" s="15">
        <v>0.7</v>
      </c>
      <c r="B71" s="15">
        <v>9.0350376987898358</v>
      </c>
      <c r="C71" s="15">
        <v>10.183953198589199</v>
      </c>
      <c r="D71" s="15">
        <v>11.898878540201482</v>
      </c>
      <c r="E71" s="15"/>
      <c r="F71" s="15"/>
      <c r="I71" s="15"/>
      <c r="J71" s="15">
        <v>5.5256661814038859</v>
      </c>
      <c r="K71" s="15">
        <v>5.2674219887334646</v>
      </c>
      <c r="L71" s="15">
        <v>5.2750174061649471</v>
      </c>
      <c r="M71" s="15"/>
      <c r="N71" s="15"/>
      <c r="R71">
        <v>8.3741276950317687</v>
      </c>
      <c r="S71">
        <v>10.592646599312571</v>
      </c>
      <c r="T71">
        <v>11.016798243010625</v>
      </c>
      <c r="U71">
        <v>13.462337508161687</v>
      </c>
      <c r="W71">
        <f t="shared" si="2"/>
        <v>9.0631885059399462</v>
      </c>
      <c r="X71">
        <f t="shared" si="3"/>
        <v>2.9164922171560876</v>
      </c>
    </row>
    <row r="72" spans="1:24" x14ac:dyDescent="0.2">
      <c r="A72" s="15"/>
      <c r="B72" s="15"/>
      <c r="C72" s="15"/>
      <c r="D72" s="15"/>
      <c r="E72" s="15"/>
      <c r="F72" s="15"/>
      <c r="I72" s="15"/>
      <c r="J72" s="15"/>
      <c r="K72" s="15"/>
      <c r="L72" s="15"/>
      <c r="M72" s="15"/>
      <c r="N72" s="15"/>
    </row>
    <row r="73" spans="1:24" x14ac:dyDescent="0.2">
      <c r="A73" s="15"/>
      <c r="B73" s="15"/>
      <c r="C73" s="15"/>
      <c r="D73" s="15"/>
      <c r="E73" s="15"/>
      <c r="F73" s="15"/>
      <c r="I73" s="15"/>
      <c r="J73" s="15"/>
      <c r="K73" s="15"/>
      <c r="L73" s="15"/>
      <c r="M73" s="15"/>
      <c r="N73" s="15"/>
    </row>
    <row r="74" spans="1:24" x14ac:dyDescent="0.2">
      <c r="A74" s="15"/>
      <c r="B74" s="15"/>
      <c r="C74" s="15"/>
      <c r="D74" s="15"/>
      <c r="E74" s="15"/>
      <c r="F74" s="15"/>
      <c r="I74" s="22" t="s">
        <v>22</v>
      </c>
      <c r="J74" s="23"/>
      <c r="K74" s="23"/>
      <c r="L74" s="23"/>
      <c r="M74" s="23"/>
      <c r="N74" s="23"/>
    </row>
    <row r="75" spans="1:24" x14ac:dyDescent="0.2">
      <c r="I75" s="15"/>
      <c r="J75" s="15"/>
      <c r="K75" s="15"/>
      <c r="L75" s="15"/>
      <c r="M75" s="15"/>
      <c r="N75" s="15"/>
    </row>
    <row r="76" spans="1:24" x14ac:dyDescent="0.2">
      <c r="I76" s="15"/>
      <c r="J76" s="15">
        <v>32.223558453066644</v>
      </c>
      <c r="K76" s="15">
        <v>28.832204569909486</v>
      </c>
      <c r="L76" s="15">
        <v>17.860624090132287</v>
      </c>
      <c r="M76" s="15"/>
      <c r="N76" s="15"/>
      <c r="W76">
        <f t="shared" si="2"/>
        <v>26.305462371036139</v>
      </c>
      <c r="X76">
        <f t="shared" si="3"/>
        <v>7.5074489997046134</v>
      </c>
    </row>
    <row r="77" spans="1:24" x14ac:dyDescent="0.2">
      <c r="I77" s="15"/>
      <c r="J77" s="15">
        <v>5.0471548832204567</v>
      </c>
      <c r="K77" s="15">
        <v>5.1345021836825122</v>
      </c>
      <c r="L77" s="15">
        <v>6.0117728970187985</v>
      </c>
      <c r="M77" s="15"/>
      <c r="N77" s="15"/>
      <c r="W77">
        <f t="shared" si="2"/>
        <v>5.3978099879739219</v>
      </c>
      <c r="X77">
        <f t="shared" si="3"/>
        <v>0.53349810495130834</v>
      </c>
    </row>
    <row r="78" spans="1:24" x14ac:dyDescent="0.2">
      <c r="I78" s="15"/>
      <c r="J78" s="15">
        <v>4.3673650231027272</v>
      </c>
      <c r="K78" s="15">
        <v>3.9382239382239379</v>
      </c>
      <c r="L78" s="15">
        <v>6.5852269130957648</v>
      </c>
      <c r="M78" s="15"/>
      <c r="N78" s="15"/>
      <c r="W78">
        <f t="shared" si="2"/>
        <v>4.9636052914741429</v>
      </c>
      <c r="X78">
        <f t="shared" si="3"/>
        <v>1.4206628841726627</v>
      </c>
    </row>
    <row r="79" spans="1:24" x14ac:dyDescent="0.2">
      <c r="I79" s="15"/>
      <c r="J79" s="15">
        <v>5.3509715804797766</v>
      </c>
      <c r="K79" s="15">
        <v>3.133109690486739</v>
      </c>
      <c r="L79" s="15">
        <v>4.8268877777074497</v>
      </c>
      <c r="M79" s="15"/>
      <c r="N79" s="15"/>
      <c r="W79">
        <f t="shared" si="2"/>
        <v>4.4369896828913218</v>
      </c>
      <c r="X79">
        <f t="shared" si="3"/>
        <v>1.1591993935586764</v>
      </c>
    </row>
    <row r="80" spans="1:24" x14ac:dyDescent="0.2">
      <c r="I80" s="15"/>
      <c r="J80" s="15">
        <v>4.5382619153110957</v>
      </c>
      <c r="K80" s="15">
        <v>5.6889676561807709</v>
      </c>
      <c r="L80" s="15">
        <v>4.7889106905500345</v>
      </c>
      <c r="M80" s="15"/>
      <c r="N80" s="15"/>
      <c r="W80">
        <f t="shared" si="2"/>
        <v>5.0053800873473007</v>
      </c>
      <c r="X80">
        <f>STDEV(B80:U80)</f>
        <v>0.60512409911516174</v>
      </c>
    </row>
    <row r="81" spans="9:24" x14ac:dyDescent="0.2">
      <c r="I81" s="15"/>
      <c r="J81" s="15">
        <v>4.5952275460472185</v>
      </c>
      <c r="K81" s="15">
        <v>5.6889676561807709</v>
      </c>
      <c r="L81" s="15">
        <v>4.7281473510981709</v>
      </c>
      <c r="M81" s="15"/>
      <c r="N81" s="15"/>
      <c r="W81">
        <f t="shared" si="2"/>
        <v>5.0041141844420531</v>
      </c>
      <c r="X81">
        <f t="shared" ref="X81:X83" si="4">STDEV(B81:U81)</f>
        <v>0.59681247218714062</v>
      </c>
    </row>
    <row r="82" spans="9:24" x14ac:dyDescent="0.2">
      <c r="I82" s="15"/>
      <c r="J82" s="15">
        <v>4.135704791442496</v>
      </c>
      <c r="K82" s="15">
        <v>4.5192733717323881</v>
      </c>
      <c r="L82" s="15">
        <v>4.4964871194379388</v>
      </c>
      <c r="M82" s="15"/>
      <c r="N82" s="15"/>
      <c r="W82">
        <f t="shared" si="2"/>
        <v>4.3838217608709416</v>
      </c>
      <c r="X82">
        <f t="shared" si="4"/>
        <v>0.21517742960676309</v>
      </c>
    </row>
    <row r="83" spans="9:24" x14ac:dyDescent="0.2">
      <c r="I83" s="15"/>
      <c r="J83" s="15">
        <v>5.7725172479270839</v>
      </c>
      <c r="K83" s="15">
        <v>4.2154566744730682</v>
      </c>
      <c r="L83" s="15">
        <v>5.3509715804797766</v>
      </c>
      <c r="M83" s="15"/>
      <c r="N83" s="15"/>
      <c r="W83">
        <f t="shared" si="2"/>
        <v>5.1129818342933087</v>
      </c>
      <c r="X83">
        <f t="shared" si="4"/>
        <v>0.80535007718300655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4"/>
  <sheetViews>
    <sheetView topLeftCell="A14" workbookViewId="0">
      <selection activeCell="C104" sqref="C104"/>
    </sheetView>
  </sheetViews>
  <sheetFormatPr baseColWidth="10" defaultRowHeight="16" x14ac:dyDescent="0.2"/>
  <cols>
    <col min="1" max="1" width="23.1640625" customWidth="1"/>
    <col min="2" max="4" width="21.5" customWidth="1"/>
    <col min="5" max="5" width="21.6640625" customWidth="1"/>
    <col min="6" max="6" width="21.5" customWidth="1"/>
    <col min="7" max="7" width="22.33203125" customWidth="1"/>
  </cols>
  <sheetData>
    <row r="1" spans="1:7" x14ac:dyDescent="0.2">
      <c r="A1" t="s">
        <v>27</v>
      </c>
    </row>
    <row r="3" spans="1:7" x14ac:dyDescent="0.2">
      <c r="A3" s="32" t="s">
        <v>28</v>
      </c>
      <c r="B3" s="30" t="s">
        <v>29</v>
      </c>
      <c r="C3" s="33" t="s">
        <v>30</v>
      </c>
      <c r="D3" s="30" t="s">
        <v>31</v>
      </c>
      <c r="E3" s="30" t="s">
        <v>32</v>
      </c>
      <c r="F3" s="33" t="s">
        <v>33</v>
      </c>
      <c r="G3" s="30" t="s">
        <v>34</v>
      </c>
    </row>
    <row r="4" spans="1:7" x14ac:dyDescent="0.2">
      <c r="A4" s="32"/>
      <c r="B4" s="30"/>
      <c r="C4" s="33"/>
      <c r="D4" s="30"/>
      <c r="E4" s="30"/>
      <c r="F4" s="33"/>
      <c r="G4" s="30"/>
    </row>
    <row r="5" spans="1:7" x14ac:dyDescent="0.2">
      <c r="A5" s="30" t="s">
        <v>13</v>
      </c>
      <c r="B5" s="26">
        <v>2.276E-7</v>
      </c>
      <c r="C5" s="30">
        <v>1.1950000000000001E-2</v>
      </c>
      <c r="D5" s="30">
        <v>1.9890000000000001</v>
      </c>
      <c r="E5" s="27">
        <v>1.4189999999999999E-7</v>
      </c>
      <c r="F5" s="30">
        <v>9.1789999999999997E-3</v>
      </c>
      <c r="G5" s="30">
        <v>3.484</v>
      </c>
    </row>
    <row r="6" spans="1:7" x14ac:dyDescent="0.2">
      <c r="A6" s="30"/>
      <c r="B6" s="26">
        <v>-6.6429999999999998</v>
      </c>
      <c r="C6" s="30"/>
      <c r="D6" s="30"/>
      <c r="E6" s="26">
        <v>-6.8479999999999999</v>
      </c>
      <c r="F6" s="30"/>
      <c r="G6" s="30"/>
    </row>
    <row r="7" spans="1:7" x14ac:dyDescent="0.2">
      <c r="A7" s="30" t="s">
        <v>14</v>
      </c>
      <c r="B7" s="26">
        <v>1.687E-7</v>
      </c>
      <c r="C7" s="30">
        <v>1.7270000000000001E-2</v>
      </c>
      <c r="D7" s="30">
        <v>1.502</v>
      </c>
      <c r="E7" s="26">
        <v>1.723E-7</v>
      </c>
      <c r="F7" s="30">
        <v>0.1149</v>
      </c>
      <c r="G7" s="30">
        <v>1.859</v>
      </c>
    </row>
    <row r="8" spans="1:7" x14ac:dyDescent="0.2">
      <c r="A8" s="30"/>
      <c r="B8" s="26">
        <v>-6.7729999999999997</v>
      </c>
      <c r="C8" s="30"/>
      <c r="D8" s="30"/>
      <c r="E8" s="26">
        <v>-6.7640000000000002</v>
      </c>
      <c r="F8" s="30"/>
      <c r="G8" s="30"/>
    </row>
    <row r="9" spans="1:7" x14ac:dyDescent="0.2">
      <c r="A9" s="30" t="s">
        <v>15</v>
      </c>
      <c r="B9" s="26">
        <v>2.8579999999999999E-8</v>
      </c>
      <c r="C9" s="30">
        <v>4.9660000000000003E-2</v>
      </c>
      <c r="D9" s="30">
        <v>1.597</v>
      </c>
      <c r="E9" s="26">
        <v>5.4599999999999999E-8</v>
      </c>
      <c r="F9" s="30">
        <v>5.6820000000000002E-2</v>
      </c>
      <c r="G9" s="30">
        <v>2.149</v>
      </c>
    </row>
    <row r="10" spans="1:7" x14ac:dyDescent="0.2">
      <c r="A10" s="30"/>
      <c r="B10" s="26">
        <v>-7.5439999999999996</v>
      </c>
      <c r="C10" s="30"/>
      <c r="D10" s="30"/>
      <c r="E10" s="26">
        <v>-7.2629999999999999</v>
      </c>
      <c r="F10" s="30"/>
      <c r="G10" s="30"/>
    </row>
    <row r="11" spans="1:7" x14ac:dyDescent="0.2">
      <c r="A11" s="29" t="s">
        <v>8</v>
      </c>
      <c r="B11" s="26">
        <v>3.2049999999999999E-8</v>
      </c>
      <c r="C11" s="30">
        <v>3.1579999999999997E-2</v>
      </c>
      <c r="D11" s="30">
        <v>2.1040000000000001</v>
      </c>
      <c r="E11" s="26">
        <v>5.2189999999999999E-8</v>
      </c>
      <c r="F11" s="30">
        <v>3.746E-2</v>
      </c>
      <c r="G11" s="30">
        <v>2.6930000000000001</v>
      </c>
    </row>
    <row r="12" spans="1:7" x14ac:dyDescent="0.2">
      <c r="A12" s="29"/>
      <c r="B12" s="26">
        <v>-7.4939999999999998</v>
      </c>
      <c r="C12" s="30"/>
      <c r="D12" s="30"/>
      <c r="E12" s="26">
        <v>-7.282</v>
      </c>
      <c r="F12" s="30"/>
      <c r="G12" s="30"/>
    </row>
    <row r="13" spans="1:7" x14ac:dyDescent="0.2">
      <c r="A13" s="29" t="s">
        <v>16</v>
      </c>
      <c r="B13" s="26">
        <v>3.9499999999999998E-7</v>
      </c>
      <c r="C13" s="30">
        <v>1.9890000000000001E-2</v>
      </c>
      <c r="D13" s="30">
        <v>1.363</v>
      </c>
      <c r="E13" s="26">
        <v>2.7929999999999999E-8</v>
      </c>
      <c r="F13" s="30">
        <v>4.4080000000000001E-2</v>
      </c>
      <c r="G13" s="30">
        <v>1.78</v>
      </c>
    </row>
    <row r="14" spans="1:7" x14ac:dyDescent="0.2">
      <c r="A14" s="29"/>
      <c r="B14" s="26">
        <v>-6.4029999999999996</v>
      </c>
      <c r="C14" s="30"/>
      <c r="D14" s="30"/>
      <c r="E14" s="26">
        <v>-7.5540000000000003</v>
      </c>
      <c r="F14" s="30"/>
      <c r="G14" s="30"/>
    </row>
    <row r="15" spans="1:7" x14ac:dyDescent="0.2">
      <c r="A15" s="29" t="s">
        <v>17</v>
      </c>
      <c r="B15" s="26">
        <v>4.3499999999999999E-8</v>
      </c>
      <c r="C15" s="30">
        <v>0.1948</v>
      </c>
      <c r="D15" s="30">
        <v>4.5110000000000001</v>
      </c>
      <c r="E15" s="26">
        <v>7.3300000000000001E-8</v>
      </c>
      <c r="F15" s="30">
        <v>0.12</v>
      </c>
      <c r="G15" s="30">
        <v>5.5129999999999999</v>
      </c>
    </row>
    <row r="16" spans="1:7" x14ac:dyDescent="0.2">
      <c r="A16" s="29"/>
      <c r="B16" s="26">
        <v>-7.3609999999999998</v>
      </c>
      <c r="C16" s="30"/>
      <c r="D16" s="30"/>
      <c r="E16" s="26">
        <v>-7.1349999999999998</v>
      </c>
      <c r="F16" s="30"/>
      <c r="G16" s="30"/>
    </row>
    <row r="17" spans="1:13" x14ac:dyDescent="0.2">
      <c r="A17" s="29" t="s">
        <v>22</v>
      </c>
      <c r="B17" s="26">
        <v>2.1760000000000001E-8</v>
      </c>
      <c r="C17" s="30">
        <v>6.8470000000000003E-2</v>
      </c>
      <c r="D17" s="30">
        <v>2.323</v>
      </c>
      <c r="E17" s="31" t="s">
        <v>42</v>
      </c>
      <c r="F17" s="31"/>
      <c r="G17" s="31"/>
    </row>
    <row r="18" spans="1:13" x14ac:dyDescent="0.2">
      <c r="A18" s="29"/>
      <c r="B18" s="26">
        <v>-7.6619999999999999</v>
      </c>
      <c r="C18" s="30"/>
      <c r="D18" s="30"/>
      <c r="E18" s="31"/>
      <c r="F18" s="31"/>
      <c r="G18" s="31"/>
    </row>
    <row r="19" spans="1:13" x14ac:dyDescent="0.2">
      <c r="A19" s="19"/>
      <c r="E19" s="26"/>
      <c r="F19" s="26"/>
      <c r="G19" s="26"/>
      <c r="H19" s="26"/>
      <c r="I19" s="26"/>
      <c r="J19" s="26"/>
      <c r="K19" s="26"/>
      <c r="L19" s="26"/>
    </row>
    <row r="20" spans="1:13" x14ac:dyDescent="0.2">
      <c r="H20" s="26"/>
      <c r="I20" s="26"/>
      <c r="J20" s="26"/>
      <c r="K20" s="26"/>
      <c r="L20" s="26"/>
      <c r="M20" s="26"/>
    </row>
    <row r="21" spans="1:13" x14ac:dyDescent="0.2">
      <c r="A21" s="3" t="s">
        <v>7</v>
      </c>
      <c r="B21" s="4"/>
      <c r="C21" s="4"/>
      <c r="D21" s="4"/>
      <c r="E21" s="4"/>
      <c r="F21" s="26"/>
      <c r="G21" s="26"/>
      <c r="H21" s="26"/>
      <c r="I21" s="26"/>
      <c r="J21" s="26"/>
      <c r="K21" s="26"/>
      <c r="L21" s="26"/>
    </row>
    <row r="22" spans="1:13" x14ac:dyDescent="0.2">
      <c r="B22" t="s">
        <v>35</v>
      </c>
      <c r="C22" t="s">
        <v>36</v>
      </c>
      <c r="D22" t="s">
        <v>37</v>
      </c>
      <c r="E22" t="s">
        <v>38</v>
      </c>
    </row>
    <row r="23" spans="1:13" x14ac:dyDescent="0.2">
      <c r="A23" t="s">
        <v>13</v>
      </c>
      <c r="B23">
        <f>10^(B6)</f>
        <v>2.2750974307720689E-7</v>
      </c>
      <c r="C23">
        <f>B23*(10^9)</f>
        <v>227.50974307720691</v>
      </c>
      <c r="D23">
        <f>10^(B6+C5)</f>
        <v>2.3385679855710671E-7</v>
      </c>
      <c r="E23">
        <f>10^(B6-C5)</f>
        <v>2.2133495162175911E-7</v>
      </c>
    </row>
    <row r="24" spans="1:13" x14ac:dyDescent="0.2">
      <c r="D24">
        <f>D23*(10^9)</f>
        <v>233.85679855710671</v>
      </c>
      <c r="E24">
        <f>E23*(10^9)</f>
        <v>221.3349516217591</v>
      </c>
    </row>
    <row r="25" spans="1:13" x14ac:dyDescent="0.2">
      <c r="B25" t="s">
        <v>40</v>
      </c>
      <c r="C25">
        <f>(D24-C23)</f>
        <v>6.347055479899808</v>
      </c>
    </row>
    <row r="26" spans="1:13" x14ac:dyDescent="0.2">
      <c r="B26" t="s">
        <v>41</v>
      </c>
      <c r="C26">
        <f>(C23-E24)</f>
        <v>6.1747914554478029</v>
      </c>
    </row>
    <row r="28" spans="1:13" x14ac:dyDescent="0.2">
      <c r="A28" t="s">
        <v>14</v>
      </c>
      <c r="B28" t="s">
        <v>35</v>
      </c>
      <c r="C28" t="s">
        <v>36</v>
      </c>
      <c r="D28" t="s">
        <v>37</v>
      </c>
      <c r="E28" t="s">
        <v>38</v>
      </c>
    </row>
    <row r="29" spans="1:13" x14ac:dyDescent="0.2">
      <c r="B29">
        <f>10^(B8)</f>
        <v>1.6865530253887387E-7</v>
      </c>
      <c r="C29">
        <f>B29*(10^9)</f>
        <v>168.65530253887388</v>
      </c>
      <c r="D29">
        <f>10^(B8+C7)</f>
        <v>1.7549712248133372E-7</v>
      </c>
      <c r="E29">
        <f>10^(B8-C7)</f>
        <v>1.6208021346620406E-7</v>
      </c>
    </row>
    <row r="30" spans="1:13" x14ac:dyDescent="0.2">
      <c r="D30">
        <f>D29*(10^9)</f>
        <v>175.49712248133372</v>
      </c>
      <c r="E30">
        <f>E29*(10^9)</f>
        <v>162.08021346620407</v>
      </c>
    </row>
    <row r="31" spans="1:13" x14ac:dyDescent="0.2">
      <c r="B31" t="s">
        <v>40</v>
      </c>
      <c r="C31">
        <f>(D30-C29)</f>
        <v>6.8418199424598356</v>
      </c>
    </row>
    <row r="32" spans="1:13" x14ac:dyDescent="0.2">
      <c r="B32" t="s">
        <v>41</v>
      </c>
      <c r="C32">
        <f>(C29-E30)</f>
        <v>6.5750890726698117</v>
      </c>
    </row>
    <row r="35" spans="1:5" x14ac:dyDescent="0.2">
      <c r="A35" t="s">
        <v>15</v>
      </c>
      <c r="B35" t="s">
        <v>35</v>
      </c>
      <c r="C35" t="s">
        <v>36</v>
      </c>
      <c r="D35" t="s">
        <v>37</v>
      </c>
      <c r="E35" t="s">
        <v>38</v>
      </c>
    </row>
    <row r="36" spans="1:5" x14ac:dyDescent="0.2">
      <c r="B36">
        <f>10^(B10)</f>
        <v>2.8575905433749416E-8</v>
      </c>
      <c r="C36">
        <f>B36*(10^9)</f>
        <v>28.575905433749416</v>
      </c>
      <c r="D36">
        <f>10^(B10+C9)</f>
        <v>3.203760186106164E-8</v>
      </c>
      <c r="E36">
        <f>10^(B10-C9)</f>
        <v>2.5488248930112962E-8</v>
      </c>
    </row>
    <row r="37" spans="1:5" x14ac:dyDescent="0.2">
      <c r="D37">
        <f>D36*(10^9)</f>
        <v>32.037601861061638</v>
      </c>
      <c r="E37">
        <f>E36*(10^9)</f>
        <v>25.488248930112963</v>
      </c>
    </row>
    <row r="38" spans="1:5" x14ac:dyDescent="0.2">
      <c r="B38" t="s">
        <v>40</v>
      </c>
      <c r="C38">
        <f>(D37-C36)</f>
        <v>3.4616964273122228</v>
      </c>
    </row>
    <row r="39" spans="1:5" x14ac:dyDescent="0.2">
      <c r="B39" t="s">
        <v>41</v>
      </c>
      <c r="C39">
        <f>(C36-E37)</f>
        <v>3.0876565036364525</v>
      </c>
    </row>
    <row r="41" spans="1:5" x14ac:dyDescent="0.2">
      <c r="A41" t="s">
        <v>8</v>
      </c>
      <c r="B41" t="s">
        <v>35</v>
      </c>
      <c r="C41" t="s">
        <v>36</v>
      </c>
      <c r="D41" t="s">
        <v>37</v>
      </c>
      <c r="E41" t="s">
        <v>38</v>
      </c>
    </row>
    <row r="42" spans="1:5" x14ac:dyDescent="0.2">
      <c r="B42">
        <f>10^(B12)</f>
        <v>3.2062693245054585E-8</v>
      </c>
      <c r="C42">
        <f>B42*(10^9)</f>
        <v>32.062693245054582</v>
      </c>
      <c r="D42">
        <f>10^(B12+C11)</f>
        <v>3.448101170942775E-8</v>
      </c>
      <c r="E42">
        <f>10^(B12-C11)</f>
        <v>2.9813983034766741E-8</v>
      </c>
    </row>
    <row r="43" spans="1:5" x14ac:dyDescent="0.2">
      <c r="D43">
        <f>D42*(10^9)</f>
        <v>34.481011709427747</v>
      </c>
      <c r="E43">
        <f>E42*(10^9)</f>
        <v>29.813983034766743</v>
      </c>
    </row>
    <row r="44" spans="1:5" x14ac:dyDescent="0.2">
      <c r="B44" t="s">
        <v>40</v>
      </c>
      <c r="C44">
        <f>(D43-C42)</f>
        <v>2.418318464373165</v>
      </c>
    </row>
    <row r="45" spans="1:5" x14ac:dyDescent="0.2">
      <c r="B45" t="s">
        <v>41</v>
      </c>
      <c r="C45">
        <f>(C42-E43)</f>
        <v>2.2487102102878396</v>
      </c>
    </row>
    <row r="47" spans="1:5" x14ac:dyDescent="0.2">
      <c r="A47" t="s">
        <v>16</v>
      </c>
      <c r="B47" t="s">
        <v>35</v>
      </c>
      <c r="C47" t="s">
        <v>36</v>
      </c>
      <c r="D47" t="s">
        <v>37</v>
      </c>
      <c r="E47" t="s">
        <v>38</v>
      </c>
    </row>
    <row r="48" spans="1:5" x14ac:dyDescent="0.2">
      <c r="B48">
        <f>10^(B14)</f>
        <v>3.9536662006812812E-7</v>
      </c>
      <c r="C48">
        <f>B48*(10^9)</f>
        <v>395.3666200681281</v>
      </c>
      <c r="D48">
        <f>10^(B14+C13)</f>
        <v>4.1389482845549091E-7</v>
      </c>
      <c r="E48">
        <f>10^(B14-C13)</f>
        <v>3.7766783616844569E-7</v>
      </c>
    </row>
    <row r="49" spans="1:7" x14ac:dyDescent="0.2">
      <c r="D49">
        <f>D48*(10^9)</f>
        <v>413.89482845549088</v>
      </c>
      <c r="E49">
        <f>E48*(10^9)</f>
        <v>377.66783616844566</v>
      </c>
    </row>
    <row r="50" spans="1:7" x14ac:dyDescent="0.2">
      <c r="B50" t="s">
        <v>40</v>
      </c>
      <c r="C50">
        <f>(D49-C48)</f>
        <v>18.528208387362781</v>
      </c>
    </row>
    <row r="51" spans="1:7" x14ac:dyDescent="0.2">
      <c r="B51" t="s">
        <v>41</v>
      </c>
      <c r="C51">
        <f>(C48-E49)</f>
        <v>17.698783899682439</v>
      </c>
    </row>
    <row r="53" spans="1:7" x14ac:dyDescent="0.2">
      <c r="A53" t="s">
        <v>17</v>
      </c>
      <c r="B53" t="s">
        <v>35</v>
      </c>
      <c r="C53" t="s">
        <v>36</v>
      </c>
      <c r="D53" t="s">
        <v>37</v>
      </c>
      <c r="E53" t="s">
        <v>38</v>
      </c>
    </row>
    <row r="54" spans="1:7" x14ac:dyDescent="0.2">
      <c r="B54">
        <f>10^(B16)</f>
        <v>4.3551187368556795E-8</v>
      </c>
      <c r="C54">
        <f>B54*(10^9)</f>
        <v>43.551187368556796</v>
      </c>
      <c r="D54">
        <f>10^(B16+C15)</f>
        <v>6.8202453790326811E-8</v>
      </c>
      <c r="E54">
        <f>10^(B16-C15)</f>
        <v>2.7809936678263004E-8</v>
      </c>
    </row>
    <row r="55" spans="1:7" x14ac:dyDescent="0.2">
      <c r="D55">
        <f>D54*(10^9)</f>
        <v>68.202453790326814</v>
      </c>
      <c r="E55">
        <f>E54*(10^9)</f>
        <v>27.809936678263004</v>
      </c>
    </row>
    <row r="56" spans="1:7" x14ac:dyDescent="0.2">
      <c r="B56" t="s">
        <v>40</v>
      </c>
      <c r="C56">
        <f>(D55-C54)</f>
        <v>24.651266421770018</v>
      </c>
    </row>
    <row r="57" spans="1:7" x14ac:dyDescent="0.2">
      <c r="B57" t="s">
        <v>41</v>
      </c>
      <c r="C57">
        <f>(C54-E55)</f>
        <v>15.741250690293793</v>
      </c>
    </row>
    <row r="59" spans="1:7" x14ac:dyDescent="0.2">
      <c r="A59" t="s">
        <v>22</v>
      </c>
      <c r="B59" t="s">
        <v>35</v>
      </c>
      <c r="C59" t="s">
        <v>36</v>
      </c>
      <c r="D59" t="s">
        <v>37</v>
      </c>
      <c r="E59" t="s">
        <v>38</v>
      </c>
      <c r="G59" t="s">
        <v>43</v>
      </c>
    </row>
    <row r="60" spans="1:7" x14ac:dyDescent="0.2">
      <c r="B60">
        <f>10^(B18)</f>
        <v>2.1777097723531528E-8</v>
      </c>
      <c r="C60">
        <f>B60*(10^9)</f>
        <v>21.777097723531529</v>
      </c>
      <c r="D60">
        <f>10^(B18+C17)</f>
        <v>2.5495879624191215E-8</v>
      </c>
      <c r="E60">
        <f>10^(B18-C17)</f>
        <v>1.8600730480789833E-8</v>
      </c>
    </row>
    <row r="61" spans="1:7" x14ac:dyDescent="0.2">
      <c r="D61">
        <f>D60*(10^9)</f>
        <v>25.495879624191215</v>
      </c>
      <c r="E61">
        <f>E60*(10^9)</f>
        <v>18.600730480789831</v>
      </c>
    </row>
    <row r="62" spans="1:7" x14ac:dyDescent="0.2">
      <c r="B62" t="s">
        <v>40</v>
      </c>
      <c r="C62">
        <f>(D61-C60)</f>
        <v>3.7187819006596854</v>
      </c>
    </row>
    <row r="63" spans="1:7" x14ac:dyDescent="0.2">
      <c r="B63" t="s">
        <v>41</v>
      </c>
      <c r="C63">
        <f>(C60-E61)</f>
        <v>3.1763672427416978</v>
      </c>
    </row>
    <row r="66" spans="1:5" x14ac:dyDescent="0.2">
      <c r="A66" s="24" t="s">
        <v>12</v>
      </c>
      <c r="B66" s="25"/>
      <c r="C66" s="25"/>
      <c r="D66" s="25"/>
      <c r="E66" s="25"/>
    </row>
    <row r="68" spans="1:5" x14ac:dyDescent="0.2">
      <c r="B68" t="s">
        <v>35</v>
      </c>
      <c r="C68" t="s">
        <v>36</v>
      </c>
      <c r="D68" t="s">
        <v>37</v>
      </c>
      <c r="E68" t="s">
        <v>38</v>
      </c>
    </row>
    <row r="69" spans="1:5" x14ac:dyDescent="0.2">
      <c r="A69" t="s">
        <v>13</v>
      </c>
      <c r="B69">
        <f>10^(E6)</f>
        <v>1.4190575216890912E-7</v>
      </c>
      <c r="C69">
        <f>B69*(10^9)</f>
        <v>141.90575216890912</v>
      </c>
      <c r="D69">
        <f>10^(E6+F5)</f>
        <v>1.4493691063836737E-7</v>
      </c>
      <c r="E69">
        <f>10^(E6-F5)</f>
        <v>1.3893798625850638E-7</v>
      </c>
    </row>
    <row r="70" spans="1:5" x14ac:dyDescent="0.2">
      <c r="D70">
        <f>D69*(10^9)</f>
        <v>144.93691063836738</v>
      </c>
      <c r="E70">
        <f>E69*(10^9)</f>
        <v>138.93798625850638</v>
      </c>
    </row>
    <row r="71" spans="1:5" x14ac:dyDescent="0.2">
      <c r="B71" t="s">
        <v>40</v>
      </c>
      <c r="C71">
        <f>(D70-C69)</f>
        <v>3.0311584694582621</v>
      </c>
    </row>
    <row r="72" spans="1:5" x14ac:dyDescent="0.2">
      <c r="B72" t="s">
        <v>41</v>
      </c>
      <c r="C72">
        <f>(C69-E70)</f>
        <v>2.9677659104027327</v>
      </c>
    </row>
    <row r="74" spans="1:5" x14ac:dyDescent="0.2">
      <c r="A74" t="s">
        <v>14</v>
      </c>
      <c r="B74" t="s">
        <v>35</v>
      </c>
      <c r="C74" t="s">
        <v>36</v>
      </c>
      <c r="D74" t="s">
        <v>37</v>
      </c>
      <c r="E74" t="s">
        <v>38</v>
      </c>
    </row>
    <row r="75" spans="1:5" x14ac:dyDescent="0.2">
      <c r="B75">
        <f>10^(E8)</f>
        <v>1.7218685749860032E-7</v>
      </c>
      <c r="C75">
        <f>B75*(10^9)</f>
        <v>172.18685749860032</v>
      </c>
      <c r="D75">
        <f>10^(E8+F7)</f>
        <v>2.243365310355546E-7</v>
      </c>
      <c r="E75">
        <f>10^(E8-F7)</f>
        <v>1.3215999087792083E-7</v>
      </c>
    </row>
    <row r="76" spans="1:5" x14ac:dyDescent="0.2">
      <c r="D76">
        <f>D75*(10^9)</f>
        <v>224.3365310355546</v>
      </c>
      <c r="E76">
        <f>E75*(10^9)</f>
        <v>132.15999087792082</v>
      </c>
    </row>
    <row r="77" spans="1:5" x14ac:dyDescent="0.2">
      <c r="B77" t="s">
        <v>40</v>
      </c>
      <c r="C77">
        <f>(D76-C75)</f>
        <v>52.149673536954282</v>
      </c>
    </row>
    <row r="78" spans="1:5" x14ac:dyDescent="0.2">
      <c r="B78" t="s">
        <v>41</v>
      </c>
      <c r="C78">
        <f>(C75-E76)</f>
        <v>40.026866620679499</v>
      </c>
    </row>
    <row r="81" spans="1:5" x14ac:dyDescent="0.2">
      <c r="A81" t="s">
        <v>15</v>
      </c>
      <c r="B81" t="s">
        <v>35</v>
      </c>
      <c r="C81" t="s">
        <v>36</v>
      </c>
      <c r="D81" t="s">
        <v>37</v>
      </c>
      <c r="E81" t="s">
        <v>38</v>
      </c>
    </row>
    <row r="82" spans="1:5" x14ac:dyDescent="0.2">
      <c r="B82">
        <f>10^(E10)</f>
        <v>5.4575786109127076E-8</v>
      </c>
      <c r="C82">
        <f>B82*(10^9)</f>
        <v>54.575786109127073</v>
      </c>
      <c r="D82">
        <f>10^(E10+F9)</f>
        <v>6.2204241672681359E-8</v>
      </c>
      <c r="E82">
        <f>10^(E10-F9)</f>
        <v>4.7882850901102969E-8</v>
      </c>
    </row>
    <row r="83" spans="1:5" x14ac:dyDescent="0.2">
      <c r="D83">
        <f>D82*(10^9)</f>
        <v>62.204241672681363</v>
      </c>
      <c r="E83">
        <f>E82*(10^9)</f>
        <v>47.882850901102969</v>
      </c>
    </row>
    <row r="84" spans="1:5" x14ac:dyDescent="0.2">
      <c r="B84" t="s">
        <v>40</v>
      </c>
      <c r="C84">
        <f>(D83-C82)</f>
        <v>7.6284555635542901</v>
      </c>
    </row>
    <row r="85" spans="1:5" x14ac:dyDescent="0.2">
      <c r="B85" t="s">
        <v>41</v>
      </c>
      <c r="C85">
        <f>(C82-E83)</f>
        <v>6.6929352080241031</v>
      </c>
    </row>
    <row r="88" spans="1:5" x14ac:dyDescent="0.2">
      <c r="A88" t="s">
        <v>8</v>
      </c>
      <c r="B88" t="s">
        <v>35</v>
      </c>
      <c r="C88" t="s">
        <v>36</v>
      </c>
      <c r="D88" t="s">
        <v>37</v>
      </c>
      <c r="E88" t="s">
        <v>38</v>
      </c>
    </row>
    <row r="89" spans="1:5" x14ac:dyDescent="0.2">
      <c r="B89">
        <f>10^(E12)</f>
        <v>5.2239618899911825E-8</v>
      </c>
      <c r="C89">
        <f>B89*(10^9)</f>
        <v>52.239618899911825</v>
      </c>
      <c r="D89">
        <f>10^(E12+F11)</f>
        <v>5.6945577289754771E-8</v>
      </c>
      <c r="E89">
        <f>10^(E12-F11)</f>
        <v>4.7922558918355414E-8</v>
      </c>
    </row>
    <row r="90" spans="1:5" x14ac:dyDescent="0.2">
      <c r="D90">
        <f>D89*(10^9)</f>
        <v>56.945577289754773</v>
      </c>
      <c r="E90">
        <f>E89*(10^9)</f>
        <v>47.922558918355413</v>
      </c>
    </row>
    <row r="91" spans="1:5" x14ac:dyDescent="0.2">
      <c r="B91" t="s">
        <v>40</v>
      </c>
      <c r="C91">
        <f>(D90-C89)</f>
        <v>4.705958389842948</v>
      </c>
    </row>
    <row r="92" spans="1:5" x14ac:dyDescent="0.2">
      <c r="B92" t="s">
        <v>41</v>
      </c>
      <c r="C92">
        <f>(C89-E90)</f>
        <v>4.3170599815564117</v>
      </c>
    </row>
    <row r="94" spans="1:5" x14ac:dyDescent="0.2">
      <c r="A94" t="s">
        <v>16</v>
      </c>
      <c r="B94" t="s">
        <v>35</v>
      </c>
      <c r="C94" t="s">
        <v>36</v>
      </c>
      <c r="D94" t="s">
        <v>37</v>
      </c>
      <c r="E94" t="s">
        <v>38</v>
      </c>
    </row>
    <row r="95" spans="1:5" x14ac:dyDescent="0.2">
      <c r="B95">
        <f>10^(E14)</f>
        <v>2.7925438412373333E-8</v>
      </c>
      <c r="C95">
        <f>B95*(10^9)</f>
        <v>27.925438412373332</v>
      </c>
      <c r="D95">
        <f>10^(E14+F13)</f>
        <v>3.0908647384026506E-8</v>
      </c>
      <c r="E95">
        <f>10^(E14-F13)</f>
        <v>2.5230159729547631E-8</v>
      </c>
    </row>
    <row r="96" spans="1:5" x14ac:dyDescent="0.2">
      <c r="D96">
        <f>D95*(10^9)</f>
        <v>30.908647384026505</v>
      </c>
      <c r="E96">
        <f>E95*(10^9)</f>
        <v>25.23015972954763</v>
      </c>
    </row>
    <row r="97" spans="1:5" x14ac:dyDescent="0.2">
      <c r="B97" t="s">
        <v>40</v>
      </c>
      <c r="C97">
        <f>(D96-C95)</f>
        <v>2.9832089716531733</v>
      </c>
    </row>
    <row r="98" spans="1:5" x14ac:dyDescent="0.2">
      <c r="B98" t="s">
        <v>41</v>
      </c>
      <c r="C98">
        <f>(C95-E96)</f>
        <v>2.6952786828257018</v>
      </c>
    </row>
    <row r="100" spans="1:5" x14ac:dyDescent="0.2">
      <c r="A100" t="s">
        <v>17</v>
      </c>
      <c r="B100" t="s">
        <v>35</v>
      </c>
      <c r="C100" t="s">
        <v>36</v>
      </c>
      <c r="D100" t="s">
        <v>37</v>
      </c>
      <c r="E100" t="s">
        <v>38</v>
      </c>
    </row>
    <row r="101" spans="1:5" x14ac:dyDescent="0.2">
      <c r="B101">
        <f>10^(E16)</f>
        <v>7.3282453313890461E-8</v>
      </c>
      <c r="C101">
        <f>B101*(10^9)</f>
        <v>73.282453313890457</v>
      </c>
      <c r="D101">
        <f>10^(E16+F15)</f>
        <v>9.6605087898981288E-8</v>
      </c>
      <c r="E101">
        <f>10^(E16-F15)</f>
        <v>5.5590425727040265E-8</v>
      </c>
    </row>
    <row r="102" spans="1:5" x14ac:dyDescent="0.2">
      <c r="D102">
        <f>D101*(10^9)</f>
        <v>96.605087898981282</v>
      </c>
      <c r="E102">
        <f>E101*(10^9)</f>
        <v>55.590425727040262</v>
      </c>
    </row>
    <row r="103" spans="1:5" x14ac:dyDescent="0.2">
      <c r="B103" t="s">
        <v>40</v>
      </c>
      <c r="C103">
        <f>(D102-C101)</f>
        <v>23.322634585090825</v>
      </c>
    </row>
    <row r="104" spans="1:5" x14ac:dyDescent="0.2">
      <c r="B104" t="s">
        <v>41</v>
      </c>
      <c r="C104">
        <f>(C101-E102)</f>
        <v>17.692027586850195</v>
      </c>
    </row>
  </sheetData>
  <mergeCells count="41">
    <mergeCell ref="G3:G4"/>
    <mergeCell ref="A5:A6"/>
    <mergeCell ref="C5:C6"/>
    <mergeCell ref="D5:D6"/>
    <mergeCell ref="F5:F6"/>
    <mergeCell ref="G5:G6"/>
    <mergeCell ref="A3:A4"/>
    <mergeCell ref="B3:B4"/>
    <mergeCell ref="C3:C4"/>
    <mergeCell ref="D3:D4"/>
    <mergeCell ref="E3:E4"/>
    <mergeCell ref="F3:F4"/>
    <mergeCell ref="A9:A10"/>
    <mergeCell ref="C9:C10"/>
    <mergeCell ref="D9:D10"/>
    <mergeCell ref="F9:F10"/>
    <mergeCell ref="G9:G10"/>
    <mergeCell ref="A7:A8"/>
    <mergeCell ref="C7:C8"/>
    <mergeCell ref="D7:D8"/>
    <mergeCell ref="F7:F8"/>
    <mergeCell ref="G7:G8"/>
    <mergeCell ref="A11:A12"/>
    <mergeCell ref="C11:C12"/>
    <mergeCell ref="D11:D12"/>
    <mergeCell ref="F11:F12"/>
    <mergeCell ref="G11:G12"/>
    <mergeCell ref="A13:A14"/>
    <mergeCell ref="C13:C14"/>
    <mergeCell ref="D13:D14"/>
    <mergeCell ref="F13:F14"/>
    <mergeCell ref="G13:G14"/>
    <mergeCell ref="A17:A18"/>
    <mergeCell ref="C17:C18"/>
    <mergeCell ref="D17:D18"/>
    <mergeCell ref="E17:G18"/>
    <mergeCell ref="A15:A16"/>
    <mergeCell ref="C15:C16"/>
    <mergeCell ref="D15:D16"/>
    <mergeCell ref="F15:F16"/>
    <mergeCell ref="G15:G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A11" sqref="A11"/>
    </sheetView>
  </sheetViews>
  <sheetFormatPr baseColWidth="10" defaultRowHeight="16" x14ac:dyDescent="0.2"/>
  <cols>
    <col min="2" max="2" width="15" customWidth="1"/>
    <col min="3" max="3" width="16.6640625" customWidth="1"/>
    <col min="4" max="4" width="16.83203125" customWidth="1"/>
    <col min="5" max="6" width="17.5" customWidth="1"/>
    <col min="7" max="7" width="18.5" customWidth="1"/>
    <col min="8" max="8" width="17.6640625" customWidth="1"/>
  </cols>
  <sheetData>
    <row r="1" spans="1:8" x14ac:dyDescent="0.2">
      <c r="B1" s="34" t="s">
        <v>7</v>
      </c>
      <c r="C1" s="34"/>
      <c r="D1" s="34"/>
      <c r="E1" s="34"/>
      <c r="F1" s="34"/>
      <c r="G1" s="34"/>
      <c r="H1" s="34"/>
    </row>
    <row r="2" spans="1:8" x14ac:dyDescent="0.2">
      <c r="B2" s="28" t="s">
        <v>13</v>
      </c>
      <c r="C2" s="28" t="s">
        <v>44</v>
      </c>
      <c r="D2" s="28" t="s">
        <v>45</v>
      </c>
      <c r="E2" s="28" t="s">
        <v>39</v>
      </c>
      <c r="F2" s="28" t="s">
        <v>46</v>
      </c>
      <c r="G2" s="28" t="s">
        <v>47</v>
      </c>
      <c r="H2" s="28" t="s">
        <v>22</v>
      </c>
    </row>
    <row r="3" spans="1:8" x14ac:dyDescent="0.2">
      <c r="A3" t="s">
        <v>50</v>
      </c>
      <c r="B3" s="26">
        <v>99.79</v>
      </c>
      <c r="C3" s="26">
        <v>114.7</v>
      </c>
      <c r="D3" s="26">
        <v>126.9</v>
      </c>
      <c r="E3" s="26">
        <v>134.6</v>
      </c>
      <c r="F3" s="26">
        <v>100.7</v>
      </c>
      <c r="G3" s="26">
        <v>9.5969999999999995</v>
      </c>
      <c r="H3" s="26">
        <v>140.19999999999999</v>
      </c>
    </row>
    <row r="4" spans="1:8" x14ac:dyDescent="0.2">
      <c r="A4" t="s">
        <v>51</v>
      </c>
      <c r="B4" s="26">
        <v>1.0289999999999999</v>
      </c>
      <c r="C4" s="26">
        <v>1.4470000000000001</v>
      </c>
      <c r="D4" s="26">
        <v>3.42</v>
      </c>
      <c r="E4" s="26">
        <v>2.91</v>
      </c>
      <c r="F4" s="26">
        <v>2.0760000000000001</v>
      </c>
      <c r="G4" s="26">
        <v>1.351</v>
      </c>
      <c r="H4" s="26">
        <v>4.6449999999999996</v>
      </c>
    </row>
    <row r="7" spans="1:8" x14ac:dyDescent="0.2">
      <c r="B7" s="34" t="s">
        <v>12</v>
      </c>
      <c r="C7" s="34"/>
      <c r="D7" s="34"/>
      <c r="E7" s="34"/>
      <c r="F7" s="34"/>
      <c r="G7" s="34"/>
      <c r="H7" s="34"/>
    </row>
    <row r="8" spans="1:8" x14ac:dyDescent="0.2">
      <c r="B8" s="28" t="s">
        <v>13</v>
      </c>
      <c r="C8" s="28" t="s">
        <v>44</v>
      </c>
      <c r="D8" s="28" t="s">
        <v>45</v>
      </c>
      <c r="E8" s="28" t="s">
        <v>39</v>
      </c>
      <c r="F8" s="28" t="s">
        <v>46</v>
      </c>
      <c r="G8" s="28" t="s">
        <v>47</v>
      </c>
      <c r="H8" s="28" t="s">
        <v>22</v>
      </c>
    </row>
    <row r="9" spans="1:8" x14ac:dyDescent="0.2">
      <c r="A9" t="s">
        <v>50</v>
      </c>
      <c r="B9" s="26">
        <v>99.63</v>
      </c>
      <c r="C9" s="26">
        <v>212.3</v>
      </c>
      <c r="D9" s="26">
        <v>353</v>
      </c>
      <c r="E9" s="26">
        <v>523.6</v>
      </c>
      <c r="F9" s="26">
        <v>478.9</v>
      </c>
      <c r="G9" s="26">
        <v>108.8</v>
      </c>
      <c r="H9" s="26" t="s">
        <v>48</v>
      </c>
    </row>
    <row r="10" spans="1:8" x14ac:dyDescent="0.2">
      <c r="A10" t="s">
        <v>51</v>
      </c>
      <c r="B10" s="26">
        <v>0.3947</v>
      </c>
      <c r="C10" s="26">
        <v>17.38</v>
      </c>
      <c r="D10" s="26">
        <v>15.02</v>
      </c>
      <c r="E10" s="26">
        <v>16.04</v>
      </c>
      <c r="F10" s="26">
        <v>11.84</v>
      </c>
      <c r="G10" s="26">
        <v>9.4879999999999995</v>
      </c>
      <c r="H10" s="26" t="s">
        <v>49</v>
      </c>
    </row>
  </sheetData>
  <mergeCells count="2">
    <mergeCell ref="B1:H1"/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CCR3 (1)</vt:lpstr>
      <vt:lpstr>CCR10(1)</vt:lpstr>
      <vt:lpstr>CCR3(2)</vt:lpstr>
      <vt:lpstr>CCR10(2)</vt:lpstr>
      <vt:lpstr>CCR10; N=3 (Normalized to SEA)</vt:lpstr>
      <vt:lpstr>CCR3; N=3 (Normalized to SEA)</vt:lpstr>
      <vt:lpstr>EC50Values</vt:lpstr>
      <vt:lpstr>Maximum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Johnson</dc:creator>
  <cp:lastModifiedBy>Thomas, Monica A</cp:lastModifiedBy>
  <dcterms:created xsi:type="dcterms:W3CDTF">2017-02-02T00:23:50Z</dcterms:created>
  <dcterms:modified xsi:type="dcterms:W3CDTF">2018-03-20T21:40:19Z</dcterms:modified>
</cp:coreProperties>
</file>