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600" yWindow="465" windowWidth="28800" windowHeight="16335" tabRatio="500" activeTab="1"/>
  </bookViews>
  <sheets>
    <sheet name="Sheet1" sheetId="1" r:id="rId1"/>
    <sheet name="Short_Summary_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0" i="1" l="1"/>
  <c r="X80" i="1"/>
  <c r="M80" i="1"/>
  <c r="W80" i="1"/>
  <c r="P80" i="1"/>
  <c r="V80" i="1"/>
  <c r="O80" i="1"/>
  <c r="U80" i="1"/>
  <c r="N77" i="1"/>
  <c r="X77" i="1"/>
  <c r="M77" i="1"/>
  <c r="W77" i="1"/>
  <c r="P77" i="1"/>
  <c r="V77" i="1"/>
  <c r="O77" i="1"/>
  <c r="U77" i="1"/>
  <c r="N74" i="1"/>
  <c r="X74" i="1"/>
  <c r="M74" i="1"/>
  <c r="W74" i="1"/>
  <c r="P74" i="1"/>
  <c r="V74" i="1"/>
  <c r="O74" i="1"/>
  <c r="U74" i="1"/>
  <c r="N71" i="1"/>
  <c r="X71" i="1"/>
  <c r="M71" i="1"/>
  <c r="W71" i="1"/>
  <c r="P71" i="1"/>
  <c r="V71" i="1"/>
  <c r="O71" i="1"/>
  <c r="U71" i="1"/>
  <c r="N68" i="1"/>
  <c r="X68" i="1"/>
  <c r="M68" i="1"/>
  <c r="W68" i="1"/>
  <c r="P68" i="1"/>
  <c r="V68" i="1"/>
  <c r="O68" i="1"/>
  <c r="U68" i="1"/>
  <c r="N65" i="1"/>
  <c r="X65" i="1"/>
  <c r="M65" i="1"/>
  <c r="W65" i="1"/>
  <c r="P65" i="1"/>
  <c r="V65" i="1"/>
  <c r="O65" i="1"/>
  <c r="U65" i="1"/>
  <c r="N62" i="1"/>
  <c r="X62" i="1"/>
  <c r="M62" i="1"/>
  <c r="W62" i="1"/>
  <c r="P62" i="1"/>
  <c r="V62" i="1"/>
  <c r="O62" i="1"/>
  <c r="U62" i="1"/>
  <c r="N59" i="1"/>
  <c r="X59" i="1"/>
  <c r="M59" i="1"/>
  <c r="W59" i="1"/>
  <c r="P59" i="1"/>
  <c r="V59" i="1"/>
  <c r="O59" i="1"/>
  <c r="U59" i="1"/>
  <c r="R80" i="1"/>
  <c r="Q80" i="1"/>
  <c r="L80" i="1"/>
  <c r="K80" i="1"/>
  <c r="R77" i="1"/>
  <c r="Q77" i="1"/>
  <c r="L77" i="1"/>
  <c r="K77" i="1"/>
  <c r="R74" i="1"/>
  <c r="Q74" i="1"/>
  <c r="L74" i="1"/>
  <c r="K74" i="1"/>
  <c r="R71" i="1"/>
  <c r="Q71" i="1"/>
  <c r="L71" i="1"/>
  <c r="K71" i="1"/>
  <c r="R68" i="1"/>
  <c r="Q68" i="1"/>
  <c r="L68" i="1"/>
  <c r="K68" i="1"/>
  <c r="R65" i="1"/>
  <c r="Q65" i="1"/>
  <c r="L65" i="1"/>
  <c r="K65" i="1"/>
  <c r="R62" i="1"/>
  <c r="Q62" i="1"/>
  <c r="L62" i="1"/>
  <c r="K62" i="1"/>
  <c r="R59" i="1"/>
  <c r="Q59" i="1"/>
  <c r="L59" i="1"/>
  <c r="K59" i="1"/>
  <c r="R56" i="1"/>
  <c r="Q56" i="1"/>
  <c r="P56" i="1"/>
  <c r="O56" i="1"/>
  <c r="N56" i="1"/>
  <c r="M56" i="1"/>
  <c r="L56" i="1"/>
  <c r="K56" i="1"/>
  <c r="O51" i="1"/>
  <c r="U51" i="1"/>
  <c r="P51" i="1"/>
  <c r="V51" i="1"/>
  <c r="M51" i="1"/>
  <c r="W51" i="1"/>
  <c r="N51" i="1"/>
  <c r="X51" i="1"/>
  <c r="K51" i="1"/>
  <c r="L51" i="1"/>
  <c r="Q51" i="1"/>
  <c r="R51" i="1"/>
  <c r="K52" i="1"/>
  <c r="L52" i="1"/>
  <c r="M52" i="1"/>
  <c r="N52" i="1"/>
  <c r="O52" i="1"/>
  <c r="P52" i="1"/>
  <c r="Q52" i="1"/>
  <c r="R52" i="1"/>
  <c r="R53" i="1"/>
  <c r="Q53" i="1"/>
  <c r="P53" i="1"/>
  <c r="O53" i="1"/>
  <c r="N53" i="1"/>
  <c r="M53" i="1"/>
  <c r="L53" i="1"/>
  <c r="K53" i="1"/>
  <c r="R48" i="1"/>
  <c r="Q48" i="1"/>
  <c r="P48" i="1"/>
  <c r="O48" i="1"/>
  <c r="N48" i="1"/>
  <c r="M48" i="1"/>
  <c r="L48" i="1"/>
  <c r="K48" i="1"/>
  <c r="X48" i="1"/>
  <c r="W48" i="1"/>
  <c r="V48" i="1"/>
  <c r="U48" i="1"/>
  <c r="N86" i="1"/>
  <c r="X86" i="1"/>
  <c r="P86" i="1"/>
  <c r="V86" i="1"/>
  <c r="N85" i="1"/>
  <c r="X85" i="1"/>
  <c r="P85" i="1"/>
  <c r="V85" i="1"/>
  <c r="N84" i="1"/>
  <c r="X84" i="1"/>
  <c r="P84" i="1"/>
  <c r="V84" i="1"/>
  <c r="N83" i="1"/>
  <c r="X83" i="1"/>
  <c r="P83" i="1"/>
  <c r="V83" i="1"/>
  <c r="X56" i="1"/>
  <c r="W56" i="1"/>
  <c r="V56" i="1"/>
  <c r="U56" i="1"/>
  <c r="X53" i="1"/>
  <c r="W53" i="1"/>
  <c r="V53" i="1"/>
  <c r="U53" i="1"/>
  <c r="X52" i="1"/>
  <c r="W52" i="1"/>
  <c r="V52" i="1"/>
  <c r="U52" i="1"/>
  <c r="N47" i="1"/>
  <c r="X47" i="1"/>
  <c r="M47" i="1"/>
  <c r="W47" i="1"/>
  <c r="P47" i="1"/>
  <c r="V47" i="1"/>
  <c r="O47" i="1"/>
  <c r="U47" i="1"/>
  <c r="N46" i="1"/>
  <c r="X46" i="1"/>
  <c r="M46" i="1"/>
  <c r="W46" i="1"/>
  <c r="P46" i="1"/>
  <c r="V46" i="1"/>
  <c r="O46" i="1"/>
  <c r="U46" i="1"/>
  <c r="N45" i="1"/>
  <c r="X45" i="1"/>
  <c r="M45" i="1"/>
  <c r="W45" i="1"/>
  <c r="P45" i="1"/>
  <c r="V45" i="1"/>
  <c r="O45" i="1"/>
  <c r="U45" i="1"/>
  <c r="N44" i="1"/>
  <c r="X44" i="1"/>
  <c r="M44" i="1"/>
  <c r="W44" i="1"/>
  <c r="P44" i="1"/>
  <c r="V44" i="1"/>
  <c r="O44" i="1"/>
  <c r="U44" i="1"/>
  <c r="N43" i="1"/>
  <c r="X43" i="1"/>
  <c r="M43" i="1"/>
  <c r="W43" i="1"/>
  <c r="P43" i="1"/>
  <c r="V43" i="1"/>
  <c r="O43" i="1"/>
  <c r="U43" i="1"/>
  <c r="N42" i="1"/>
  <c r="X42" i="1"/>
  <c r="M42" i="1"/>
  <c r="W42" i="1"/>
  <c r="P42" i="1"/>
  <c r="V42" i="1"/>
  <c r="O42" i="1"/>
  <c r="U42" i="1"/>
  <c r="N41" i="1"/>
  <c r="X41" i="1"/>
  <c r="M41" i="1"/>
  <c r="W41" i="1"/>
  <c r="P41" i="1"/>
  <c r="V41" i="1"/>
  <c r="O41" i="1"/>
  <c r="U41" i="1"/>
  <c r="N40" i="1"/>
  <c r="X40" i="1"/>
  <c r="M40" i="1"/>
  <c r="W40" i="1"/>
  <c r="P40" i="1"/>
  <c r="V40" i="1"/>
  <c r="O40" i="1"/>
  <c r="U40" i="1"/>
  <c r="N39" i="1"/>
  <c r="X39" i="1"/>
  <c r="M39" i="1"/>
  <c r="W39" i="1"/>
  <c r="P39" i="1"/>
  <c r="V39" i="1"/>
  <c r="O39" i="1"/>
  <c r="U39" i="1"/>
  <c r="N38" i="1"/>
  <c r="X38" i="1"/>
  <c r="M38" i="1"/>
  <c r="W38" i="1"/>
  <c r="P38" i="1"/>
  <c r="V38" i="1"/>
  <c r="O38" i="1"/>
  <c r="U38" i="1"/>
  <c r="N37" i="1"/>
  <c r="X37" i="1"/>
  <c r="M37" i="1"/>
  <c r="W37" i="1"/>
  <c r="P37" i="1"/>
  <c r="V37" i="1"/>
  <c r="O37" i="1"/>
  <c r="U37" i="1"/>
  <c r="N36" i="1"/>
  <c r="X36" i="1"/>
  <c r="M36" i="1"/>
  <c r="W36" i="1"/>
  <c r="P36" i="1"/>
  <c r="V36" i="1"/>
  <c r="O36" i="1"/>
  <c r="U36" i="1"/>
  <c r="N35" i="1"/>
  <c r="X35" i="1"/>
  <c r="M35" i="1"/>
  <c r="W35" i="1"/>
  <c r="P35" i="1"/>
  <c r="V35" i="1"/>
  <c r="O35" i="1"/>
  <c r="U35" i="1"/>
  <c r="N34" i="1"/>
  <c r="X34" i="1"/>
  <c r="M34" i="1"/>
  <c r="W34" i="1"/>
  <c r="P34" i="1"/>
  <c r="V34" i="1"/>
  <c r="O34" i="1"/>
  <c r="U34" i="1"/>
  <c r="N33" i="1"/>
  <c r="X33" i="1"/>
  <c r="M33" i="1"/>
  <c r="W33" i="1"/>
  <c r="P33" i="1"/>
  <c r="V33" i="1"/>
  <c r="O33" i="1"/>
  <c r="U33" i="1"/>
  <c r="N31" i="1"/>
  <c r="X31" i="1"/>
  <c r="M31" i="1"/>
  <c r="W31" i="1"/>
  <c r="P31" i="1"/>
  <c r="V31" i="1"/>
  <c r="O31" i="1"/>
  <c r="U31" i="1"/>
  <c r="N30" i="1"/>
  <c r="X30" i="1"/>
  <c r="M30" i="1"/>
  <c r="W30" i="1"/>
  <c r="P30" i="1"/>
  <c r="V30" i="1"/>
  <c r="O30" i="1"/>
  <c r="U30" i="1"/>
  <c r="N29" i="1"/>
  <c r="X29" i="1"/>
  <c r="M29" i="1"/>
  <c r="W29" i="1"/>
  <c r="P29" i="1"/>
  <c r="V29" i="1"/>
  <c r="O29" i="1"/>
  <c r="U29" i="1"/>
  <c r="N28" i="1"/>
  <c r="X28" i="1"/>
  <c r="M28" i="1"/>
  <c r="W28" i="1"/>
  <c r="P28" i="1"/>
  <c r="V28" i="1"/>
  <c r="O28" i="1"/>
  <c r="U28" i="1"/>
  <c r="N27" i="1"/>
  <c r="X27" i="1"/>
  <c r="M27" i="1"/>
  <c r="W27" i="1"/>
  <c r="P27" i="1"/>
  <c r="V27" i="1"/>
  <c r="O27" i="1"/>
  <c r="U27" i="1"/>
  <c r="N25" i="1"/>
  <c r="X25" i="1"/>
  <c r="M25" i="1"/>
  <c r="W25" i="1"/>
  <c r="P25" i="1"/>
  <c r="V25" i="1"/>
  <c r="O25" i="1"/>
  <c r="U25" i="1"/>
  <c r="N24" i="1"/>
  <c r="X24" i="1"/>
  <c r="M24" i="1"/>
  <c r="W24" i="1"/>
  <c r="P24" i="1"/>
  <c r="V24" i="1"/>
  <c r="O24" i="1"/>
  <c r="U24" i="1"/>
  <c r="N23" i="1"/>
  <c r="X23" i="1"/>
  <c r="M23" i="1"/>
  <c r="W23" i="1"/>
  <c r="P23" i="1"/>
  <c r="V23" i="1"/>
  <c r="O23" i="1"/>
  <c r="U23" i="1"/>
  <c r="N22" i="1"/>
  <c r="X22" i="1"/>
  <c r="M22" i="1"/>
  <c r="W22" i="1"/>
  <c r="P22" i="1"/>
  <c r="V22" i="1"/>
  <c r="O22" i="1"/>
  <c r="U22" i="1"/>
  <c r="N21" i="1"/>
  <c r="X21" i="1"/>
  <c r="M21" i="1"/>
  <c r="W21" i="1"/>
  <c r="P21" i="1"/>
  <c r="V21" i="1"/>
  <c r="O21" i="1"/>
  <c r="U21" i="1"/>
  <c r="N17" i="1"/>
  <c r="X17" i="1"/>
  <c r="M17" i="1"/>
  <c r="W17" i="1"/>
  <c r="P17" i="1"/>
  <c r="V17" i="1"/>
  <c r="O17" i="1"/>
  <c r="U17" i="1"/>
  <c r="N16" i="1"/>
  <c r="X16" i="1"/>
  <c r="M16" i="1"/>
  <c r="W16" i="1"/>
  <c r="P16" i="1"/>
  <c r="V16" i="1"/>
  <c r="O16" i="1"/>
  <c r="U16" i="1"/>
  <c r="N15" i="1"/>
  <c r="X15" i="1"/>
  <c r="M15" i="1"/>
  <c r="W15" i="1"/>
  <c r="P15" i="1"/>
  <c r="V15" i="1"/>
  <c r="O15" i="1"/>
  <c r="U15" i="1"/>
  <c r="N14" i="1"/>
  <c r="X14" i="1"/>
  <c r="M14" i="1"/>
  <c r="W14" i="1"/>
  <c r="P14" i="1"/>
  <c r="V14" i="1"/>
  <c r="O14" i="1"/>
  <c r="U14" i="1"/>
  <c r="N13" i="1"/>
  <c r="X13" i="1"/>
  <c r="M13" i="1"/>
  <c r="W13" i="1"/>
  <c r="P13" i="1"/>
  <c r="V13" i="1"/>
  <c r="O13" i="1"/>
  <c r="U13" i="1"/>
  <c r="N12" i="1"/>
  <c r="X12" i="1"/>
  <c r="M12" i="1"/>
  <c r="W12" i="1"/>
  <c r="P12" i="1"/>
  <c r="V12" i="1"/>
  <c r="O12" i="1"/>
  <c r="U12" i="1"/>
  <c r="N11" i="1"/>
  <c r="X11" i="1"/>
  <c r="M11" i="1"/>
  <c r="W11" i="1"/>
  <c r="P11" i="1"/>
  <c r="V11" i="1"/>
  <c r="O11" i="1"/>
  <c r="U11" i="1"/>
  <c r="N10" i="1"/>
  <c r="X10" i="1"/>
  <c r="M10" i="1"/>
  <c r="W10" i="1"/>
  <c r="P10" i="1"/>
  <c r="V10" i="1"/>
  <c r="O10" i="1"/>
  <c r="U10" i="1"/>
  <c r="N9" i="1"/>
  <c r="X9" i="1"/>
  <c r="M9" i="1"/>
  <c r="W9" i="1"/>
  <c r="N8" i="1"/>
  <c r="X8" i="1"/>
  <c r="M8" i="1"/>
  <c r="W8" i="1"/>
  <c r="N7" i="1"/>
  <c r="X7" i="1"/>
  <c r="M7" i="1"/>
  <c r="W7" i="1"/>
  <c r="N6" i="1"/>
  <c r="X6" i="1"/>
  <c r="M6" i="1"/>
  <c r="W6" i="1"/>
  <c r="P9" i="1"/>
  <c r="V9" i="1"/>
  <c r="O9" i="1"/>
  <c r="U9" i="1"/>
  <c r="P8" i="1"/>
  <c r="V8" i="1"/>
  <c r="O8" i="1"/>
  <c r="U8" i="1"/>
  <c r="P7" i="1"/>
  <c r="V7" i="1"/>
  <c r="O7" i="1"/>
  <c r="U7" i="1"/>
  <c r="P6" i="1"/>
  <c r="V6" i="1"/>
  <c r="O6" i="1"/>
  <c r="U6" i="1"/>
  <c r="R86" i="1"/>
  <c r="L86" i="1"/>
  <c r="R85" i="1"/>
  <c r="L85" i="1"/>
  <c r="R84" i="1"/>
  <c r="L84" i="1"/>
  <c r="R83" i="1"/>
  <c r="L83" i="1"/>
  <c r="K55" i="1"/>
  <c r="R55" i="1"/>
  <c r="Q55" i="1"/>
  <c r="P55" i="1"/>
  <c r="O55" i="1"/>
  <c r="N55" i="1"/>
  <c r="M55" i="1"/>
  <c r="L55" i="1"/>
  <c r="K47" i="1"/>
  <c r="R47" i="1"/>
  <c r="Q47" i="1"/>
  <c r="L47" i="1"/>
  <c r="K46" i="1"/>
  <c r="R46" i="1"/>
  <c r="Q46" i="1"/>
  <c r="L46" i="1"/>
  <c r="K45" i="1"/>
  <c r="R45" i="1"/>
  <c r="Q45" i="1"/>
  <c r="L45" i="1"/>
  <c r="K44" i="1"/>
  <c r="R44" i="1"/>
  <c r="Q44" i="1"/>
  <c r="L44" i="1"/>
  <c r="K43" i="1"/>
  <c r="R43" i="1"/>
  <c r="Q43" i="1"/>
  <c r="L43" i="1"/>
  <c r="K42" i="1"/>
  <c r="R42" i="1"/>
  <c r="Q42" i="1"/>
  <c r="L42" i="1"/>
  <c r="K41" i="1"/>
  <c r="R41" i="1"/>
  <c r="Q41" i="1"/>
  <c r="L41" i="1"/>
  <c r="K40" i="1"/>
  <c r="R40" i="1"/>
  <c r="Q40" i="1"/>
  <c r="L40" i="1"/>
  <c r="K39" i="1"/>
  <c r="R39" i="1"/>
  <c r="Q39" i="1"/>
  <c r="L39" i="1"/>
  <c r="K38" i="1"/>
  <c r="R38" i="1"/>
  <c r="Q38" i="1"/>
  <c r="L38" i="1"/>
  <c r="K37" i="1"/>
  <c r="R37" i="1"/>
  <c r="Q37" i="1"/>
  <c r="L37" i="1"/>
  <c r="K36" i="1"/>
  <c r="R36" i="1"/>
  <c r="Q36" i="1"/>
  <c r="L36" i="1"/>
  <c r="K35" i="1"/>
  <c r="R35" i="1"/>
  <c r="Q35" i="1"/>
  <c r="L35" i="1"/>
  <c r="K34" i="1"/>
  <c r="R34" i="1"/>
  <c r="Q34" i="1"/>
  <c r="L34" i="1"/>
  <c r="K33" i="1"/>
  <c r="R33" i="1"/>
  <c r="Q33" i="1"/>
  <c r="L33" i="1"/>
  <c r="K32" i="1"/>
  <c r="R32" i="1"/>
  <c r="Q32" i="1"/>
  <c r="P32" i="1"/>
  <c r="O32" i="1"/>
  <c r="N32" i="1"/>
  <c r="M32" i="1"/>
  <c r="L32" i="1"/>
  <c r="K31" i="1"/>
  <c r="R31" i="1"/>
  <c r="Q31" i="1"/>
  <c r="L31" i="1"/>
  <c r="K30" i="1"/>
  <c r="R30" i="1"/>
  <c r="Q30" i="1"/>
  <c r="L30" i="1"/>
  <c r="K29" i="1"/>
  <c r="R29" i="1"/>
  <c r="Q29" i="1"/>
  <c r="L29" i="1"/>
  <c r="K28" i="1"/>
  <c r="R28" i="1"/>
  <c r="Q28" i="1"/>
  <c r="L28" i="1"/>
  <c r="K27" i="1"/>
  <c r="R27" i="1"/>
  <c r="Q27" i="1"/>
  <c r="L27" i="1"/>
  <c r="K26" i="1"/>
  <c r="R26" i="1"/>
  <c r="Q26" i="1"/>
  <c r="P26" i="1"/>
  <c r="O26" i="1"/>
  <c r="N26" i="1"/>
  <c r="M26" i="1"/>
  <c r="L26" i="1"/>
  <c r="K25" i="1"/>
  <c r="R25" i="1"/>
  <c r="Q25" i="1"/>
  <c r="L25" i="1"/>
  <c r="K24" i="1"/>
  <c r="R24" i="1"/>
  <c r="Q24" i="1"/>
  <c r="L24" i="1"/>
  <c r="K23" i="1"/>
  <c r="R23" i="1"/>
  <c r="Q23" i="1"/>
  <c r="L23" i="1"/>
  <c r="K22" i="1"/>
  <c r="R22" i="1"/>
  <c r="Q22" i="1"/>
  <c r="L22" i="1"/>
  <c r="K21" i="1"/>
  <c r="R21" i="1"/>
  <c r="Q21" i="1"/>
  <c r="L21" i="1"/>
  <c r="K20" i="1"/>
  <c r="R20" i="1"/>
  <c r="Q20" i="1"/>
  <c r="P20" i="1"/>
  <c r="O20" i="1"/>
  <c r="N20" i="1"/>
  <c r="M20" i="1"/>
  <c r="L20" i="1"/>
  <c r="K18" i="1"/>
  <c r="R18" i="1"/>
  <c r="Q18" i="1"/>
  <c r="P18" i="1"/>
  <c r="O18" i="1"/>
  <c r="N18" i="1"/>
  <c r="M18" i="1"/>
  <c r="L18" i="1"/>
  <c r="K17" i="1"/>
  <c r="R17" i="1"/>
  <c r="Q17" i="1"/>
  <c r="L17" i="1"/>
  <c r="K16" i="1"/>
  <c r="R16" i="1"/>
  <c r="Q16" i="1"/>
  <c r="L16" i="1"/>
  <c r="K15" i="1"/>
  <c r="R15" i="1"/>
  <c r="Q15" i="1"/>
  <c r="L15" i="1"/>
  <c r="K14" i="1"/>
  <c r="R14" i="1"/>
  <c r="Q14" i="1"/>
  <c r="L14" i="1"/>
  <c r="K13" i="1"/>
  <c r="R13" i="1"/>
  <c r="Q13" i="1"/>
  <c r="L13" i="1"/>
  <c r="K12" i="1"/>
  <c r="R12" i="1"/>
  <c r="Q12" i="1"/>
  <c r="L12" i="1"/>
  <c r="K11" i="1"/>
  <c r="R11" i="1"/>
  <c r="Q11" i="1"/>
  <c r="L11" i="1"/>
  <c r="K10" i="1"/>
  <c r="R10" i="1"/>
  <c r="Q10" i="1"/>
  <c r="L10" i="1"/>
  <c r="K9" i="1"/>
  <c r="R9" i="1"/>
  <c r="Q9" i="1"/>
  <c r="L9" i="1"/>
  <c r="R8" i="1"/>
  <c r="Q8" i="1"/>
  <c r="L8" i="1"/>
  <c r="L6" i="1"/>
  <c r="Q6" i="1"/>
  <c r="R6" i="1"/>
  <c r="K7" i="1"/>
  <c r="L7" i="1"/>
  <c r="Q7" i="1"/>
  <c r="R7" i="1"/>
  <c r="K8" i="1"/>
  <c r="K6" i="1"/>
</calcChain>
</file>

<file path=xl/sharedStrings.xml><?xml version="1.0" encoding="utf-8"?>
<sst xmlns="http://schemas.openxmlformats.org/spreadsheetml/2006/main" count="348" uniqueCount="186">
  <si>
    <t>Var</t>
  </si>
  <si>
    <t>00 - B</t>
  </si>
  <si>
    <t>00 - M</t>
  </si>
  <si>
    <t>01 - B</t>
  </si>
  <si>
    <t>01 - M</t>
  </si>
  <si>
    <t>11 - B</t>
  </si>
  <si>
    <t>11 - M</t>
  </si>
  <si>
    <t>All - B</t>
  </si>
  <si>
    <t>All - M</t>
  </si>
  <si>
    <t>st_ct</t>
  </si>
  <si>
    <t>hhs</t>
  </si>
  <si>
    <t>ppl</t>
  </si>
  <si>
    <t>wp_prblm_taste_rcd</t>
  </si>
  <si>
    <t>wp_prblm_smell_rcd</t>
  </si>
  <si>
    <t>wp_prblm_color_rcd</t>
  </si>
  <si>
    <t>wp_prblm_cloudy_rcd</t>
  </si>
  <si>
    <t>ho_diar_rcd</t>
  </si>
  <si>
    <t>ho_typh_rcd</t>
  </si>
  <si>
    <t>ho_malr_rcd</t>
  </si>
  <si>
    <t>ho_dysn_rcd</t>
  </si>
  <si>
    <t>ho_resp_rcd</t>
  </si>
  <si>
    <t>ho_skin_rcd</t>
  </si>
  <si>
    <t>ho_eyin_rcd</t>
  </si>
  <si>
    <t>ho_wrms_rcd</t>
  </si>
  <si>
    <t>ho_othr_1_rcd</t>
  </si>
  <si>
    <t>ho_othr_2_rcd</t>
  </si>
  <si>
    <t>NA</t>
  </si>
  <si>
    <t>ho_dk_rcd</t>
  </si>
  <si>
    <t>ft_lt_30M</t>
  </si>
  <si>
    <t>ft_30_60M</t>
  </si>
  <si>
    <t>ft_gt_120M</t>
  </si>
  <si>
    <t>ft_gt_60M</t>
  </si>
  <si>
    <t>ft_gt_180M</t>
  </si>
  <si>
    <t>ftch_tm_NA</t>
  </si>
  <si>
    <t>sf_NoBush</t>
  </si>
  <si>
    <t>sf_ImpLatr</t>
  </si>
  <si>
    <t>sf_Pit</t>
  </si>
  <si>
    <t>sf_Latr</t>
  </si>
  <si>
    <t>sf_.NoNghbr</t>
  </si>
  <si>
    <t>san_fac_NA</t>
  </si>
  <si>
    <t>wp_prblm_taste_rcd_na</t>
  </si>
  <si>
    <t>wp_prblm_smell_rcd_na</t>
  </si>
  <si>
    <t>wp_prblm_color_rcd_na</t>
  </si>
  <si>
    <t>wp_prblm_cloudy_rcd_na</t>
  </si>
  <si>
    <t>ho_diar_rcd_na</t>
  </si>
  <si>
    <t>ho_typh_rcd_na</t>
  </si>
  <si>
    <t>ho_malr_rcd_na</t>
  </si>
  <si>
    <t>ho_dysn_rcd_na</t>
  </si>
  <si>
    <t>ho_resp_rcd_na</t>
  </si>
  <si>
    <t>ho_skin_rcd_na</t>
  </si>
  <si>
    <t>ho_eyin_rcd_na</t>
  </si>
  <si>
    <t>ho_wrms_rcd_na</t>
  </si>
  <si>
    <t>ho_othr_1_rcd_na</t>
  </si>
  <si>
    <t>ho_othr_2_rcd_na</t>
  </si>
  <si>
    <t>ho_dk_rcd_na</t>
  </si>
  <si>
    <t>fnct_wp</t>
  </si>
  <si>
    <t>fnct_wp_na</t>
  </si>
  <si>
    <t>fnct_wp_tt</t>
  </si>
  <si>
    <t>strd_fees_sum</t>
  </si>
  <si>
    <t>strd_fees_none</t>
  </si>
  <si>
    <t>fnct_wq</t>
  </si>
  <si>
    <t>fnct_wq_na</t>
  </si>
  <si>
    <t>fnct_wq_tt</t>
  </si>
  <si>
    <t>tst_rslt_elec_amt</t>
  </si>
  <si>
    <t>tst_rslt_elec_amt_na</t>
  </si>
  <si>
    <t>tst_rslt_elec_amt_tt</t>
  </si>
  <si>
    <t>tst_rslt_temp_amt</t>
  </si>
  <si>
    <t>tst_rslt_temp_amt_na</t>
  </si>
  <si>
    <t>tst_rslt_temp_amt_tt</t>
  </si>
  <si>
    <t>tst_rslt_trbd_amt</t>
  </si>
  <si>
    <t>tst_rslt_trbd_amt_na</t>
  </si>
  <si>
    <t>tst_rslt_trbd_amt_tt</t>
  </si>
  <si>
    <t>tst_rslt_nitrite_amt</t>
  </si>
  <si>
    <t>tst_rslt_nitrite_amt_na</t>
  </si>
  <si>
    <t>tst_rslt_nitrite_amt_tt</t>
  </si>
  <si>
    <t>tst_rslt_nitrate_amt</t>
  </si>
  <si>
    <t>tst_rslt_nitrate_amt_na</t>
  </si>
  <si>
    <t>tst_rslt_nitrate_amt_tt</t>
  </si>
  <si>
    <t>tst_rslt_fl_amt</t>
  </si>
  <si>
    <t>tst_rslt_fl_amt_na</t>
  </si>
  <si>
    <t>tst_rslt_fl_amt_tt</t>
  </si>
  <si>
    <t>tst_rslt_arsnc_amt</t>
  </si>
  <si>
    <t>tst_rslt_arsnc_amt_na</t>
  </si>
  <si>
    <t>tst_rslt_arsnc_amt_tt</t>
  </si>
  <si>
    <t>tst_rslt_ecoli_amt</t>
  </si>
  <si>
    <t>tst_rslt_ecoli_amt_na</t>
  </si>
  <si>
    <t>tst_rslt_ecoli_amt_tt</t>
  </si>
  <si>
    <t>tst_rslt_fcoli_amt</t>
  </si>
  <si>
    <t>tst_rslt_fcoli_amt_na</t>
  </si>
  <si>
    <t>tst_rslt_fcoli_amt_tt</t>
  </si>
  <si>
    <t>ecoli_risk_l</t>
  </si>
  <si>
    <t>ecoli_risk_i</t>
  </si>
  <si>
    <t>ecoli_risk_h</t>
  </si>
  <si>
    <t>ecoli_risk_v</t>
  </si>
  <si>
    <t>Taste</t>
  </si>
  <si>
    <t>Smell</t>
  </si>
  <si>
    <t>Color</t>
  </si>
  <si>
    <t>Cloudy</t>
  </si>
  <si>
    <t>Before</t>
  </si>
  <si>
    <t>After</t>
  </si>
  <si>
    <t>Small sample</t>
  </si>
  <si>
    <t>Large sample</t>
  </si>
  <si>
    <t>Diarrhea</t>
  </si>
  <si>
    <t>Typhoid</t>
  </si>
  <si>
    <t>Malaria</t>
  </si>
  <si>
    <t>Dysentery</t>
  </si>
  <si>
    <t>Respiratory infections</t>
  </si>
  <si>
    <t>Skin infections</t>
  </si>
  <si>
    <t>Eye infections</t>
  </si>
  <si>
    <t>Intestinal worms</t>
  </si>
  <si>
    <t>Less than 30 minutes</t>
  </si>
  <si>
    <t>30-60 minutes</t>
  </si>
  <si>
    <t>1-2 hours</t>
  </si>
  <si>
    <t>2-3 hours</t>
  </si>
  <si>
    <t>More than 3 hours</t>
  </si>
  <si>
    <t>Open defecation</t>
  </si>
  <si>
    <t>Improved latrine</t>
  </si>
  <si>
    <t>Pit latrine</t>
  </si>
  <si>
    <t>Basic latrine</t>
  </si>
  <si>
    <t>Neighbor's latrine</t>
  </si>
  <si>
    <t>Surprising this goes down….</t>
  </si>
  <si>
    <t>Low risk</t>
  </si>
  <si>
    <t>Intermediate risk</t>
  </si>
  <si>
    <t>High risk</t>
  </si>
  <si>
    <t>Very high risk</t>
  </si>
  <si>
    <t>This doesn't seem to add up to 100%...</t>
  </si>
  <si>
    <t>&lt;- Site-survey counts (*_tt)</t>
  </si>
  <si>
    <t>Fixed - changed formulas in K-R</t>
  </si>
  <si>
    <t>Functionality - WP Survey</t>
  </si>
  <si>
    <t>Functionality - WQ Survey</t>
  </si>
  <si>
    <t>Sites with no stored maintenance fees</t>
  </si>
  <si>
    <t>Stored maintenance fees</t>
  </si>
  <si>
    <t>Electricity</t>
  </si>
  <si>
    <t>Temperature</t>
  </si>
  <si>
    <t>Turbidity</t>
  </si>
  <si>
    <t>Nitrite</t>
  </si>
  <si>
    <t>Nitrate</t>
  </si>
  <si>
    <t>Flouride</t>
  </si>
  <si>
    <t>Arsenic</t>
  </si>
  <si>
    <t>E.Coli</t>
  </si>
  <si>
    <t>F.Coli</t>
  </si>
  <si>
    <t>These counts (*_na) are really here as a QC step - doesn't look like you were planning on doing analysis with them, but they can be disregarded. Most you could say about them would be "we didn't ask about/get answers on health outcomes in X percent of surveys".</t>
  </si>
  <si>
    <t>And these are pretty confused - they count the number of surveys where the "don't know" or "other" questions were null. Basically meaningless.</t>
  </si>
  <si>
    <t>Measure</t>
  </si>
  <si>
    <t>10 - B</t>
  </si>
  <si>
    <t>10 - M</t>
  </si>
  <si>
    <t>Sites</t>
  </si>
  <si>
    <t>Households</t>
  </si>
  <si>
    <t>People</t>
  </si>
  <si>
    <t>WP - Taste</t>
  </si>
  <si>
    <t>WP - Smell</t>
  </si>
  <si>
    <t>WP - Color</t>
  </si>
  <si>
    <t>WP - Cloudy</t>
  </si>
  <si>
    <t>HO - Diarrhea</t>
  </si>
  <si>
    <t>HO - Typhoid</t>
  </si>
  <si>
    <t>HO - Malaria</t>
  </si>
  <si>
    <t>HO - Dysentery</t>
  </si>
  <si>
    <t>HO - Respiratory Issues</t>
  </si>
  <si>
    <t>HO - Skin Rash</t>
  </si>
  <si>
    <t>HO - Eye Infection</t>
  </si>
  <si>
    <t>HO - Worms</t>
  </si>
  <si>
    <t>FT - LT 30M</t>
  </si>
  <si>
    <t>FT - 30-60M</t>
  </si>
  <si>
    <t>FT - 60-120M</t>
  </si>
  <si>
    <t>FT - 120-180M</t>
  </si>
  <si>
    <t>FT - GT 180M</t>
  </si>
  <si>
    <t>SF - Bush</t>
  </si>
  <si>
    <t>SF - Improvised Latrine</t>
  </si>
  <si>
    <t>SF - Pit</t>
  </si>
  <si>
    <t>SF - Latrine</t>
  </si>
  <si>
    <t>SF - No, Neighbor's</t>
  </si>
  <si>
    <t>% Functionality, Site</t>
  </si>
  <si>
    <t>% Functionality, Water Quality</t>
  </si>
  <si>
    <t>MG - Stored Fees, USh</t>
  </si>
  <si>
    <t>E.Coli Risk - Low</t>
  </si>
  <si>
    <t>E.Coli Risk - Intermediate</t>
  </si>
  <si>
    <t>E.Coli Risk - High</t>
  </si>
  <si>
    <t>E.Coli Risk - Very High</t>
  </si>
  <si>
    <t>M&amp;E Sheet</t>
  </si>
  <si>
    <t>Small Sample</t>
  </si>
  <si>
    <t>Overall</t>
  </si>
  <si>
    <t>SS_2</t>
  </si>
  <si>
    <t>M&amp;E</t>
  </si>
  <si>
    <t>SS</t>
  </si>
  <si>
    <t>Short Summary 2</t>
  </si>
  <si>
    <t>Checking 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</si>
</sst>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2" fillId="2" borderId="0" xfId="0" applyFont="1" applyFill="1"/>
    <xf numFmtId="164" fontId="0" fillId="2" borderId="0" xfId="1" applyNumberFormat="1" applyFont="1" applyFill="1"/>
    <xf numFmtId="0" fontId="3" fillId="3" borderId="1" xfId="0" applyFon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9" fontId="0" fillId="2" borderId="1" xfId="2" applyFont="1" applyFill="1" applyBorder="1"/>
    <xf numFmtId="164" fontId="0" fillId="2" borderId="1" xfId="1" applyNumberFormat="1" applyFont="1" applyFill="1" applyBorder="1"/>
    <xf numFmtId="0" fontId="3" fillId="3" borderId="1" xfId="0" applyFont="1" applyFill="1" applyBorder="1" applyAlignment="1">
      <alignment horizontal="center"/>
    </xf>
    <xf numFmtId="9" fontId="0" fillId="2" borderId="1" xfId="0" applyNumberFormat="1" applyFill="1" applyBorder="1"/>
    <xf numFmtId="0" fontId="3" fillId="3" borderId="1" xfId="0" applyFont="1" applyFill="1" applyBorder="1" applyAlignment="1">
      <alignment horizontal="center"/>
    </xf>
    <xf numFmtId="4" fontId="0" fillId="2" borderId="1" xfId="2" applyNumberFormat="1" applyFont="1" applyFill="1" applyBorder="1"/>
    <xf numFmtId="4" fontId="0" fillId="2" borderId="1" xfId="0" applyNumberFormat="1" applyFill="1" applyBorder="1"/>
    <xf numFmtId="3" fontId="0" fillId="2" borderId="1" xfId="2" applyNumberFormat="1" applyFont="1" applyFill="1" applyBorder="1"/>
    <xf numFmtId="9" fontId="4" fillId="2" borderId="0" xfId="0" applyNumberFormat="1" applyFont="1" applyFill="1" applyBorder="1"/>
    <xf numFmtId="9" fontId="4" fillId="2" borderId="5" xfId="0" applyNumberFormat="1" applyFont="1" applyFill="1" applyBorder="1"/>
    <xf numFmtId="9" fontId="4" fillId="2" borderId="6" xfId="0" applyNumberFormat="1" applyFont="1" applyFill="1" applyBorder="1"/>
    <xf numFmtId="9" fontId="4" fillId="2" borderId="2" xfId="0" applyNumberFormat="1" applyFont="1" applyFill="1" applyBorder="1"/>
    <xf numFmtId="9" fontId="4" fillId="2" borderId="3" xfId="0" applyNumberFormat="1" applyFont="1" applyFill="1" applyBorder="1"/>
    <xf numFmtId="9" fontId="4" fillId="2" borderId="9" xfId="0" applyNumberFormat="1" applyFont="1" applyFill="1" applyBorder="1"/>
    <xf numFmtId="3" fontId="0" fillId="2" borderId="1" xfId="0" applyNumberFormat="1" applyFill="1" applyBorder="1"/>
    <xf numFmtId="165" fontId="0" fillId="2" borderId="1" xfId="0" applyNumberFormat="1" applyFill="1" applyBorder="1"/>
    <xf numFmtId="0" fontId="3" fillId="3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Short_Summary_2!$W$6</c:f>
              <c:strCache>
                <c:ptCount val="1"/>
                <c:pt idx="0">
                  <c:v>M&amp;E</c:v>
                </c:pt>
              </c:strCache>
            </c:strRef>
          </c:tx>
          <c:invertIfNegative val="0"/>
          <c:cat>
            <c:strRef>
              <c:f>Short_Summary_2!$V$7:$V$18</c:f>
              <c:strCache>
                <c:ptCount val="12"/>
                <c:pt idx="0">
                  <c:v>WP - Taste</c:v>
                </c:pt>
                <c:pt idx="1">
                  <c:v>WP - Smell</c:v>
                </c:pt>
                <c:pt idx="2">
                  <c:v>WP - Color</c:v>
                </c:pt>
                <c:pt idx="3">
                  <c:v>WP - Cloudy</c:v>
                </c:pt>
                <c:pt idx="4">
                  <c:v>HO - Diarrhea</c:v>
                </c:pt>
                <c:pt idx="5">
                  <c:v>HO - Typhoid</c:v>
                </c:pt>
                <c:pt idx="6">
                  <c:v>HO - Malaria</c:v>
                </c:pt>
                <c:pt idx="7">
                  <c:v>HO - Dysentery</c:v>
                </c:pt>
                <c:pt idx="8">
                  <c:v>HO - Respiratory Issues</c:v>
                </c:pt>
                <c:pt idx="9">
                  <c:v>HO - Skin Rash</c:v>
                </c:pt>
                <c:pt idx="10">
                  <c:v>HO - Eye Infection</c:v>
                </c:pt>
                <c:pt idx="11">
                  <c:v>HO - Worms</c:v>
                </c:pt>
              </c:strCache>
            </c:strRef>
          </c:cat>
          <c:val>
            <c:numRef>
              <c:f>Short_Summary_2!$W$7:$W$18</c:f>
              <c:numCache>
                <c:formatCode>0.0%</c:formatCode>
                <c:ptCount val="12"/>
                <c:pt idx="0">
                  <c:v>1.7465187632759029E-2</c:v>
                </c:pt>
                <c:pt idx="1">
                  <c:v>2.2893556761859807E-2</c:v>
                </c:pt>
                <c:pt idx="2">
                  <c:v>2.6197781449138542E-2</c:v>
                </c:pt>
                <c:pt idx="3">
                  <c:v>3.3986311069152703E-2</c:v>
                </c:pt>
                <c:pt idx="4">
                  <c:v>5.569978758555582E-2</c:v>
                </c:pt>
                <c:pt idx="5">
                  <c:v>7.7177248052867589E-2</c:v>
                </c:pt>
                <c:pt idx="6">
                  <c:v>0.64526787821571863</c:v>
                </c:pt>
                <c:pt idx="7">
                  <c:v>4.4843049327354259E-3</c:v>
                </c:pt>
                <c:pt idx="8">
                  <c:v>0.27189048855322162</c:v>
                </c:pt>
                <c:pt idx="9">
                  <c:v>0.11588388010384706</c:v>
                </c:pt>
                <c:pt idx="10">
                  <c:v>6.584847769648336E-2</c:v>
                </c:pt>
                <c:pt idx="11">
                  <c:v>0.11564786405475572</c:v>
                </c:pt>
              </c:numCache>
            </c:numRef>
          </c:val>
        </c:ser>
        <c:ser>
          <c:idx val="1"/>
          <c:order val="1"/>
          <c:tx>
            <c:strRef>
              <c:f>Short_Summary_2!$X$6</c:f>
              <c:strCache>
                <c:ptCount val="1"/>
                <c:pt idx="0">
                  <c:v>SS</c:v>
                </c:pt>
              </c:strCache>
            </c:strRef>
          </c:tx>
          <c:invertIfNegative val="0"/>
          <c:cat>
            <c:strRef>
              <c:f>Short_Summary_2!$V$7:$V$18</c:f>
              <c:strCache>
                <c:ptCount val="12"/>
                <c:pt idx="0">
                  <c:v>WP - Taste</c:v>
                </c:pt>
                <c:pt idx="1">
                  <c:v>WP - Smell</c:v>
                </c:pt>
                <c:pt idx="2">
                  <c:v>WP - Color</c:v>
                </c:pt>
                <c:pt idx="3">
                  <c:v>WP - Cloudy</c:v>
                </c:pt>
                <c:pt idx="4">
                  <c:v>HO - Diarrhea</c:v>
                </c:pt>
                <c:pt idx="5">
                  <c:v>HO - Typhoid</c:v>
                </c:pt>
                <c:pt idx="6">
                  <c:v>HO - Malaria</c:v>
                </c:pt>
                <c:pt idx="7">
                  <c:v>HO - Dysentery</c:v>
                </c:pt>
                <c:pt idx="8">
                  <c:v>HO - Respiratory Issues</c:v>
                </c:pt>
                <c:pt idx="9">
                  <c:v>HO - Skin Rash</c:v>
                </c:pt>
                <c:pt idx="10">
                  <c:v>HO - Eye Infection</c:v>
                </c:pt>
                <c:pt idx="11">
                  <c:v>HO - Worms</c:v>
                </c:pt>
              </c:strCache>
            </c:strRef>
          </c:cat>
          <c:val>
            <c:numRef>
              <c:f>Short_Summary_2!$X$7:$X$18</c:f>
              <c:numCache>
                <c:formatCode>0.0%</c:formatCode>
                <c:ptCount val="12"/>
                <c:pt idx="0">
                  <c:v>1.9E-2</c:v>
                </c:pt>
                <c:pt idx="1">
                  <c:v>2.5000000000000001E-2</c:v>
                </c:pt>
                <c:pt idx="2">
                  <c:v>2.5999999999999999E-2</c:v>
                </c:pt>
                <c:pt idx="3">
                  <c:v>3.7999999999999999E-2</c:v>
                </c:pt>
                <c:pt idx="4">
                  <c:v>0.06</c:v>
                </c:pt>
                <c:pt idx="5">
                  <c:v>0.10199999999999999</c:v>
                </c:pt>
                <c:pt idx="6">
                  <c:v>0.621</c:v>
                </c:pt>
                <c:pt idx="7">
                  <c:v>5.8999999999999999E-3</c:v>
                </c:pt>
                <c:pt idx="8">
                  <c:v>0.27500000000000002</c:v>
                </c:pt>
                <c:pt idx="9">
                  <c:v>0.13689999999999999</c:v>
                </c:pt>
                <c:pt idx="10">
                  <c:v>7.6399999999999996E-2</c:v>
                </c:pt>
                <c:pt idx="11">
                  <c:v>0.128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14144"/>
        <c:axId val="79052800"/>
      </c:barChart>
      <c:catAx>
        <c:axId val="790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79052800"/>
        <c:crosses val="autoZero"/>
        <c:auto val="1"/>
        <c:lblAlgn val="ctr"/>
        <c:lblOffset val="100"/>
        <c:noMultiLvlLbl val="0"/>
      </c:catAx>
      <c:valAx>
        <c:axId val="79052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90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174624</xdr:colOff>
      <xdr:row>18</xdr:row>
      <xdr:rowOff>200024</xdr:rowOff>
    </xdr:from>
    <xdr:to>
      <xdr:col>26</xdr:col>
      <xdr:colOff>418041</xdr:colOff>
      <xdr:row>32</xdr:row>
      <xdr:rowOff>128057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6"/>
  <sheetViews>
    <sheetView zoomScale="90" zoomScaleNormal="90" workbookViewId="0"/>
  </sheetViews>
  <sheetFormatPr defaultColWidth="11" defaultRowHeight="15.75" x14ac:dyDescent="0.25"/>
  <cols>
    <col min="1" max="1" width="1.25" style="1" customWidth="1"/>
    <col min="2" max="2" width="22.375" style="1" bestFit="1" customWidth="1"/>
    <col min="3" max="3" width="5.625" style="1" bestFit="1" customWidth="1"/>
    <col min="4" max="4" width="7.875" style="1" bestFit="1" customWidth="1"/>
    <col min="5" max="5" width="5.875" style="1" bestFit="1" customWidth="1"/>
    <col min="6" max="6" width="8.875" style="1" bestFit="1" customWidth="1"/>
    <col min="7" max="7" width="5.625" style="1" bestFit="1" customWidth="1"/>
    <col min="8" max="8" width="7.875" style="1" bestFit="1" customWidth="1"/>
    <col min="9" max="9" width="5.875" style="1" bestFit="1" customWidth="1"/>
    <col min="10" max="10" width="8.875" style="1" bestFit="1" customWidth="1"/>
    <col min="11" max="11" width="7.25" style="1" bestFit="1" customWidth="1"/>
    <col min="12" max="12" width="9.25" style="1" bestFit="1" customWidth="1"/>
    <col min="13" max="13" width="6.75" style="1" bestFit="1" customWidth="1"/>
    <col min="14" max="14" width="10.25" style="1" bestFit="1" customWidth="1"/>
    <col min="15" max="15" width="6.75" style="1" bestFit="1" customWidth="1"/>
    <col min="16" max="16" width="9.25" style="1" bestFit="1" customWidth="1"/>
    <col min="17" max="17" width="6.75" style="1" bestFit="1" customWidth="1"/>
    <col min="18" max="18" width="10.25" style="1" bestFit="1" customWidth="1"/>
    <col min="19" max="19" width="1.25" style="1" customWidth="1"/>
    <col min="20" max="20" width="33.75" style="1" customWidth="1"/>
    <col min="21" max="21" width="6.25" style="1" bestFit="1" customWidth="1"/>
    <col min="22" max="22" width="7.625" style="1" bestFit="1" customWidth="1"/>
    <col min="23" max="23" width="6.25" style="1" bestFit="1" customWidth="1"/>
    <col min="24" max="24" width="8.625" style="1" bestFit="1" customWidth="1"/>
    <col min="25" max="16384" width="11" style="1"/>
  </cols>
  <sheetData>
    <row r="2" spans="2:24" x14ac:dyDescent="0.25">
      <c r="B2" s="5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1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</row>
    <row r="3" spans="2:24" x14ac:dyDescent="0.25">
      <c r="B3" s="5" t="s">
        <v>9</v>
      </c>
      <c r="C3" s="6">
        <v>1</v>
      </c>
      <c r="D3" s="6">
        <v>72</v>
      </c>
      <c r="E3" s="6">
        <v>130</v>
      </c>
      <c r="F3" s="6">
        <v>130</v>
      </c>
      <c r="G3" s="6">
        <v>25</v>
      </c>
      <c r="H3" s="6">
        <v>25</v>
      </c>
      <c r="I3" s="6">
        <v>208</v>
      </c>
      <c r="J3" s="6">
        <v>227</v>
      </c>
      <c r="K3" s="6"/>
      <c r="L3" s="6"/>
      <c r="M3" s="6"/>
      <c r="N3" s="6"/>
      <c r="O3" s="6"/>
      <c r="P3" s="6"/>
      <c r="Q3" s="6"/>
      <c r="R3" s="6"/>
    </row>
    <row r="4" spans="2:24" x14ac:dyDescent="0.25">
      <c r="B4" s="5" t="s">
        <v>10</v>
      </c>
      <c r="C4" s="6">
        <v>67</v>
      </c>
      <c r="D4" s="6">
        <v>1440</v>
      </c>
      <c r="E4" s="6">
        <v>6178</v>
      </c>
      <c r="F4" s="6">
        <v>2372</v>
      </c>
      <c r="G4" s="6">
        <v>856</v>
      </c>
      <c r="H4" s="6">
        <v>425</v>
      </c>
      <c r="I4" s="6">
        <v>8655</v>
      </c>
      <c r="J4" s="6">
        <v>4237</v>
      </c>
      <c r="K4" s="6"/>
      <c r="L4" s="6"/>
      <c r="M4" s="6"/>
      <c r="N4" s="6"/>
      <c r="O4" s="6"/>
      <c r="P4" s="6"/>
      <c r="Q4" s="6"/>
      <c r="R4" s="6"/>
      <c r="U4" s="24" t="s">
        <v>100</v>
      </c>
      <c r="V4" s="24"/>
      <c r="W4" s="24" t="s">
        <v>101</v>
      </c>
      <c r="X4" s="24"/>
    </row>
    <row r="5" spans="2:24" x14ac:dyDescent="0.25">
      <c r="B5" s="5" t="s">
        <v>11</v>
      </c>
      <c r="C5" s="6">
        <v>355</v>
      </c>
      <c r="D5" s="6">
        <v>8507</v>
      </c>
      <c r="E5" s="6">
        <v>34079</v>
      </c>
      <c r="F5" s="6">
        <v>13936</v>
      </c>
      <c r="G5" s="6">
        <v>4551</v>
      </c>
      <c r="H5" s="6">
        <v>2308</v>
      </c>
      <c r="I5" s="6">
        <v>47493</v>
      </c>
      <c r="J5" s="6">
        <v>24751</v>
      </c>
      <c r="K5" s="6"/>
      <c r="L5" s="6"/>
      <c r="M5" s="6"/>
      <c r="N5" s="6"/>
      <c r="O5" s="6"/>
      <c r="P5" s="6"/>
      <c r="Q5" s="6"/>
      <c r="R5" s="6"/>
      <c r="U5" s="10" t="s">
        <v>98</v>
      </c>
      <c r="V5" s="10" t="s">
        <v>99</v>
      </c>
      <c r="W5" s="10" t="s">
        <v>98</v>
      </c>
      <c r="X5" s="10" t="s">
        <v>99</v>
      </c>
    </row>
    <row r="6" spans="2:24" x14ac:dyDescent="0.25">
      <c r="B6" s="5" t="s">
        <v>12</v>
      </c>
      <c r="C6" s="6">
        <v>0</v>
      </c>
      <c r="D6" s="6">
        <v>35</v>
      </c>
      <c r="E6" s="6">
        <v>394</v>
      </c>
      <c r="F6" s="6">
        <v>38</v>
      </c>
      <c r="G6" s="6">
        <v>169</v>
      </c>
      <c r="H6" s="6">
        <v>1</v>
      </c>
      <c r="I6" s="6">
        <v>1257</v>
      </c>
      <c r="J6" s="6">
        <v>74</v>
      </c>
      <c r="K6" s="7">
        <f>C6/C$3</f>
        <v>0</v>
      </c>
      <c r="L6" s="7">
        <f t="shared" ref="L6:R6" si="0">D6/D$4</f>
        <v>2.4305555555555556E-2</v>
      </c>
      <c r="M6" s="7">
        <f t="shared" si="0"/>
        <v>6.3774684363871806E-2</v>
      </c>
      <c r="N6" s="7">
        <f t="shared" si="0"/>
        <v>1.6020236087689713E-2</v>
      </c>
      <c r="O6" s="7">
        <f t="shared" si="0"/>
        <v>0.19742990654205608</v>
      </c>
      <c r="P6" s="7">
        <f t="shared" si="0"/>
        <v>2.352941176470588E-3</v>
      </c>
      <c r="Q6" s="7">
        <f t="shared" si="0"/>
        <v>0.14523396880415945</v>
      </c>
      <c r="R6" s="7">
        <f t="shared" si="0"/>
        <v>1.7465187632759029E-2</v>
      </c>
      <c r="T6" s="5" t="s">
        <v>94</v>
      </c>
      <c r="U6" s="11">
        <f>O6</f>
        <v>0.19742990654205608</v>
      </c>
      <c r="V6" s="11">
        <f t="shared" ref="V6:V9" si="1">P6</f>
        <v>2.352941176470588E-3</v>
      </c>
      <c r="W6" s="11">
        <f>M6</f>
        <v>6.3774684363871806E-2</v>
      </c>
      <c r="X6" s="11">
        <f t="shared" ref="X6:X9" si="2">N6</f>
        <v>1.6020236087689713E-2</v>
      </c>
    </row>
    <row r="7" spans="2:24" x14ac:dyDescent="0.25">
      <c r="B7" s="5" t="s">
        <v>13</v>
      </c>
      <c r="C7" s="6">
        <v>0</v>
      </c>
      <c r="D7" s="6">
        <v>39</v>
      </c>
      <c r="E7" s="6">
        <v>657</v>
      </c>
      <c r="F7" s="6">
        <v>57</v>
      </c>
      <c r="G7" s="6">
        <v>281</v>
      </c>
      <c r="H7" s="6">
        <v>1</v>
      </c>
      <c r="I7" s="6">
        <v>1697</v>
      </c>
      <c r="J7" s="6">
        <v>97</v>
      </c>
      <c r="K7" s="7">
        <f t="shared" ref="K7:K8" si="3">C7/C$4</f>
        <v>0</v>
      </c>
      <c r="L7" s="7">
        <f t="shared" ref="L7:L47" si="4">D7/D$4</f>
        <v>2.7083333333333334E-2</v>
      </c>
      <c r="M7" s="7">
        <f t="shared" ref="M7:M47" si="5">E7/E$4</f>
        <v>0.10634509550016187</v>
      </c>
      <c r="N7" s="7">
        <f t="shared" ref="N7:N47" si="6">F7/F$4</f>
        <v>2.4030354131534568E-2</v>
      </c>
      <c r="O7" s="7">
        <f t="shared" ref="O7:O47" si="7">G7/G$4</f>
        <v>0.32827102803738317</v>
      </c>
      <c r="P7" s="7">
        <f t="shared" ref="P7:P47" si="8">H7/H$4</f>
        <v>2.352941176470588E-3</v>
      </c>
      <c r="Q7" s="7">
        <f t="shared" ref="Q7:Q47" si="9">I7/I$4</f>
        <v>0.19607163489312537</v>
      </c>
      <c r="R7" s="7">
        <f t="shared" ref="R7:R47" si="10">J7/J$4</f>
        <v>2.2893556761859807E-2</v>
      </c>
      <c r="T7" s="5" t="s">
        <v>95</v>
      </c>
      <c r="U7" s="11">
        <f t="shared" ref="U7:U9" si="11">O7</f>
        <v>0.32827102803738317</v>
      </c>
      <c r="V7" s="11">
        <f t="shared" si="1"/>
        <v>2.352941176470588E-3</v>
      </c>
      <c r="W7" s="11">
        <f t="shared" ref="W7:W9" si="12">M7</f>
        <v>0.10634509550016187</v>
      </c>
      <c r="X7" s="11">
        <f t="shared" si="2"/>
        <v>2.4030354131534568E-2</v>
      </c>
    </row>
    <row r="8" spans="2:24" x14ac:dyDescent="0.25">
      <c r="B8" s="5" t="s">
        <v>14</v>
      </c>
      <c r="C8" s="6">
        <v>67</v>
      </c>
      <c r="D8" s="6">
        <v>59</v>
      </c>
      <c r="E8" s="6">
        <v>3450</v>
      </c>
      <c r="F8" s="6">
        <v>38</v>
      </c>
      <c r="G8" s="6">
        <v>403</v>
      </c>
      <c r="H8" s="6">
        <v>14</v>
      </c>
      <c r="I8" s="6">
        <v>4879</v>
      </c>
      <c r="J8" s="6">
        <v>111</v>
      </c>
      <c r="K8" s="7">
        <f t="shared" si="3"/>
        <v>1</v>
      </c>
      <c r="L8" s="7">
        <f t="shared" si="4"/>
        <v>4.0972222222222222E-2</v>
      </c>
      <c r="M8" s="7">
        <f t="shared" si="5"/>
        <v>0.55843314988669468</v>
      </c>
      <c r="N8" s="7">
        <f t="shared" si="6"/>
        <v>1.6020236087689713E-2</v>
      </c>
      <c r="O8" s="7">
        <f t="shared" si="7"/>
        <v>0.47079439252336447</v>
      </c>
      <c r="P8" s="7">
        <f t="shared" si="8"/>
        <v>3.2941176470588238E-2</v>
      </c>
      <c r="Q8" s="7">
        <f t="shared" si="9"/>
        <v>0.56372039283651065</v>
      </c>
      <c r="R8" s="7">
        <f t="shared" si="10"/>
        <v>2.6197781449138542E-2</v>
      </c>
      <c r="T8" s="5" t="s">
        <v>96</v>
      </c>
      <c r="U8" s="11">
        <f t="shared" si="11"/>
        <v>0.47079439252336447</v>
      </c>
      <c r="V8" s="11">
        <f t="shared" si="1"/>
        <v>3.2941176470588238E-2</v>
      </c>
      <c r="W8" s="11">
        <f t="shared" si="12"/>
        <v>0.55843314988669468</v>
      </c>
      <c r="X8" s="11">
        <f t="shared" si="2"/>
        <v>1.6020236087689713E-2</v>
      </c>
    </row>
    <row r="9" spans="2:24" x14ac:dyDescent="0.25">
      <c r="B9" s="5" t="s">
        <v>15</v>
      </c>
      <c r="C9" s="6">
        <v>0</v>
      </c>
      <c r="D9" s="6">
        <v>51</v>
      </c>
      <c r="E9" s="6">
        <v>3</v>
      </c>
      <c r="F9" s="6">
        <v>84</v>
      </c>
      <c r="G9" s="6">
        <v>231</v>
      </c>
      <c r="H9" s="6">
        <v>9</v>
      </c>
      <c r="I9" s="6">
        <v>714</v>
      </c>
      <c r="J9" s="6">
        <v>144</v>
      </c>
      <c r="K9" s="7">
        <f t="shared" ref="K9:K32" si="13">C9/C$4</f>
        <v>0</v>
      </c>
      <c r="L9" s="7">
        <f t="shared" si="4"/>
        <v>3.5416666666666666E-2</v>
      </c>
      <c r="M9" s="7">
        <f t="shared" si="5"/>
        <v>4.8559404337973454E-4</v>
      </c>
      <c r="N9" s="7">
        <f t="shared" si="6"/>
        <v>3.5413153456998317E-2</v>
      </c>
      <c r="O9" s="7">
        <f t="shared" si="7"/>
        <v>0.26985981308411217</v>
      </c>
      <c r="P9" s="7">
        <f t="shared" si="8"/>
        <v>2.1176470588235293E-2</v>
      </c>
      <c r="Q9" s="7">
        <f t="shared" si="9"/>
        <v>8.2495667244367424E-2</v>
      </c>
      <c r="R9" s="7">
        <f t="shared" si="10"/>
        <v>3.3986311069152703E-2</v>
      </c>
      <c r="T9" s="5" t="s">
        <v>97</v>
      </c>
      <c r="U9" s="11">
        <f t="shared" si="11"/>
        <v>0.26985981308411217</v>
      </c>
      <c r="V9" s="11">
        <f t="shared" si="1"/>
        <v>2.1176470588235293E-2</v>
      </c>
      <c r="W9" s="11">
        <f t="shared" si="12"/>
        <v>4.8559404337973454E-4</v>
      </c>
      <c r="X9" s="11">
        <f t="shared" si="2"/>
        <v>3.5413153456998317E-2</v>
      </c>
    </row>
    <row r="10" spans="2:24" x14ac:dyDescent="0.25">
      <c r="B10" s="5" t="s">
        <v>16</v>
      </c>
      <c r="C10" s="6">
        <v>24</v>
      </c>
      <c r="D10" s="6">
        <v>70</v>
      </c>
      <c r="E10" s="6">
        <v>1683</v>
      </c>
      <c r="F10" s="6">
        <v>129</v>
      </c>
      <c r="G10" s="6">
        <v>248</v>
      </c>
      <c r="H10" s="6">
        <v>37</v>
      </c>
      <c r="I10" s="6">
        <v>2527</v>
      </c>
      <c r="J10" s="6">
        <v>236</v>
      </c>
      <c r="K10" s="7">
        <f t="shared" si="13"/>
        <v>0.35820895522388058</v>
      </c>
      <c r="L10" s="7">
        <f t="shared" si="4"/>
        <v>4.8611111111111112E-2</v>
      </c>
      <c r="M10" s="7">
        <f t="shared" si="5"/>
        <v>0.27241825833603106</v>
      </c>
      <c r="N10" s="7">
        <f t="shared" si="6"/>
        <v>5.438448566610455E-2</v>
      </c>
      <c r="O10" s="7">
        <f t="shared" si="7"/>
        <v>0.28971962616822428</v>
      </c>
      <c r="P10" s="7">
        <f t="shared" si="8"/>
        <v>8.7058823529411758E-2</v>
      </c>
      <c r="Q10" s="7">
        <f t="shared" si="9"/>
        <v>0.29196995956094746</v>
      </c>
      <c r="R10" s="7">
        <f t="shared" si="10"/>
        <v>5.569978758555582E-2</v>
      </c>
      <c r="T10" s="5" t="s">
        <v>102</v>
      </c>
      <c r="U10" s="11">
        <f t="shared" ref="U10:U17" si="14">O10</f>
        <v>0.28971962616822428</v>
      </c>
      <c r="V10" s="11">
        <f t="shared" ref="V10:V17" si="15">P10</f>
        <v>8.7058823529411758E-2</v>
      </c>
      <c r="W10" s="11">
        <f t="shared" ref="W10:W17" si="16">M10</f>
        <v>0.27241825833603106</v>
      </c>
      <c r="X10" s="11">
        <f t="shared" ref="X10:X17" si="17">N10</f>
        <v>5.438448566610455E-2</v>
      </c>
    </row>
    <row r="11" spans="2:24" x14ac:dyDescent="0.25">
      <c r="B11" s="5" t="s">
        <v>17</v>
      </c>
      <c r="C11" s="6">
        <v>0</v>
      </c>
      <c r="D11" s="6">
        <v>99</v>
      </c>
      <c r="E11" s="6">
        <v>2</v>
      </c>
      <c r="F11" s="6">
        <v>202</v>
      </c>
      <c r="G11" s="6">
        <v>98</v>
      </c>
      <c r="H11" s="6">
        <v>26</v>
      </c>
      <c r="I11" s="6">
        <v>388</v>
      </c>
      <c r="J11" s="6">
        <v>327</v>
      </c>
      <c r="K11" s="7">
        <f t="shared" si="13"/>
        <v>0</v>
      </c>
      <c r="L11" s="7">
        <f t="shared" si="4"/>
        <v>6.8750000000000006E-2</v>
      </c>
      <c r="M11" s="7">
        <f t="shared" si="5"/>
        <v>3.2372936225315638E-4</v>
      </c>
      <c r="N11" s="7">
        <f t="shared" si="6"/>
        <v>8.5160202360876902E-2</v>
      </c>
      <c r="O11" s="7">
        <f t="shared" si="7"/>
        <v>0.11448598130841121</v>
      </c>
      <c r="P11" s="7">
        <f t="shared" si="8"/>
        <v>6.1176470588235297E-2</v>
      </c>
      <c r="Q11" s="7">
        <f t="shared" si="9"/>
        <v>4.4829578278451764E-2</v>
      </c>
      <c r="R11" s="7">
        <f t="shared" si="10"/>
        <v>7.7177248052867589E-2</v>
      </c>
      <c r="T11" s="5" t="s">
        <v>103</v>
      </c>
      <c r="U11" s="11">
        <f t="shared" si="14"/>
        <v>0.11448598130841121</v>
      </c>
      <c r="V11" s="11">
        <f t="shared" si="15"/>
        <v>6.1176470588235297E-2</v>
      </c>
      <c r="W11" s="11">
        <f t="shared" si="16"/>
        <v>3.2372936225315638E-4</v>
      </c>
      <c r="X11" s="11">
        <f t="shared" si="17"/>
        <v>8.5160202360876902E-2</v>
      </c>
    </row>
    <row r="12" spans="2:24" x14ac:dyDescent="0.25">
      <c r="B12" s="5" t="s">
        <v>18</v>
      </c>
      <c r="C12" s="6">
        <v>0</v>
      </c>
      <c r="D12" s="6">
        <v>894</v>
      </c>
      <c r="E12" s="6">
        <v>587</v>
      </c>
      <c r="F12" s="6">
        <v>1553</v>
      </c>
      <c r="G12" s="6">
        <v>526</v>
      </c>
      <c r="H12" s="6">
        <v>287</v>
      </c>
      <c r="I12" s="6">
        <v>2362</v>
      </c>
      <c r="J12" s="6">
        <v>2734</v>
      </c>
      <c r="K12" s="7">
        <f t="shared" si="13"/>
        <v>0</v>
      </c>
      <c r="L12" s="7">
        <f t="shared" si="4"/>
        <v>0.62083333333333335</v>
      </c>
      <c r="M12" s="7">
        <f t="shared" si="5"/>
        <v>9.5014567821301396E-2</v>
      </c>
      <c r="N12" s="7">
        <f t="shared" si="6"/>
        <v>0.65472175379426645</v>
      </c>
      <c r="O12" s="7">
        <f t="shared" si="7"/>
        <v>0.61448598130841126</v>
      </c>
      <c r="P12" s="7">
        <f t="shared" si="8"/>
        <v>0.67529411764705882</v>
      </c>
      <c r="Q12" s="7">
        <f t="shared" si="9"/>
        <v>0.27290583477758523</v>
      </c>
      <c r="R12" s="7">
        <f t="shared" si="10"/>
        <v>0.64526787821571863</v>
      </c>
      <c r="T12" s="5" t="s">
        <v>104</v>
      </c>
      <c r="U12" s="11">
        <f t="shared" si="14"/>
        <v>0.61448598130841126</v>
      </c>
      <c r="V12" s="11">
        <f t="shared" si="15"/>
        <v>0.67529411764705882</v>
      </c>
      <c r="W12" s="11">
        <f t="shared" si="16"/>
        <v>9.5014567821301396E-2</v>
      </c>
      <c r="X12" s="11">
        <f t="shared" si="17"/>
        <v>0.65472175379426645</v>
      </c>
    </row>
    <row r="13" spans="2:24" x14ac:dyDescent="0.25">
      <c r="B13" s="5" t="s">
        <v>19</v>
      </c>
      <c r="C13" s="6">
        <v>0</v>
      </c>
      <c r="D13" s="6">
        <v>14</v>
      </c>
      <c r="E13" s="6">
        <v>1</v>
      </c>
      <c r="F13" s="6">
        <v>4</v>
      </c>
      <c r="G13" s="6">
        <v>10</v>
      </c>
      <c r="H13" s="6">
        <v>1</v>
      </c>
      <c r="I13" s="6">
        <v>81</v>
      </c>
      <c r="J13" s="6">
        <v>19</v>
      </c>
      <c r="K13" s="7">
        <f t="shared" si="13"/>
        <v>0</v>
      </c>
      <c r="L13" s="7">
        <f t="shared" si="4"/>
        <v>9.7222222222222224E-3</v>
      </c>
      <c r="M13" s="7">
        <f t="shared" si="5"/>
        <v>1.6186468112657819E-4</v>
      </c>
      <c r="N13" s="7">
        <f t="shared" si="6"/>
        <v>1.6863406408094434E-3</v>
      </c>
      <c r="O13" s="7">
        <f t="shared" si="7"/>
        <v>1.1682242990654205E-2</v>
      </c>
      <c r="P13" s="7">
        <f t="shared" si="8"/>
        <v>2.352941176470588E-3</v>
      </c>
      <c r="Q13" s="7">
        <f t="shared" si="9"/>
        <v>9.3587521663778157E-3</v>
      </c>
      <c r="R13" s="7">
        <f t="shared" si="10"/>
        <v>4.4843049327354259E-3</v>
      </c>
      <c r="T13" s="5" t="s">
        <v>105</v>
      </c>
      <c r="U13" s="11">
        <f t="shared" si="14"/>
        <v>1.1682242990654205E-2</v>
      </c>
      <c r="V13" s="11">
        <f t="shared" si="15"/>
        <v>2.352941176470588E-3</v>
      </c>
      <c r="W13" s="11">
        <f t="shared" si="16"/>
        <v>1.6186468112657819E-4</v>
      </c>
      <c r="X13" s="11">
        <f t="shared" si="17"/>
        <v>1.6863406408094434E-3</v>
      </c>
    </row>
    <row r="14" spans="2:24" x14ac:dyDescent="0.25">
      <c r="B14" s="5" t="s">
        <v>20</v>
      </c>
      <c r="C14" s="6">
        <v>0</v>
      </c>
      <c r="D14" s="6">
        <v>435</v>
      </c>
      <c r="E14" s="6">
        <v>675</v>
      </c>
      <c r="F14" s="6">
        <v>635</v>
      </c>
      <c r="G14" s="6">
        <v>238</v>
      </c>
      <c r="H14" s="6">
        <v>82</v>
      </c>
      <c r="I14" s="6">
        <v>1212</v>
      </c>
      <c r="J14" s="6">
        <v>1152</v>
      </c>
      <c r="K14" s="7">
        <f t="shared" si="13"/>
        <v>0</v>
      </c>
      <c r="L14" s="7">
        <f t="shared" si="4"/>
        <v>0.30208333333333331</v>
      </c>
      <c r="M14" s="7">
        <f t="shared" si="5"/>
        <v>0.10925865976044027</v>
      </c>
      <c r="N14" s="7">
        <f t="shared" si="6"/>
        <v>0.26770657672849918</v>
      </c>
      <c r="O14" s="7">
        <f t="shared" si="7"/>
        <v>0.2780373831775701</v>
      </c>
      <c r="P14" s="7">
        <f t="shared" si="8"/>
        <v>0.19294117647058823</v>
      </c>
      <c r="Q14" s="7">
        <f t="shared" si="9"/>
        <v>0.14003466204506065</v>
      </c>
      <c r="R14" s="7">
        <f t="shared" si="10"/>
        <v>0.27189048855322162</v>
      </c>
      <c r="T14" s="5" t="s">
        <v>106</v>
      </c>
      <c r="U14" s="11">
        <f t="shared" si="14"/>
        <v>0.2780373831775701</v>
      </c>
      <c r="V14" s="11">
        <f t="shared" si="15"/>
        <v>0.19294117647058823</v>
      </c>
      <c r="W14" s="11">
        <f t="shared" si="16"/>
        <v>0.10925865976044027</v>
      </c>
      <c r="X14" s="11">
        <f t="shared" si="17"/>
        <v>0.26770657672849918</v>
      </c>
    </row>
    <row r="15" spans="2:24" x14ac:dyDescent="0.25">
      <c r="B15" s="5" t="s">
        <v>21</v>
      </c>
      <c r="C15" s="6">
        <v>7</v>
      </c>
      <c r="D15" s="6">
        <v>141</v>
      </c>
      <c r="E15" s="6">
        <v>595</v>
      </c>
      <c r="F15" s="6">
        <v>293</v>
      </c>
      <c r="G15" s="6">
        <v>54</v>
      </c>
      <c r="H15" s="6">
        <v>57</v>
      </c>
      <c r="I15" s="6">
        <v>792</v>
      </c>
      <c r="J15" s="6">
        <v>491</v>
      </c>
      <c r="K15" s="7">
        <f t="shared" si="13"/>
        <v>0.1044776119402985</v>
      </c>
      <c r="L15" s="7">
        <f t="shared" si="4"/>
        <v>9.7916666666666666E-2</v>
      </c>
      <c r="M15" s="7">
        <f t="shared" si="5"/>
        <v>9.6309485270314021E-2</v>
      </c>
      <c r="N15" s="7">
        <f t="shared" si="6"/>
        <v>0.12352445193929174</v>
      </c>
      <c r="O15" s="7">
        <f t="shared" si="7"/>
        <v>6.3084112149532703E-2</v>
      </c>
      <c r="P15" s="7">
        <f t="shared" si="8"/>
        <v>0.13411764705882354</v>
      </c>
      <c r="Q15" s="7">
        <f t="shared" si="9"/>
        <v>9.150779896013865E-2</v>
      </c>
      <c r="R15" s="7">
        <f t="shared" si="10"/>
        <v>0.11588388010384706</v>
      </c>
      <c r="T15" s="5" t="s">
        <v>107</v>
      </c>
      <c r="U15" s="11">
        <f t="shared" si="14"/>
        <v>6.3084112149532703E-2</v>
      </c>
      <c r="V15" s="11">
        <f t="shared" si="15"/>
        <v>0.13411764705882354</v>
      </c>
      <c r="W15" s="11">
        <f t="shared" si="16"/>
        <v>9.6309485270314021E-2</v>
      </c>
      <c r="X15" s="11">
        <f t="shared" si="17"/>
        <v>0.12352445193929174</v>
      </c>
    </row>
    <row r="16" spans="2:24" x14ac:dyDescent="0.25">
      <c r="B16" s="5" t="s">
        <v>22</v>
      </c>
      <c r="C16" s="6">
        <v>0</v>
      </c>
      <c r="D16" s="6">
        <v>87</v>
      </c>
      <c r="E16" s="6">
        <v>10</v>
      </c>
      <c r="F16" s="6">
        <v>168</v>
      </c>
      <c r="G16" s="6">
        <v>17</v>
      </c>
      <c r="H16" s="6">
        <v>24</v>
      </c>
      <c r="I16" s="6">
        <v>70</v>
      </c>
      <c r="J16" s="6">
        <v>279</v>
      </c>
      <c r="K16" s="7">
        <f t="shared" si="13"/>
        <v>0</v>
      </c>
      <c r="L16" s="7">
        <f t="shared" si="4"/>
        <v>6.0416666666666667E-2</v>
      </c>
      <c r="M16" s="7">
        <f t="shared" si="5"/>
        <v>1.6186468112657818E-3</v>
      </c>
      <c r="N16" s="7">
        <f t="shared" si="6"/>
        <v>7.0826306913996634E-2</v>
      </c>
      <c r="O16" s="7">
        <f t="shared" si="7"/>
        <v>1.9859813084112148E-2</v>
      </c>
      <c r="P16" s="7">
        <f t="shared" si="8"/>
        <v>5.647058823529412E-2</v>
      </c>
      <c r="Q16" s="7">
        <f t="shared" si="9"/>
        <v>8.0878105141536684E-3</v>
      </c>
      <c r="R16" s="7">
        <f t="shared" si="10"/>
        <v>6.584847769648336E-2</v>
      </c>
      <c r="T16" s="5" t="s">
        <v>108</v>
      </c>
      <c r="U16" s="11">
        <f t="shared" si="14"/>
        <v>1.9859813084112148E-2</v>
      </c>
      <c r="V16" s="11">
        <f t="shared" si="15"/>
        <v>5.647058823529412E-2</v>
      </c>
      <c r="W16" s="11">
        <f t="shared" si="16"/>
        <v>1.6186468112657818E-3</v>
      </c>
      <c r="X16" s="11">
        <f t="shared" si="17"/>
        <v>7.0826306913996634E-2</v>
      </c>
    </row>
    <row r="17" spans="2:25" x14ac:dyDescent="0.25">
      <c r="B17" s="5" t="s">
        <v>23</v>
      </c>
      <c r="C17" s="6">
        <v>0</v>
      </c>
      <c r="D17" s="6">
        <v>164</v>
      </c>
      <c r="E17" s="6">
        <v>675</v>
      </c>
      <c r="F17" s="6">
        <v>274</v>
      </c>
      <c r="G17" s="6">
        <v>201</v>
      </c>
      <c r="H17" s="6">
        <v>52</v>
      </c>
      <c r="I17" s="6">
        <v>1255</v>
      </c>
      <c r="J17" s="6">
        <v>490</v>
      </c>
      <c r="K17" s="7">
        <f t="shared" si="13"/>
        <v>0</v>
      </c>
      <c r="L17" s="7">
        <f t="shared" si="4"/>
        <v>0.11388888888888889</v>
      </c>
      <c r="M17" s="7">
        <f t="shared" si="5"/>
        <v>0.10925865976044027</v>
      </c>
      <c r="N17" s="7">
        <f t="shared" si="6"/>
        <v>0.11551433389544688</v>
      </c>
      <c r="O17" s="7">
        <f t="shared" si="7"/>
        <v>0.23481308411214954</v>
      </c>
      <c r="P17" s="7">
        <f t="shared" si="8"/>
        <v>0.12235294117647059</v>
      </c>
      <c r="Q17" s="7">
        <f t="shared" si="9"/>
        <v>0.14500288850375506</v>
      </c>
      <c r="R17" s="7">
        <f t="shared" si="10"/>
        <v>0.11564786405475572</v>
      </c>
      <c r="T17" s="5" t="s">
        <v>109</v>
      </c>
      <c r="U17" s="11">
        <f t="shared" si="14"/>
        <v>0.23481308411214954</v>
      </c>
      <c r="V17" s="11">
        <f t="shared" si="15"/>
        <v>0.12235294117647059</v>
      </c>
      <c r="W17" s="11">
        <f t="shared" si="16"/>
        <v>0.10925865976044027</v>
      </c>
      <c r="X17" s="11">
        <f t="shared" si="17"/>
        <v>0.11551433389544688</v>
      </c>
    </row>
    <row r="18" spans="2:25" x14ac:dyDescent="0.25">
      <c r="B18" s="5" t="s">
        <v>24</v>
      </c>
      <c r="C18" s="6">
        <v>0</v>
      </c>
      <c r="D18" s="6">
        <v>66</v>
      </c>
      <c r="E18" s="6">
        <v>1</v>
      </c>
      <c r="F18" s="6">
        <v>114</v>
      </c>
      <c r="G18" s="6">
        <v>20</v>
      </c>
      <c r="H18" s="6">
        <v>10</v>
      </c>
      <c r="I18" s="6">
        <v>44</v>
      </c>
      <c r="J18" s="6">
        <v>190</v>
      </c>
      <c r="K18" s="7">
        <f t="shared" si="13"/>
        <v>0</v>
      </c>
      <c r="L18" s="7">
        <f t="shared" si="4"/>
        <v>4.583333333333333E-2</v>
      </c>
      <c r="M18" s="7">
        <f t="shared" si="5"/>
        <v>1.6186468112657819E-4</v>
      </c>
      <c r="N18" s="7">
        <f t="shared" si="6"/>
        <v>4.8060708263069137E-2</v>
      </c>
      <c r="O18" s="7">
        <f t="shared" si="7"/>
        <v>2.336448598130841E-2</v>
      </c>
      <c r="P18" s="7">
        <f t="shared" si="8"/>
        <v>2.3529411764705882E-2</v>
      </c>
      <c r="Q18" s="7">
        <f t="shared" si="9"/>
        <v>5.083766608896592E-3</v>
      </c>
      <c r="R18" s="7">
        <f t="shared" si="10"/>
        <v>4.4843049327354258E-2</v>
      </c>
    </row>
    <row r="19" spans="2:25" x14ac:dyDescent="0.25">
      <c r="B19" s="5" t="s">
        <v>25</v>
      </c>
      <c r="C19" s="6" t="s">
        <v>26</v>
      </c>
      <c r="D19" s="6" t="s">
        <v>26</v>
      </c>
      <c r="E19" s="6" t="s">
        <v>26</v>
      </c>
      <c r="F19" s="6" t="s">
        <v>26</v>
      </c>
      <c r="G19" s="6" t="s">
        <v>26</v>
      </c>
      <c r="H19" s="6" t="s">
        <v>26</v>
      </c>
      <c r="I19" s="6" t="s">
        <v>26</v>
      </c>
      <c r="J19" s="6" t="s">
        <v>26</v>
      </c>
      <c r="K19" s="8"/>
      <c r="L19" s="8"/>
      <c r="M19" s="8"/>
      <c r="N19" s="8"/>
      <c r="O19" s="8"/>
      <c r="P19" s="8"/>
      <c r="Q19" s="8"/>
      <c r="R19" s="8"/>
    </row>
    <row r="20" spans="2:25" x14ac:dyDescent="0.25">
      <c r="B20" s="5" t="s">
        <v>27</v>
      </c>
      <c r="C20" s="6">
        <v>0</v>
      </c>
      <c r="D20" s="6">
        <v>109</v>
      </c>
      <c r="E20" s="6">
        <v>0</v>
      </c>
      <c r="F20" s="6">
        <v>92</v>
      </c>
      <c r="G20" s="6">
        <v>1</v>
      </c>
      <c r="H20" s="6">
        <v>12</v>
      </c>
      <c r="I20" s="6">
        <v>94</v>
      </c>
      <c r="J20" s="6">
        <v>213</v>
      </c>
      <c r="K20" s="7">
        <f t="shared" si="13"/>
        <v>0</v>
      </c>
      <c r="L20" s="7">
        <f t="shared" si="4"/>
        <v>7.5694444444444439E-2</v>
      </c>
      <c r="M20" s="7">
        <f t="shared" si="5"/>
        <v>0</v>
      </c>
      <c r="N20" s="7">
        <f t="shared" si="6"/>
        <v>3.87858347386172E-2</v>
      </c>
      <c r="O20" s="7">
        <f t="shared" si="7"/>
        <v>1.1682242990654205E-3</v>
      </c>
      <c r="P20" s="7">
        <f t="shared" si="8"/>
        <v>2.823529411764706E-2</v>
      </c>
      <c r="Q20" s="7">
        <f t="shared" si="9"/>
        <v>1.0860774119006355E-2</v>
      </c>
      <c r="R20" s="7">
        <f t="shared" si="10"/>
        <v>5.0271418456455039E-2</v>
      </c>
      <c r="U20" s="2"/>
      <c r="V20" s="2"/>
      <c r="W20" s="2"/>
      <c r="X20" s="2"/>
    </row>
    <row r="21" spans="2:25" x14ac:dyDescent="0.25">
      <c r="B21" s="5" t="s">
        <v>28</v>
      </c>
      <c r="C21" s="6">
        <v>0</v>
      </c>
      <c r="D21" s="6">
        <v>746</v>
      </c>
      <c r="E21" s="6">
        <v>930</v>
      </c>
      <c r="F21" s="6">
        <v>1214</v>
      </c>
      <c r="G21" s="6">
        <v>295</v>
      </c>
      <c r="H21" s="6">
        <v>285</v>
      </c>
      <c r="I21" s="6">
        <v>1895</v>
      </c>
      <c r="J21" s="6">
        <v>2245</v>
      </c>
      <c r="K21" s="7">
        <f t="shared" si="13"/>
        <v>0</v>
      </c>
      <c r="L21" s="7">
        <f t="shared" si="4"/>
        <v>0.5180555555555556</v>
      </c>
      <c r="M21" s="7">
        <f t="shared" si="5"/>
        <v>0.1505341534477177</v>
      </c>
      <c r="N21" s="7">
        <f t="shared" si="6"/>
        <v>0.51180438448566612</v>
      </c>
      <c r="O21" s="7">
        <f t="shared" si="7"/>
        <v>0.34462616822429909</v>
      </c>
      <c r="P21" s="7">
        <f t="shared" si="8"/>
        <v>0.6705882352941176</v>
      </c>
      <c r="Q21" s="7">
        <f t="shared" si="9"/>
        <v>0.21894858463316003</v>
      </c>
      <c r="R21" s="7">
        <f t="shared" si="10"/>
        <v>0.52985603021005423</v>
      </c>
      <c r="T21" s="5" t="s">
        <v>110</v>
      </c>
      <c r="U21" s="11">
        <f t="shared" ref="U21:U47" si="18">O21</f>
        <v>0.34462616822429909</v>
      </c>
      <c r="V21" s="11">
        <f t="shared" ref="V21:V47" si="19">P21</f>
        <v>0.6705882352941176</v>
      </c>
      <c r="W21" s="11">
        <f t="shared" ref="W21:W47" si="20">M21</f>
        <v>0.1505341534477177</v>
      </c>
      <c r="X21" s="11">
        <f t="shared" ref="X21:X47" si="21">N21</f>
        <v>0.51180438448566612</v>
      </c>
    </row>
    <row r="22" spans="2:25" x14ac:dyDescent="0.25">
      <c r="B22" s="5" t="s">
        <v>29</v>
      </c>
      <c r="C22" s="6">
        <v>54</v>
      </c>
      <c r="D22" s="6">
        <v>660</v>
      </c>
      <c r="E22" s="6">
        <v>2635</v>
      </c>
      <c r="F22" s="6">
        <v>1121</v>
      </c>
      <c r="G22" s="6">
        <v>399</v>
      </c>
      <c r="H22" s="6">
        <v>139</v>
      </c>
      <c r="I22" s="6">
        <v>3865</v>
      </c>
      <c r="J22" s="6">
        <v>1920</v>
      </c>
      <c r="K22" s="7">
        <f t="shared" si="13"/>
        <v>0.80597014925373134</v>
      </c>
      <c r="L22" s="7">
        <f t="shared" si="4"/>
        <v>0.45833333333333331</v>
      </c>
      <c r="M22" s="7">
        <f t="shared" si="5"/>
        <v>0.42651343476853348</v>
      </c>
      <c r="N22" s="7">
        <f t="shared" si="6"/>
        <v>0.47259696458684652</v>
      </c>
      <c r="O22" s="7">
        <f t="shared" si="7"/>
        <v>0.46612149532710279</v>
      </c>
      <c r="P22" s="7">
        <f t="shared" si="8"/>
        <v>0.32705882352941179</v>
      </c>
      <c r="Q22" s="7">
        <f t="shared" si="9"/>
        <v>0.44656268053148468</v>
      </c>
      <c r="R22" s="7">
        <f t="shared" si="10"/>
        <v>0.45315081425536935</v>
      </c>
      <c r="T22" s="5" t="s">
        <v>111</v>
      </c>
      <c r="U22" s="11">
        <f t="shared" si="18"/>
        <v>0.46612149532710279</v>
      </c>
      <c r="V22" s="11">
        <f t="shared" si="19"/>
        <v>0.32705882352941179</v>
      </c>
      <c r="W22" s="11">
        <f t="shared" si="20"/>
        <v>0.42651343476853348</v>
      </c>
      <c r="X22" s="11">
        <f t="shared" si="21"/>
        <v>0.47259696458684652</v>
      </c>
    </row>
    <row r="23" spans="2:25" x14ac:dyDescent="0.25">
      <c r="B23" s="5" t="s">
        <v>30</v>
      </c>
      <c r="C23" s="6">
        <v>0</v>
      </c>
      <c r="D23" s="6">
        <v>4</v>
      </c>
      <c r="E23" s="6">
        <v>323</v>
      </c>
      <c r="F23" s="6">
        <v>3</v>
      </c>
      <c r="G23" s="6">
        <v>1</v>
      </c>
      <c r="H23" s="6">
        <v>0</v>
      </c>
      <c r="I23" s="6">
        <v>344</v>
      </c>
      <c r="J23" s="6">
        <v>7</v>
      </c>
      <c r="K23" s="7">
        <f t="shared" si="13"/>
        <v>0</v>
      </c>
      <c r="L23" s="7">
        <f t="shared" si="4"/>
        <v>2.7777777777777779E-3</v>
      </c>
      <c r="M23" s="7">
        <f t="shared" si="5"/>
        <v>5.2282292003884755E-2</v>
      </c>
      <c r="N23" s="7">
        <f t="shared" si="6"/>
        <v>1.2647554806070826E-3</v>
      </c>
      <c r="O23" s="7">
        <f t="shared" si="7"/>
        <v>1.1682242990654205E-3</v>
      </c>
      <c r="P23" s="7">
        <f t="shared" si="8"/>
        <v>0</v>
      </c>
      <c r="Q23" s="7">
        <f t="shared" si="9"/>
        <v>3.9745811669555167E-2</v>
      </c>
      <c r="R23" s="7">
        <f t="shared" si="10"/>
        <v>1.6521123436393675E-3</v>
      </c>
      <c r="T23" s="5" t="s">
        <v>113</v>
      </c>
      <c r="U23" s="11">
        <f t="shared" si="18"/>
        <v>1.1682242990654205E-3</v>
      </c>
      <c r="V23" s="11">
        <f t="shared" si="19"/>
        <v>0</v>
      </c>
      <c r="W23" s="11">
        <f t="shared" si="20"/>
        <v>5.2282292003884755E-2</v>
      </c>
      <c r="X23" s="11">
        <f t="shared" si="21"/>
        <v>1.2647554806070826E-3</v>
      </c>
    </row>
    <row r="24" spans="2:25" x14ac:dyDescent="0.25">
      <c r="B24" s="5" t="s">
        <v>31</v>
      </c>
      <c r="C24" s="6">
        <v>13</v>
      </c>
      <c r="D24" s="6">
        <v>29</v>
      </c>
      <c r="E24" s="6">
        <v>2187</v>
      </c>
      <c r="F24" s="6">
        <v>33</v>
      </c>
      <c r="G24" s="6">
        <v>160</v>
      </c>
      <c r="H24" s="6">
        <v>0</v>
      </c>
      <c r="I24" s="6">
        <v>2443</v>
      </c>
      <c r="J24" s="6">
        <v>62</v>
      </c>
      <c r="K24" s="7">
        <f t="shared" si="13"/>
        <v>0.19402985074626866</v>
      </c>
      <c r="L24" s="7">
        <f t="shared" si="4"/>
        <v>2.013888888888889E-2</v>
      </c>
      <c r="M24" s="7">
        <f t="shared" si="5"/>
        <v>0.35399805762382647</v>
      </c>
      <c r="N24" s="7">
        <f t="shared" si="6"/>
        <v>1.3912310286677909E-2</v>
      </c>
      <c r="O24" s="7">
        <f t="shared" si="7"/>
        <v>0.18691588785046728</v>
      </c>
      <c r="P24" s="7">
        <f t="shared" si="8"/>
        <v>0</v>
      </c>
      <c r="Q24" s="7">
        <f t="shared" si="9"/>
        <v>0.282264586943963</v>
      </c>
      <c r="R24" s="7">
        <f t="shared" si="10"/>
        <v>1.4632995043662968E-2</v>
      </c>
      <c r="T24" s="5" t="s">
        <v>112</v>
      </c>
      <c r="U24" s="11">
        <f t="shared" si="18"/>
        <v>0.18691588785046728</v>
      </c>
      <c r="V24" s="11">
        <f t="shared" si="19"/>
        <v>0</v>
      </c>
      <c r="W24" s="11">
        <f t="shared" si="20"/>
        <v>0.35399805762382647</v>
      </c>
      <c r="X24" s="11">
        <f t="shared" si="21"/>
        <v>1.3912310286677909E-2</v>
      </c>
    </row>
    <row r="25" spans="2:25" x14ac:dyDescent="0.25">
      <c r="B25" s="5" t="s">
        <v>32</v>
      </c>
      <c r="C25" s="6">
        <v>0</v>
      </c>
      <c r="D25" s="6">
        <v>1</v>
      </c>
      <c r="E25" s="6">
        <v>101</v>
      </c>
      <c r="F25" s="6">
        <v>0</v>
      </c>
      <c r="G25" s="6">
        <v>1</v>
      </c>
      <c r="H25" s="6">
        <v>1</v>
      </c>
      <c r="I25" s="6">
        <v>106</v>
      </c>
      <c r="J25" s="6">
        <v>2</v>
      </c>
      <c r="K25" s="7">
        <f t="shared" si="13"/>
        <v>0</v>
      </c>
      <c r="L25" s="7">
        <f t="shared" si="4"/>
        <v>6.9444444444444447E-4</v>
      </c>
      <c r="M25" s="7">
        <f t="shared" si="5"/>
        <v>1.6348332793784396E-2</v>
      </c>
      <c r="N25" s="7">
        <f t="shared" si="6"/>
        <v>0</v>
      </c>
      <c r="O25" s="7">
        <f t="shared" si="7"/>
        <v>1.1682242990654205E-3</v>
      </c>
      <c r="P25" s="7">
        <f t="shared" si="8"/>
        <v>2.352941176470588E-3</v>
      </c>
      <c r="Q25" s="7">
        <f t="shared" si="9"/>
        <v>1.2247255921432698E-2</v>
      </c>
      <c r="R25" s="7">
        <f t="shared" si="10"/>
        <v>4.720320981826764E-4</v>
      </c>
      <c r="T25" s="5" t="s">
        <v>114</v>
      </c>
      <c r="U25" s="11">
        <f t="shared" si="18"/>
        <v>1.1682242990654205E-3</v>
      </c>
      <c r="V25" s="11">
        <f t="shared" si="19"/>
        <v>2.352941176470588E-3</v>
      </c>
      <c r="W25" s="11">
        <f t="shared" si="20"/>
        <v>1.6348332793784396E-2</v>
      </c>
      <c r="X25" s="11">
        <f t="shared" si="21"/>
        <v>0</v>
      </c>
    </row>
    <row r="26" spans="2:25" x14ac:dyDescent="0.25">
      <c r="B26" s="5" t="s">
        <v>33</v>
      </c>
      <c r="C26" s="6">
        <v>0</v>
      </c>
      <c r="D26" s="6">
        <v>0</v>
      </c>
      <c r="E26" s="6">
        <v>2</v>
      </c>
      <c r="F26" s="6">
        <v>1</v>
      </c>
      <c r="G26" s="6">
        <v>0</v>
      </c>
      <c r="H26" s="6">
        <v>0</v>
      </c>
      <c r="I26" s="6">
        <v>2</v>
      </c>
      <c r="J26" s="6">
        <v>1</v>
      </c>
      <c r="K26" s="7">
        <f t="shared" si="13"/>
        <v>0</v>
      </c>
      <c r="L26" s="7">
        <f t="shared" si="4"/>
        <v>0</v>
      </c>
      <c r="M26" s="7">
        <f t="shared" si="5"/>
        <v>3.2372936225315638E-4</v>
      </c>
      <c r="N26" s="7">
        <f t="shared" si="6"/>
        <v>4.2158516020236085E-4</v>
      </c>
      <c r="O26" s="7">
        <f t="shared" si="7"/>
        <v>0</v>
      </c>
      <c r="P26" s="7">
        <f t="shared" si="8"/>
        <v>0</v>
      </c>
      <c r="Q26" s="7">
        <f t="shared" si="9"/>
        <v>2.3108030040439053E-4</v>
      </c>
      <c r="R26" s="7">
        <f t="shared" si="10"/>
        <v>2.360160490913382E-4</v>
      </c>
    </row>
    <row r="27" spans="2:25" x14ac:dyDescent="0.25">
      <c r="B27" s="5" t="s">
        <v>34</v>
      </c>
      <c r="C27" s="6">
        <v>32</v>
      </c>
      <c r="D27" s="6">
        <v>10</v>
      </c>
      <c r="E27" s="6">
        <v>1701</v>
      </c>
      <c r="F27" s="6">
        <v>20</v>
      </c>
      <c r="G27" s="6">
        <v>167</v>
      </c>
      <c r="H27" s="6">
        <v>2</v>
      </c>
      <c r="I27" s="6">
        <v>2062</v>
      </c>
      <c r="J27" s="6">
        <v>32</v>
      </c>
      <c r="K27" s="7">
        <f t="shared" si="13"/>
        <v>0.47761194029850745</v>
      </c>
      <c r="L27" s="7">
        <f t="shared" si="4"/>
        <v>6.9444444444444441E-3</v>
      </c>
      <c r="M27" s="7">
        <f t="shared" si="5"/>
        <v>0.27533182259630951</v>
      </c>
      <c r="N27" s="7">
        <f t="shared" si="6"/>
        <v>8.4317032040472171E-3</v>
      </c>
      <c r="O27" s="7">
        <f t="shared" si="7"/>
        <v>0.19509345794392524</v>
      </c>
      <c r="P27" s="7">
        <f t="shared" si="8"/>
        <v>4.7058823529411761E-3</v>
      </c>
      <c r="Q27" s="7">
        <f t="shared" si="9"/>
        <v>0.23824378971692664</v>
      </c>
      <c r="R27" s="7">
        <f t="shared" si="10"/>
        <v>7.5525135709228223E-3</v>
      </c>
      <c r="T27" s="5" t="s">
        <v>115</v>
      </c>
      <c r="U27" s="11">
        <f t="shared" si="18"/>
        <v>0.19509345794392524</v>
      </c>
      <c r="V27" s="11">
        <f t="shared" si="19"/>
        <v>4.7058823529411761E-3</v>
      </c>
      <c r="W27" s="11">
        <f t="shared" si="20"/>
        <v>0.27533182259630951</v>
      </c>
      <c r="X27" s="11">
        <f t="shared" si="21"/>
        <v>8.4317032040472171E-3</v>
      </c>
    </row>
    <row r="28" spans="2:25" x14ac:dyDescent="0.25">
      <c r="B28" s="5" t="s">
        <v>35</v>
      </c>
      <c r="C28" s="6">
        <v>1</v>
      </c>
      <c r="D28" s="6">
        <v>71</v>
      </c>
      <c r="E28" s="6">
        <v>1066</v>
      </c>
      <c r="F28" s="6">
        <v>151</v>
      </c>
      <c r="G28" s="6">
        <v>85</v>
      </c>
      <c r="H28" s="6">
        <v>22</v>
      </c>
      <c r="I28" s="6">
        <v>1235</v>
      </c>
      <c r="J28" s="6">
        <v>244</v>
      </c>
      <c r="K28" s="7">
        <f t="shared" si="13"/>
        <v>1.4925373134328358E-2</v>
      </c>
      <c r="L28" s="7">
        <f t="shared" si="4"/>
        <v>4.9305555555555554E-2</v>
      </c>
      <c r="M28" s="7">
        <f t="shared" si="5"/>
        <v>0.17254775008093234</v>
      </c>
      <c r="N28" s="7">
        <f t="shared" si="6"/>
        <v>6.3659359190556486E-2</v>
      </c>
      <c r="O28" s="7">
        <f t="shared" si="7"/>
        <v>9.9299065420560745E-2</v>
      </c>
      <c r="P28" s="7">
        <f t="shared" si="8"/>
        <v>5.1764705882352942E-2</v>
      </c>
      <c r="Q28" s="7">
        <f t="shared" si="9"/>
        <v>0.14269208549971116</v>
      </c>
      <c r="R28" s="7">
        <f t="shared" si="10"/>
        <v>5.7587915978286525E-2</v>
      </c>
      <c r="T28" s="5" t="s">
        <v>116</v>
      </c>
      <c r="U28" s="11">
        <f t="shared" si="18"/>
        <v>9.9299065420560745E-2</v>
      </c>
      <c r="V28" s="11">
        <f t="shared" si="19"/>
        <v>5.1764705882352942E-2</v>
      </c>
      <c r="W28" s="11">
        <f t="shared" si="20"/>
        <v>0.17254775008093234</v>
      </c>
      <c r="X28" s="11">
        <f t="shared" si="21"/>
        <v>6.3659359190556486E-2</v>
      </c>
      <c r="Y28" s="3" t="s">
        <v>120</v>
      </c>
    </row>
    <row r="29" spans="2:25" x14ac:dyDescent="0.25">
      <c r="B29" s="5" t="s">
        <v>36</v>
      </c>
      <c r="C29" s="6">
        <v>34</v>
      </c>
      <c r="D29" s="6">
        <v>199</v>
      </c>
      <c r="E29" s="6">
        <v>3383</v>
      </c>
      <c r="F29" s="6">
        <v>367</v>
      </c>
      <c r="G29" s="6">
        <v>229</v>
      </c>
      <c r="H29" s="6">
        <v>28</v>
      </c>
      <c r="I29" s="6">
        <v>3890</v>
      </c>
      <c r="J29" s="6">
        <v>594</v>
      </c>
      <c r="K29" s="7">
        <f t="shared" si="13"/>
        <v>0.5074626865671642</v>
      </c>
      <c r="L29" s="7">
        <f t="shared" si="4"/>
        <v>0.13819444444444445</v>
      </c>
      <c r="M29" s="7">
        <f t="shared" si="5"/>
        <v>0.54758821625121401</v>
      </c>
      <c r="N29" s="7">
        <f t="shared" si="6"/>
        <v>0.15472175379426645</v>
      </c>
      <c r="O29" s="7">
        <f t="shared" si="7"/>
        <v>0.2675233644859813</v>
      </c>
      <c r="P29" s="7">
        <f t="shared" si="8"/>
        <v>6.5882352941176475E-2</v>
      </c>
      <c r="Q29" s="7">
        <f t="shared" si="9"/>
        <v>0.44945118428653957</v>
      </c>
      <c r="R29" s="7">
        <f t="shared" si="10"/>
        <v>0.1401935331602549</v>
      </c>
      <c r="T29" s="5" t="s">
        <v>117</v>
      </c>
      <c r="U29" s="11">
        <f t="shared" si="18"/>
        <v>0.2675233644859813</v>
      </c>
      <c r="V29" s="11">
        <f t="shared" si="19"/>
        <v>6.5882352941176475E-2</v>
      </c>
      <c r="W29" s="11">
        <f t="shared" si="20"/>
        <v>0.54758821625121401</v>
      </c>
      <c r="X29" s="11">
        <f t="shared" si="21"/>
        <v>0.15472175379426645</v>
      </c>
    </row>
    <row r="30" spans="2:25" x14ac:dyDescent="0.25">
      <c r="B30" s="5" t="s">
        <v>37</v>
      </c>
      <c r="C30" s="6">
        <v>0</v>
      </c>
      <c r="D30" s="6">
        <v>1046</v>
      </c>
      <c r="E30" s="6">
        <v>28</v>
      </c>
      <c r="F30" s="6">
        <v>1627</v>
      </c>
      <c r="G30" s="6">
        <v>271</v>
      </c>
      <c r="H30" s="6">
        <v>327</v>
      </c>
      <c r="I30" s="6">
        <v>1074</v>
      </c>
      <c r="J30" s="6">
        <v>3000</v>
      </c>
      <c r="K30" s="7">
        <f t="shared" si="13"/>
        <v>0</v>
      </c>
      <c r="L30" s="7">
        <f t="shared" si="4"/>
        <v>0.72638888888888886</v>
      </c>
      <c r="M30" s="7">
        <f t="shared" si="5"/>
        <v>4.5322110715441894E-3</v>
      </c>
      <c r="N30" s="7">
        <f t="shared" si="6"/>
        <v>0.68591905564924116</v>
      </c>
      <c r="O30" s="7">
        <f t="shared" si="7"/>
        <v>0.31658878504672899</v>
      </c>
      <c r="P30" s="7">
        <f t="shared" si="8"/>
        <v>0.76941176470588235</v>
      </c>
      <c r="Q30" s="7">
        <f t="shared" si="9"/>
        <v>0.12409012131715771</v>
      </c>
      <c r="R30" s="7">
        <f t="shared" si="10"/>
        <v>0.70804814727401466</v>
      </c>
      <c r="T30" s="5" t="s">
        <v>118</v>
      </c>
      <c r="U30" s="11">
        <f t="shared" si="18"/>
        <v>0.31658878504672899</v>
      </c>
      <c r="V30" s="11">
        <f t="shared" si="19"/>
        <v>0.76941176470588235</v>
      </c>
      <c r="W30" s="11">
        <f t="shared" si="20"/>
        <v>4.5322110715441894E-3</v>
      </c>
      <c r="X30" s="11">
        <f t="shared" si="21"/>
        <v>0.68591905564924116</v>
      </c>
    </row>
    <row r="31" spans="2:25" x14ac:dyDescent="0.25">
      <c r="B31" s="5" t="s">
        <v>38</v>
      </c>
      <c r="C31" s="6">
        <v>0</v>
      </c>
      <c r="D31" s="6">
        <v>113</v>
      </c>
      <c r="E31" s="6">
        <v>0</v>
      </c>
      <c r="F31" s="6">
        <v>206</v>
      </c>
      <c r="G31" s="6">
        <v>99</v>
      </c>
      <c r="H31" s="6">
        <v>46</v>
      </c>
      <c r="I31" s="6">
        <v>371</v>
      </c>
      <c r="J31" s="6">
        <v>365</v>
      </c>
      <c r="K31" s="7">
        <f t="shared" si="13"/>
        <v>0</v>
      </c>
      <c r="L31" s="7">
        <f t="shared" si="4"/>
        <v>7.8472222222222221E-2</v>
      </c>
      <c r="M31" s="7">
        <f t="shared" si="5"/>
        <v>0</v>
      </c>
      <c r="N31" s="7">
        <f t="shared" si="6"/>
        <v>8.6846543001686344E-2</v>
      </c>
      <c r="O31" s="7">
        <f t="shared" si="7"/>
        <v>0.11565420560747663</v>
      </c>
      <c r="P31" s="7">
        <f t="shared" si="8"/>
        <v>0.10823529411764705</v>
      </c>
      <c r="Q31" s="7">
        <f t="shared" si="9"/>
        <v>4.2865395725014445E-2</v>
      </c>
      <c r="R31" s="7">
        <f t="shared" si="10"/>
        <v>8.6145857918338453E-2</v>
      </c>
      <c r="T31" s="5" t="s">
        <v>119</v>
      </c>
      <c r="U31" s="11">
        <f t="shared" si="18"/>
        <v>0.11565420560747663</v>
      </c>
      <c r="V31" s="11">
        <f t="shared" si="19"/>
        <v>0.10823529411764705</v>
      </c>
      <c r="W31" s="11">
        <f t="shared" si="20"/>
        <v>0</v>
      </c>
      <c r="X31" s="11">
        <f t="shared" si="21"/>
        <v>8.6846543001686344E-2</v>
      </c>
    </row>
    <row r="32" spans="2:25" x14ac:dyDescent="0.25">
      <c r="B32" s="5" t="s">
        <v>39</v>
      </c>
      <c r="C32" s="6">
        <v>0</v>
      </c>
      <c r="D32" s="6">
        <v>1</v>
      </c>
      <c r="E32" s="6">
        <v>0</v>
      </c>
      <c r="F32" s="6">
        <v>1</v>
      </c>
      <c r="G32" s="6">
        <v>5</v>
      </c>
      <c r="H32" s="6">
        <v>0</v>
      </c>
      <c r="I32" s="6">
        <v>23</v>
      </c>
      <c r="J32" s="6">
        <v>2</v>
      </c>
      <c r="K32" s="7">
        <f t="shared" si="13"/>
        <v>0</v>
      </c>
      <c r="L32" s="7">
        <f t="shared" si="4"/>
        <v>6.9444444444444447E-4</v>
      </c>
      <c r="M32" s="7">
        <f t="shared" si="5"/>
        <v>0</v>
      </c>
      <c r="N32" s="7">
        <f t="shared" si="6"/>
        <v>4.2158516020236085E-4</v>
      </c>
      <c r="O32" s="7">
        <f t="shared" si="7"/>
        <v>5.8411214953271026E-3</v>
      </c>
      <c r="P32" s="7">
        <f t="shared" si="8"/>
        <v>0</v>
      </c>
      <c r="Q32" s="7">
        <f t="shared" si="9"/>
        <v>2.6574234546504912E-3</v>
      </c>
      <c r="R32" s="7">
        <f t="shared" si="10"/>
        <v>4.720320981826764E-4</v>
      </c>
    </row>
    <row r="33" spans="2:25" ht="15.75" customHeight="1" x14ac:dyDescent="0.25">
      <c r="B33" s="5" t="s">
        <v>40</v>
      </c>
      <c r="C33" s="6">
        <v>0</v>
      </c>
      <c r="D33" s="6">
        <v>343</v>
      </c>
      <c r="E33" s="6">
        <v>1674</v>
      </c>
      <c r="F33" s="6">
        <v>399</v>
      </c>
      <c r="G33" s="6">
        <v>233</v>
      </c>
      <c r="H33" s="6">
        <v>34</v>
      </c>
      <c r="I33" s="6">
        <v>1945</v>
      </c>
      <c r="J33" s="6">
        <v>776</v>
      </c>
      <c r="K33" s="7">
        <f t="shared" ref="K33:K47" si="22">C33/C$4</f>
        <v>0</v>
      </c>
      <c r="L33" s="7">
        <f t="shared" si="4"/>
        <v>0.23819444444444443</v>
      </c>
      <c r="M33" s="7">
        <f t="shared" si="5"/>
        <v>0.27096147620589189</v>
      </c>
      <c r="N33" s="7">
        <f t="shared" si="6"/>
        <v>0.16821247892074198</v>
      </c>
      <c r="O33" s="7">
        <f t="shared" si="7"/>
        <v>0.27219626168224298</v>
      </c>
      <c r="P33" s="7">
        <f t="shared" si="8"/>
        <v>0.08</v>
      </c>
      <c r="Q33" s="7">
        <f t="shared" si="9"/>
        <v>0.22472559214326979</v>
      </c>
      <c r="R33" s="7">
        <f t="shared" si="10"/>
        <v>0.18314845409487845</v>
      </c>
      <c r="T33" s="25" t="s">
        <v>141</v>
      </c>
      <c r="U33" s="17">
        <f t="shared" si="18"/>
        <v>0.27219626168224298</v>
      </c>
      <c r="V33" s="17">
        <f t="shared" si="19"/>
        <v>0.08</v>
      </c>
      <c r="W33" s="17">
        <f t="shared" si="20"/>
        <v>0.27096147620589189</v>
      </c>
      <c r="X33" s="18">
        <f t="shared" si="21"/>
        <v>0.16821247892074198</v>
      </c>
    </row>
    <row r="34" spans="2:25" x14ac:dyDescent="0.25">
      <c r="B34" s="5" t="s">
        <v>41</v>
      </c>
      <c r="C34" s="6">
        <v>0</v>
      </c>
      <c r="D34" s="6">
        <v>343</v>
      </c>
      <c r="E34" s="6">
        <v>1674</v>
      </c>
      <c r="F34" s="6">
        <v>399</v>
      </c>
      <c r="G34" s="6">
        <v>233</v>
      </c>
      <c r="H34" s="6">
        <v>34</v>
      </c>
      <c r="I34" s="6">
        <v>1945</v>
      </c>
      <c r="J34" s="6">
        <v>776</v>
      </c>
      <c r="K34" s="7">
        <f t="shared" si="22"/>
        <v>0</v>
      </c>
      <c r="L34" s="7">
        <f t="shared" si="4"/>
        <v>0.23819444444444443</v>
      </c>
      <c r="M34" s="7">
        <f t="shared" si="5"/>
        <v>0.27096147620589189</v>
      </c>
      <c r="N34" s="7">
        <f t="shared" si="6"/>
        <v>0.16821247892074198</v>
      </c>
      <c r="O34" s="7">
        <f t="shared" si="7"/>
        <v>0.27219626168224298</v>
      </c>
      <c r="P34" s="7">
        <f t="shared" si="8"/>
        <v>0.08</v>
      </c>
      <c r="Q34" s="7">
        <f t="shared" si="9"/>
        <v>0.22472559214326979</v>
      </c>
      <c r="R34" s="7">
        <f t="shared" si="10"/>
        <v>0.18314845409487845</v>
      </c>
      <c r="T34" s="26"/>
      <c r="U34" s="16">
        <f t="shared" si="18"/>
        <v>0.27219626168224298</v>
      </c>
      <c r="V34" s="16">
        <f t="shared" si="19"/>
        <v>0.08</v>
      </c>
      <c r="W34" s="16">
        <f t="shared" si="20"/>
        <v>0.27096147620589189</v>
      </c>
      <c r="X34" s="19">
        <f t="shared" si="21"/>
        <v>0.16821247892074198</v>
      </c>
    </row>
    <row r="35" spans="2:25" x14ac:dyDescent="0.25">
      <c r="B35" s="5" t="s">
        <v>42</v>
      </c>
      <c r="C35" s="6">
        <v>0</v>
      </c>
      <c r="D35" s="6">
        <v>343</v>
      </c>
      <c r="E35" s="6">
        <v>1674</v>
      </c>
      <c r="F35" s="6">
        <v>399</v>
      </c>
      <c r="G35" s="6">
        <v>233</v>
      </c>
      <c r="H35" s="6">
        <v>34</v>
      </c>
      <c r="I35" s="6">
        <v>1945</v>
      </c>
      <c r="J35" s="6">
        <v>776</v>
      </c>
      <c r="K35" s="7">
        <f t="shared" si="22"/>
        <v>0</v>
      </c>
      <c r="L35" s="7">
        <f t="shared" si="4"/>
        <v>0.23819444444444443</v>
      </c>
      <c r="M35" s="7">
        <f t="shared" si="5"/>
        <v>0.27096147620589189</v>
      </c>
      <c r="N35" s="7">
        <f t="shared" si="6"/>
        <v>0.16821247892074198</v>
      </c>
      <c r="O35" s="7">
        <f t="shared" si="7"/>
        <v>0.27219626168224298</v>
      </c>
      <c r="P35" s="7">
        <f t="shared" si="8"/>
        <v>0.08</v>
      </c>
      <c r="Q35" s="7">
        <f t="shared" si="9"/>
        <v>0.22472559214326979</v>
      </c>
      <c r="R35" s="7">
        <f t="shared" si="10"/>
        <v>0.18314845409487845</v>
      </c>
      <c r="T35" s="26"/>
      <c r="U35" s="16">
        <f t="shared" si="18"/>
        <v>0.27219626168224298</v>
      </c>
      <c r="V35" s="16">
        <f t="shared" si="19"/>
        <v>0.08</v>
      </c>
      <c r="W35" s="16">
        <f t="shared" si="20"/>
        <v>0.27096147620589189</v>
      </c>
      <c r="X35" s="19">
        <f t="shared" si="21"/>
        <v>0.16821247892074198</v>
      </c>
    </row>
    <row r="36" spans="2:25" x14ac:dyDescent="0.25">
      <c r="B36" s="5" t="s">
        <v>43</v>
      </c>
      <c r="C36" s="6">
        <v>0</v>
      </c>
      <c r="D36" s="6">
        <v>343</v>
      </c>
      <c r="E36" s="6">
        <v>1674</v>
      </c>
      <c r="F36" s="6">
        <v>399</v>
      </c>
      <c r="G36" s="6">
        <v>233</v>
      </c>
      <c r="H36" s="6">
        <v>34</v>
      </c>
      <c r="I36" s="6">
        <v>1945</v>
      </c>
      <c r="J36" s="6">
        <v>776</v>
      </c>
      <c r="K36" s="7">
        <f t="shared" si="22"/>
        <v>0</v>
      </c>
      <c r="L36" s="7">
        <f t="shared" si="4"/>
        <v>0.23819444444444443</v>
      </c>
      <c r="M36" s="7">
        <f t="shared" si="5"/>
        <v>0.27096147620589189</v>
      </c>
      <c r="N36" s="7">
        <f t="shared" si="6"/>
        <v>0.16821247892074198</v>
      </c>
      <c r="O36" s="7">
        <f t="shared" si="7"/>
        <v>0.27219626168224298</v>
      </c>
      <c r="P36" s="7">
        <f t="shared" si="8"/>
        <v>0.08</v>
      </c>
      <c r="Q36" s="7">
        <f t="shared" si="9"/>
        <v>0.22472559214326979</v>
      </c>
      <c r="R36" s="7">
        <f t="shared" si="10"/>
        <v>0.18314845409487845</v>
      </c>
      <c r="T36" s="26"/>
      <c r="U36" s="16">
        <f t="shared" si="18"/>
        <v>0.27219626168224298</v>
      </c>
      <c r="V36" s="16">
        <f t="shared" si="19"/>
        <v>0.08</v>
      </c>
      <c r="W36" s="16">
        <f t="shared" si="20"/>
        <v>0.27096147620589189</v>
      </c>
      <c r="X36" s="19">
        <f t="shared" si="21"/>
        <v>0.16821247892074198</v>
      </c>
    </row>
    <row r="37" spans="2:25" x14ac:dyDescent="0.25">
      <c r="B37" s="5" t="s">
        <v>44</v>
      </c>
      <c r="C37" s="6">
        <v>37</v>
      </c>
      <c r="D37" s="6">
        <v>59</v>
      </c>
      <c r="E37" s="6">
        <v>3228</v>
      </c>
      <c r="F37" s="6">
        <v>90</v>
      </c>
      <c r="G37" s="6">
        <v>142</v>
      </c>
      <c r="H37" s="6">
        <v>19</v>
      </c>
      <c r="I37" s="6">
        <v>3436</v>
      </c>
      <c r="J37" s="6">
        <v>168</v>
      </c>
      <c r="K37" s="7">
        <f t="shared" si="22"/>
        <v>0.55223880597014929</v>
      </c>
      <c r="L37" s="7">
        <f t="shared" si="4"/>
        <v>4.0972222222222222E-2</v>
      </c>
      <c r="M37" s="7">
        <f t="shared" si="5"/>
        <v>0.52249919067659434</v>
      </c>
      <c r="N37" s="7">
        <f t="shared" si="6"/>
        <v>3.7942664418212479E-2</v>
      </c>
      <c r="O37" s="7">
        <f t="shared" si="7"/>
        <v>0.16588785046728971</v>
      </c>
      <c r="P37" s="7">
        <f t="shared" si="8"/>
        <v>4.4705882352941179E-2</v>
      </c>
      <c r="Q37" s="7">
        <f t="shared" si="9"/>
        <v>0.39699595609474292</v>
      </c>
      <c r="R37" s="7">
        <f t="shared" si="10"/>
        <v>3.9650696247344817E-2</v>
      </c>
      <c r="T37" s="26"/>
      <c r="U37" s="16">
        <f t="shared" si="18"/>
        <v>0.16588785046728971</v>
      </c>
      <c r="V37" s="16">
        <f t="shared" si="19"/>
        <v>4.4705882352941179E-2</v>
      </c>
      <c r="W37" s="16">
        <f t="shared" si="20"/>
        <v>0.52249919067659434</v>
      </c>
      <c r="X37" s="19">
        <f t="shared" si="21"/>
        <v>3.7942664418212479E-2</v>
      </c>
    </row>
    <row r="38" spans="2:25" x14ac:dyDescent="0.25">
      <c r="B38" s="5" t="s">
        <v>45</v>
      </c>
      <c r="C38" s="6">
        <v>37</v>
      </c>
      <c r="D38" s="6">
        <v>59</v>
      </c>
      <c r="E38" s="6">
        <v>3228</v>
      </c>
      <c r="F38" s="6">
        <v>90</v>
      </c>
      <c r="G38" s="6">
        <v>142</v>
      </c>
      <c r="H38" s="6">
        <v>19</v>
      </c>
      <c r="I38" s="6">
        <v>3436</v>
      </c>
      <c r="J38" s="6">
        <v>168</v>
      </c>
      <c r="K38" s="7">
        <f t="shared" si="22"/>
        <v>0.55223880597014929</v>
      </c>
      <c r="L38" s="7">
        <f t="shared" si="4"/>
        <v>4.0972222222222222E-2</v>
      </c>
      <c r="M38" s="7">
        <f t="shared" si="5"/>
        <v>0.52249919067659434</v>
      </c>
      <c r="N38" s="7">
        <f t="shared" si="6"/>
        <v>3.7942664418212479E-2</v>
      </c>
      <c r="O38" s="7">
        <f t="shared" si="7"/>
        <v>0.16588785046728971</v>
      </c>
      <c r="P38" s="7">
        <f t="shared" si="8"/>
        <v>4.4705882352941179E-2</v>
      </c>
      <c r="Q38" s="7">
        <f t="shared" si="9"/>
        <v>0.39699595609474292</v>
      </c>
      <c r="R38" s="7">
        <f t="shared" si="10"/>
        <v>3.9650696247344817E-2</v>
      </c>
      <c r="T38" s="26"/>
      <c r="U38" s="16">
        <f t="shared" si="18"/>
        <v>0.16588785046728971</v>
      </c>
      <c r="V38" s="16">
        <f t="shared" si="19"/>
        <v>4.4705882352941179E-2</v>
      </c>
      <c r="W38" s="16">
        <f t="shared" si="20"/>
        <v>0.52249919067659434</v>
      </c>
      <c r="X38" s="19">
        <f t="shared" si="21"/>
        <v>3.7942664418212479E-2</v>
      </c>
    </row>
    <row r="39" spans="2:25" x14ac:dyDescent="0.25">
      <c r="B39" s="5" t="s">
        <v>46</v>
      </c>
      <c r="C39" s="6">
        <v>37</v>
      </c>
      <c r="D39" s="6">
        <v>59</v>
      </c>
      <c r="E39" s="6">
        <v>3228</v>
      </c>
      <c r="F39" s="6">
        <v>90</v>
      </c>
      <c r="G39" s="6">
        <v>142</v>
      </c>
      <c r="H39" s="6">
        <v>19</v>
      </c>
      <c r="I39" s="6">
        <v>3436</v>
      </c>
      <c r="J39" s="6">
        <v>168</v>
      </c>
      <c r="K39" s="7">
        <f t="shared" si="22"/>
        <v>0.55223880597014929</v>
      </c>
      <c r="L39" s="7">
        <f t="shared" si="4"/>
        <v>4.0972222222222222E-2</v>
      </c>
      <c r="M39" s="7">
        <f t="shared" si="5"/>
        <v>0.52249919067659434</v>
      </c>
      <c r="N39" s="7">
        <f t="shared" si="6"/>
        <v>3.7942664418212479E-2</v>
      </c>
      <c r="O39" s="7">
        <f t="shared" si="7"/>
        <v>0.16588785046728971</v>
      </c>
      <c r="P39" s="7">
        <f t="shared" si="8"/>
        <v>4.4705882352941179E-2</v>
      </c>
      <c r="Q39" s="7">
        <f t="shared" si="9"/>
        <v>0.39699595609474292</v>
      </c>
      <c r="R39" s="7">
        <f t="shared" si="10"/>
        <v>3.9650696247344817E-2</v>
      </c>
      <c r="T39" s="26"/>
      <c r="U39" s="16">
        <f t="shared" si="18"/>
        <v>0.16588785046728971</v>
      </c>
      <c r="V39" s="16">
        <f t="shared" si="19"/>
        <v>4.4705882352941179E-2</v>
      </c>
      <c r="W39" s="16">
        <f t="shared" si="20"/>
        <v>0.52249919067659434</v>
      </c>
      <c r="X39" s="19">
        <f t="shared" si="21"/>
        <v>3.7942664418212479E-2</v>
      </c>
    </row>
    <row r="40" spans="2:25" x14ac:dyDescent="0.25">
      <c r="B40" s="5" t="s">
        <v>47</v>
      </c>
      <c r="C40" s="6">
        <v>37</v>
      </c>
      <c r="D40" s="6">
        <v>59</v>
      </c>
      <c r="E40" s="6">
        <v>3228</v>
      </c>
      <c r="F40" s="6">
        <v>90</v>
      </c>
      <c r="G40" s="6">
        <v>142</v>
      </c>
      <c r="H40" s="6">
        <v>19</v>
      </c>
      <c r="I40" s="6">
        <v>3436</v>
      </c>
      <c r="J40" s="6">
        <v>168</v>
      </c>
      <c r="K40" s="7">
        <f t="shared" si="22"/>
        <v>0.55223880597014929</v>
      </c>
      <c r="L40" s="7">
        <f t="shared" si="4"/>
        <v>4.0972222222222222E-2</v>
      </c>
      <c r="M40" s="7">
        <f t="shared" si="5"/>
        <v>0.52249919067659434</v>
      </c>
      <c r="N40" s="7">
        <f t="shared" si="6"/>
        <v>3.7942664418212479E-2</v>
      </c>
      <c r="O40" s="7">
        <f t="shared" si="7"/>
        <v>0.16588785046728971</v>
      </c>
      <c r="P40" s="7">
        <f t="shared" si="8"/>
        <v>4.4705882352941179E-2</v>
      </c>
      <c r="Q40" s="7">
        <f t="shared" si="9"/>
        <v>0.39699595609474292</v>
      </c>
      <c r="R40" s="7">
        <f t="shared" si="10"/>
        <v>3.9650696247344817E-2</v>
      </c>
      <c r="T40" s="26"/>
      <c r="U40" s="16">
        <f t="shared" si="18"/>
        <v>0.16588785046728971</v>
      </c>
      <c r="V40" s="16">
        <f t="shared" si="19"/>
        <v>4.4705882352941179E-2</v>
      </c>
      <c r="W40" s="16">
        <f t="shared" si="20"/>
        <v>0.52249919067659434</v>
      </c>
      <c r="X40" s="19">
        <f t="shared" si="21"/>
        <v>3.7942664418212479E-2</v>
      </c>
    </row>
    <row r="41" spans="2:25" x14ac:dyDescent="0.25">
      <c r="B41" s="5" t="s">
        <v>48</v>
      </c>
      <c r="C41" s="6">
        <v>37</v>
      </c>
      <c r="D41" s="6">
        <v>59</v>
      </c>
      <c r="E41" s="6">
        <v>3228</v>
      </c>
      <c r="F41" s="6">
        <v>90</v>
      </c>
      <c r="G41" s="6">
        <v>142</v>
      </c>
      <c r="H41" s="6">
        <v>19</v>
      </c>
      <c r="I41" s="6">
        <v>3436</v>
      </c>
      <c r="J41" s="6">
        <v>168</v>
      </c>
      <c r="K41" s="7">
        <f t="shared" si="22"/>
        <v>0.55223880597014929</v>
      </c>
      <c r="L41" s="7">
        <f t="shared" si="4"/>
        <v>4.0972222222222222E-2</v>
      </c>
      <c r="M41" s="7">
        <f t="shared" si="5"/>
        <v>0.52249919067659434</v>
      </c>
      <c r="N41" s="7">
        <f t="shared" si="6"/>
        <v>3.7942664418212479E-2</v>
      </c>
      <c r="O41" s="7">
        <f t="shared" si="7"/>
        <v>0.16588785046728971</v>
      </c>
      <c r="P41" s="7">
        <f t="shared" si="8"/>
        <v>4.4705882352941179E-2</v>
      </c>
      <c r="Q41" s="7">
        <f t="shared" si="9"/>
        <v>0.39699595609474292</v>
      </c>
      <c r="R41" s="7">
        <f t="shared" si="10"/>
        <v>3.9650696247344817E-2</v>
      </c>
      <c r="T41" s="26"/>
      <c r="U41" s="16">
        <f t="shared" si="18"/>
        <v>0.16588785046728971</v>
      </c>
      <c r="V41" s="16">
        <f t="shared" si="19"/>
        <v>4.4705882352941179E-2</v>
      </c>
      <c r="W41" s="16">
        <f t="shared" si="20"/>
        <v>0.52249919067659434</v>
      </c>
      <c r="X41" s="19">
        <f t="shared" si="21"/>
        <v>3.7942664418212479E-2</v>
      </c>
    </row>
    <row r="42" spans="2:25" x14ac:dyDescent="0.25">
      <c r="B42" s="5" t="s">
        <v>49</v>
      </c>
      <c r="C42" s="6">
        <v>37</v>
      </c>
      <c r="D42" s="6">
        <v>59</v>
      </c>
      <c r="E42" s="6">
        <v>3228</v>
      </c>
      <c r="F42" s="6">
        <v>90</v>
      </c>
      <c r="G42" s="6">
        <v>142</v>
      </c>
      <c r="H42" s="6">
        <v>19</v>
      </c>
      <c r="I42" s="6">
        <v>3436</v>
      </c>
      <c r="J42" s="6">
        <v>168</v>
      </c>
      <c r="K42" s="7">
        <f t="shared" si="22"/>
        <v>0.55223880597014929</v>
      </c>
      <c r="L42" s="7">
        <f t="shared" si="4"/>
        <v>4.0972222222222222E-2</v>
      </c>
      <c r="M42" s="7">
        <f t="shared" si="5"/>
        <v>0.52249919067659434</v>
      </c>
      <c r="N42" s="7">
        <f t="shared" si="6"/>
        <v>3.7942664418212479E-2</v>
      </c>
      <c r="O42" s="7">
        <f t="shared" si="7"/>
        <v>0.16588785046728971</v>
      </c>
      <c r="P42" s="7">
        <f t="shared" si="8"/>
        <v>4.4705882352941179E-2</v>
      </c>
      <c r="Q42" s="7">
        <f t="shared" si="9"/>
        <v>0.39699595609474292</v>
      </c>
      <c r="R42" s="7">
        <f t="shared" si="10"/>
        <v>3.9650696247344817E-2</v>
      </c>
      <c r="T42" s="26"/>
      <c r="U42" s="16">
        <f t="shared" si="18"/>
        <v>0.16588785046728971</v>
      </c>
      <c r="V42" s="16">
        <f t="shared" si="19"/>
        <v>4.4705882352941179E-2</v>
      </c>
      <c r="W42" s="16">
        <f t="shared" si="20"/>
        <v>0.52249919067659434</v>
      </c>
      <c r="X42" s="19">
        <f t="shared" si="21"/>
        <v>3.7942664418212479E-2</v>
      </c>
    </row>
    <row r="43" spans="2:25" x14ac:dyDescent="0.25">
      <c r="B43" s="5" t="s">
        <v>50</v>
      </c>
      <c r="C43" s="6">
        <v>37</v>
      </c>
      <c r="D43" s="6">
        <v>59</v>
      </c>
      <c r="E43" s="6">
        <v>3228</v>
      </c>
      <c r="F43" s="6">
        <v>90</v>
      </c>
      <c r="G43" s="6">
        <v>142</v>
      </c>
      <c r="H43" s="6">
        <v>19</v>
      </c>
      <c r="I43" s="6">
        <v>3436</v>
      </c>
      <c r="J43" s="6">
        <v>168</v>
      </c>
      <c r="K43" s="7">
        <f t="shared" si="22"/>
        <v>0.55223880597014929</v>
      </c>
      <c r="L43" s="7">
        <f t="shared" si="4"/>
        <v>4.0972222222222222E-2</v>
      </c>
      <c r="M43" s="7">
        <f t="shared" si="5"/>
        <v>0.52249919067659434</v>
      </c>
      <c r="N43" s="7">
        <f t="shared" si="6"/>
        <v>3.7942664418212479E-2</v>
      </c>
      <c r="O43" s="7">
        <f t="shared" si="7"/>
        <v>0.16588785046728971</v>
      </c>
      <c r="P43" s="7">
        <f t="shared" si="8"/>
        <v>4.4705882352941179E-2</v>
      </c>
      <c r="Q43" s="7">
        <f t="shared" si="9"/>
        <v>0.39699595609474292</v>
      </c>
      <c r="R43" s="7">
        <f t="shared" si="10"/>
        <v>3.9650696247344817E-2</v>
      </c>
      <c r="T43" s="26"/>
      <c r="U43" s="16">
        <f t="shared" si="18"/>
        <v>0.16588785046728971</v>
      </c>
      <c r="V43" s="16">
        <f t="shared" si="19"/>
        <v>4.4705882352941179E-2</v>
      </c>
      <c r="W43" s="16">
        <f t="shared" si="20"/>
        <v>0.52249919067659434</v>
      </c>
      <c r="X43" s="19">
        <f t="shared" si="21"/>
        <v>3.7942664418212479E-2</v>
      </c>
    </row>
    <row r="44" spans="2:25" x14ac:dyDescent="0.25">
      <c r="B44" s="5" t="s">
        <v>51</v>
      </c>
      <c r="C44" s="6">
        <v>37</v>
      </c>
      <c r="D44" s="6">
        <v>59</v>
      </c>
      <c r="E44" s="6">
        <v>3228</v>
      </c>
      <c r="F44" s="6">
        <v>90</v>
      </c>
      <c r="G44" s="6">
        <v>142</v>
      </c>
      <c r="H44" s="6">
        <v>19</v>
      </c>
      <c r="I44" s="6">
        <v>3436</v>
      </c>
      <c r="J44" s="6">
        <v>168</v>
      </c>
      <c r="K44" s="7">
        <f t="shared" si="22"/>
        <v>0.55223880597014929</v>
      </c>
      <c r="L44" s="7">
        <f t="shared" si="4"/>
        <v>4.0972222222222222E-2</v>
      </c>
      <c r="M44" s="7">
        <f t="shared" si="5"/>
        <v>0.52249919067659434</v>
      </c>
      <c r="N44" s="7">
        <f t="shared" si="6"/>
        <v>3.7942664418212479E-2</v>
      </c>
      <c r="O44" s="7">
        <f t="shared" si="7"/>
        <v>0.16588785046728971</v>
      </c>
      <c r="P44" s="7">
        <f t="shared" si="8"/>
        <v>4.4705882352941179E-2</v>
      </c>
      <c r="Q44" s="7">
        <f t="shared" si="9"/>
        <v>0.39699595609474292</v>
      </c>
      <c r="R44" s="7">
        <f t="shared" si="10"/>
        <v>3.9650696247344817E-2</v>
      </c>
      <c r="T44" s="27"/>
      <c r="U44" s="20">
        <f t="shared" si="18"/>
        <v>0.16588785046728971</v>
      </c>
      <c r="V44" s="20">
        <f t="shared" si="19"/>
        <v>4.4705882352941179E-2</v>
      </c>
      <c r="W44" s="20">
        <f t="shared" si="20"/>
        <v>0.52249919067659434</v>
      </c>
      <c r="X44" s="21">
        <f t="shared" si="21"/>
        <v>3.7942664418212479E-2</v>
      </c>
    </row>
    <row r="45" spans="2:25" x14ac:dyDescent="0.25">
      <c r="B45" s="5" t="s">
        <v>52</v>
      </c>
      <c r="C45" s="6">
        <v>37</v>
      </c>
      <c r="D45" s="6">
        <v>59</v>
      </c>
      <c r="E45" s="6">
        <v>3228</v>
      </c>
      <c r="F45" s="6">
        <v>90</v>
      </c>
      <c r="G45" s="6">
        <v>142</v>
      </c>
      <c r="H45" s="6">
        <v>19</v>
      </c>
      <c r="I45" s="6">
        <v>3436</v>
      </c>
      <c r="J45" s="6">
        <v>168</v>
      </c>
      <c r="K45" s="7">
        <f t="shared" si="22"/>
        <v>0.55223880597014929</v>
      </c>
      <c r="L45" s="7">
        <f t="shared" si="4"/>
        <v>4.0972222222222222E-2</v>
      </c>
      <c r="M45" s="7">
        <f t="shared" si="5"/>
        <v>0.52249919067659434</v>
      </c>
      <c r="N45" s="7">
        <f t="shared" si="6"/>
        <v>3.7942664418212479E-2</v>
      </c>
      <c r="O45" s="7">
        <f t="shared" si="7"/>
        <v>0.16588785046728971</v>
      </c>
      <c r="P45" s="7">
        <f t="shared" si="8"/>
        <v>4.4705882352941179E-2</v>
      </c>
      <c r="Q45" s="7">
        <f t="shared" si="9"/>
        <v>0.39699595609474292</v>
      </c>
      <c r="R45" s="7">
        <f t="shared" si="10"/>
        <v>3.9650696247344817E-2</v>
      </c>
      <c r="T45" s="28" t="s">
        <v>142</v>
      </c>
      <c r="U45" s="17">
        <f t="shared" si="18"/>
        <v>0.16588785046728971</v>
      </c>
      <c r="V45" s="17">
        <f t="shared" si="19"/>
        <v>4.4705882352941179E-2</v>
      </c>
      <c r="W45" s="17">
        <f t="shared" si="20"/>
        <v>0.52249919067659434</v>
      </c>
      <c r="X45" s="18">
        <f t="shared" si="21"/>
        <v>3.7942664418212479E-2</v>
      </c>
    </row>
    <row r="46" spans="2:25" x14ac:dyDescent="0.25">
      <c r="B46" s="5" t="s">
        <v>53</v>
      </c>
      <c r="C46" s="6">
        <v>67</v>
      </c>
      <c r="D46" s="6">
        <v>1440</v>
      </c>
      <c r="E46" s="6">
        <v>6178</v>
      </c>
      <c r="F46" s="6">
        <v>2372</v>
      </c>
      <c r="G46" s="6">
        <v>856</v>
      </c>
      <c r="H46" s="6">
        <v>425</v>
      </c>
      <c r="I46" s="6">
        <v>8655</v>
      </c>
      <c r="J46" s="6">
        <v>4237</v>
      </c>
      <c r="K46" s="7">
        <f t="shared" si="22"/>
        <v>1</v>
      </c>
      <c r="L46" s="7">
        <f t="shared" si="4"/>
        <v>1</v>
      </c>
      <c r="M46" s="7">
        <f t="shared" si="5"/>
        <v>1</v>
      </c>
      <c r="N46" s="7">
        <f t="shared" si="6"/>
        <v>1</v>
      </c>
      <c r="O46" s="7">
        <f t="shared" si="7"/>
        <v>1</v>
      </c>
      <c r="P46" s="7">
        <f t="shared" si="8"/>
        <v>1</v>
      </c>
      <c r="Q46" s="7">
        <f t="shared" si="9"/>
        <v>1</v>
      </c>
      <c r="R46" s="7">
        <f t="shared" si="10"/>
        <v>1</v>
      </c>
      <c r="T46" s="29"/>
      <c r="U46" s="16">
        <f t="shared" si="18"/>
        <v>1</v>
      </c>
      <c r="V46" s="16">
        <f t="shared" si="19"/>
        <v>1</v>
      </c>
      <c r="W46" s="16">
        <f t="shared" si="20"/>
        <v>1</v>
      </c>
      <c r="X46" s="19">
        <f t="shared" si="21"/>
        <v>1</v>
      </c>
    </row>
    <row r="47" spans="2:25" x14ac:dyDescent="0.25">
      <c r="B47" s="5" t="s">
        <v>54</v>
      </c>
      <c r="C47" s="6">
        <v>67</v>
      </c>
      <c r="D47" s="6">
        <v>1331</v>
      </c>
      <c r="E47" s="6">
        <v>6178</v>
      </c>
      <c r="F47" s="6">
        <v>2280</v>
      </c>
      <c r="G47" s="6">
        <v>855</v>
      </c>
      <c r="H47" s="6">
        <v>413</v>
      </c>
      <c r="I47" s="6">
        <v>8561</v>
      </c>
      <c r="J47" s="6">
        <v>4024</v>
      </c>
      <c r="K47" s="7">
        <f t="shared" si="22"/>
        <v>1</v>
      </c>
      <c r="L47" s="7">
        <f t="shared" si="4"/>
        <v>0.9243055555555556</v>
      </c>
      <c r="M47" s="7">
        <f t="shared" si="5"/>
        <v>1</v>
      </c>
      <c r="N47" s="7">
        <f t="shared" si="6"/>
        <v>0.96121416526138281</v>
      </c>
      <c r="O47" s="7">
        <f t="shared" si="7"/>
        <v>0.99883177570093462</v>
      </c>
      <c r="P47" s="7">
        <f t="shared" si="8"/>
        <v>0.97176470588235297</v>
      </c>
      <c r="Q47" s="7">
        <f t="shared" si="9"/>
        <v>0.98913922588099368</v>
      </c>
      <c r="R47" s="7">
        <f t="shared" si="10"/>
        <v>0.949728581543545</v>
      </c>
      <c r="T47" s="30"/>
      <c r="U47" s="20">
        <f t="shared" si="18"/>
        <v>0.99883177570093462</v>
      </c>
      <c r="V47" s="20">
        <f t="shared" si="19"/>
        <v>0.97176470588235297</v>
      </c>
      <c r="W47" s="20">
        <f t="shared" si="20"/>
        <v>1</v>
      </c>
      <c r="X47" s="21">
        <f t="shared" si="21"/>
        <v>0.96121416526138281</v>
      </c>
    </row>
    <row r="48" spans="2:25" x14ac:dyDescent="0.25">
      <c r="B48" s="5" t="s">
        <v>55</v>
      </c>
      <c r="C48" s="6"/>
      <c r="D48" s="6">
        <v>109</v>
      </c>
      <c r="E48" s="6"/>
      <c r="F48" s="6">
        <v>235</v>
      </c>
      <c r="G48" s="6"/>
      <c r="H48" s="6">
        <v>30.5</v>
      </c>
      <c r="I48" s="6"/>
      <c r="J48" s="6">
        <v>374.5</v>
      </c>
      <c r="K48" s="7">
        <f>IFERROR(C48/C50,)</f>
        <v>0</v>
      </c>
      <c r="L48" s="7">
        <f t="shared" ref="L48:R48" si="23">IFERROR(D48/D50,)</f>
        <v>0.83206106870229013</v>
      </c>
      <c r="M48" s="7">
        <f t="shared" si="23"/>
        <v>0</v>
      </c>
      <c r="N48" s="7">
        <f t="shared" si="23"/>
        <v>0.86080586080586086</v>
      </c>
      <c r="O48" s="7">
        <f t="shared" si="23"/>
        <v>0</v>
      </c>
      <c r="P48" s="7">
        <f t="shared" si="23"/>
        <v>0.9242424242424242</v>
      </c>
      <c r="Q48" s="7">
        <f t="shared" si="23"/>
        <v>0</v>
      </c>
      <c r="R48" s="7">
        <f t="shared" si="23"/>
        <v>0.8569794050343249</v>
      </c>
      <c r="T48" s="5" t="s">
        <v>128</v>
      </c>
      <c r="U48" s="11">
        <f t="shared" ref="U48" si="24">O48</f>
        <v>0</v>
      </c>
      <c r="V48" s="11">
        <f t="shared" ref="V48" si="25">P48</f>
        <v>0.9242424242424242</v>
      </c>
      <c r="W48" s="11">
        <f t="shared" ref="W48" si="26">M48</f>
        <v>0</v>
      </c>
      <c r="X48" s="11">
        <f t="shared" ref="X48" si="27">N48</f>
        <v>0.86080586080586086</v>
      </c>
      <c r="Y48" s="3" t="s">
        <v>127</v>
      </c>
    </row>
    <row r="49" spans="2:25" x14ac:dyDescent="0.25">
      <c r="B49" s="5" t="s">
        <v>56</v>
      </c>
      <c r="C49" s="6" t="s">
        <v>26</v>
      </c>
      <c r="D49" s="6" t="s">
        <v>26</v>
      </c>
      <c r="E49" s="6" t="s">
        <v>26</v>
      </c>
      <c r="F49" s="6" t="s">
        <v>26</v>
      </c>
      <c r="G49" s="6" t="s">
        <v>26</v>
      </c>
      <c r="H49" s="6" t="s">
        <v>26</v>
      </c>
      <c r="I49" s="6" t="s">
        <v>26</v>
      </c>
      <c r="J49" s="6" t="s">
        <v>26</v>
      </c>
      <c r="K49" s="6"/>
      <c r="L49" s="6"/>
      <c r="M49" s="6"/>
      <c r="N49" s="6"/>
      <c r="O49" s="6"/>
      <c r="P49" s="6"/>
      <c r="Q49" s="6"/>
      <c r="R49" s="6"/>
    </row>
    <row r="50" spans="2:25" x14ac:dyDescent="0.25">
      <c r="B50" s="5" t="s">
        <v>57</v>
      </c>
      <c r="C50" s="6"/>
      <c r="D50" s="6">
        <v>131</v>
      </c>
      <c r="E50" s="6"/>
      <c r="F50" s="6">
        <v>273</v>
      </c>
      <c r="G50" s="6"/>
      <c r="H50" s="6">
        <v>33</v>
      </c>
      <c r="I50" s="6"/>
      <c r="J50" s="6">
        <v>437</v>
      </c>
      <c r="K50" s="8"/>
      <c r="L50" s="8"/>
      <c r="M50" s="8"/>
      <c r="N50" s="8"/>
      <c r="O50" s="8"/>
      <c r="P50" s="8"/>
      <c r="Q50" s="8"/>
      <c r="R50" s="8"/>
      <c r="T50" s="1" t="s">
        <v>126</v>
      </c>
    </row>
    <row r="51" spans="2:25" x14ac:dyDescent="0.25">
      <c r="B51" s="5" t="s">
        <v>58</v>
      </c>
      <c r="C51" s="6"/>
      <c r="D51" s="6">
        <v>6085400</v>
      </c>
      <c r="E51" s="6"/>
      <c r="F51" s="6">
        <v>17413030</v>
      </c>
      <c r="G51" s="6"/>
      <c r="H51" s="6">
        <v>1222000</v>
      </c>
      <c r="I51" s="6"/>
      <c r="J51" s="6">
        <v>24720430</v>
      </c>
      <c r="K51" s="8">
        <f t="shared" ref="K51:K55" si="28">C51/C$3</f>
        <v>0</v>
      </c>
      <c r="L51" s="15">
        <f t="shared" ref="L51:L86" si="29">D51/D$3</f>
        <v>84519.444444444438</v>
      </c>
      <c r="M51" s="15">
        <f t="shared" ref="M51:M55" si="30">E51/E$3</f>
        <v>0</v>
      </c>
      <c r="N51" s="15">
        <f t="shared" ref="N51:N86" si="31">F51/F$3</f>
        <v>133946.38461538462</v>
      </c>
      <c r="O51" s="15">
        <f t="shared" ref="O51:O55" si="32">G51/G$3</f>
        <v>0</v>
      </c>
      <c r="P51" s="15">
        <f t="shared" ref="P51:P86" si="33">H51/H$3</f>
        <v>48880</v>
      </c>
      <c r="Q51" s="15">
        <f t="shared" ref="Q51:Q55" si="34">I51/I$3</f>
        <v>0</v>
      </c>
      <c r="R51" s="15">
        <f t="shared" ref="R51:R86" si="35">J51/J$3</f>
        <v>108900.57268722467</v>
      </c>
      <c r="T51" s="5" t="s">
        <v>131</v>
      </c>
      <c r="U51" s="9">
        <f t="shared" ref="U51:U53" si="36">O51</f>
        <v>0</v>
      </c>
      <c r="V51" s="9">
        <f t="shared" ref="V51:V53" si="37">P51</f>
        <v>48880</v>
      </c>
      <c r="W51" s="9">
        <f t="shared" ref="W51:W53" si="38">M51</f>
        <v>0</v>
      </c>
      <c r="X51" s="9">
        <f t="shared" ref="X51:X53" si="39">N51</f>
        <v>133946.38461538462</v>
      </c>
    </row>
    <row r="52" spans="2:25" x14ac:dyDescent="0.25">
      <c r="B52" s="5" t="s">
        <v>59</v>
      </c>
      <c r="C52" s="6"/>
      <c r="D52" s="6">
        <v>18</v>
      </c>
      <c r="E52" s="6"/>
      <c r="F52" s="6">
        <v>18</v>
      </c>
      <c r="G52" s="6"/>
      <c r="H52" s="6">
        <v>6</v>
      </c>
      <c r="I52" s="6"/>
      <c r="J52" s="6">
        <v>42</v>
      </c>
      <c r="K52" s="8">
        <f t="shared" si="28"/>
        <v>0</v>
      </c>
      <c r="L52" s="8">
        <f t="shared" si="29"/>
        <v>0.25</v>
      </c>
      <c r="M52" s="8">
        <f t="shared" si="30"/>
        <v>0</v>
      </c>
      <c r="N52" s="8">
        <f t="shared" si="31"/>
        <v>0.13846153846153847</v>
      </c>
      <c r="O52" s="8">
        <f t="shared" si="32"/>
        <v>0</v>
      </c>
      <c r="P52" s="8">
        <f t="shared" si="33"/>
        <v>0.24</v>
      </c>
      <c r="Q52" s="8">
        <f t="shared" si="34"/>
        <v>0</v>
      </c>
      <c r="R52" s="8">
        <f t="shared" si="35"/>
        <v>0.18502202643171806</v>
      </c>
      <c r="T52" s="5" t="s">
        <v>130</v>
      </c>
      <c r="U52" s="11">
        <f t="shared" si="36"/>
        <v>0</v>
      </c>
      <c r="V52" s="11">
        <f t="shared" si="37"/>
        <v>0.24</v>
      </c>
      <c r="W52" s="11">
        <f t="shared" si="38"/>
        <v>0</v>
      </c>
      <c r="X52" s="11">
        <f t="shared" si="39"/>
        <v>0.13846153846153847</v>
      </c>
    </row>
    <row r="53" spans="2:25" x14ac:dyDescent="0.25">
      <c r="B53" s="5" t="s">
        <v>60</v>
      </c>
      <c r="C53" s="6"/>
      <c r="D53" s="6">
        <v>140.5</v>
      </c>
      <c r="E53" s="6"/>
      <c r="F53" s="6">
        <v>293</v>
      </c>
      <c r="G53" s="6"/>
      <c r="H53" s="6">
        <v>43</v>
      </c>
      <c r="I53" s="6"/>
      <c r="J53" s="6">
        <v>476.5</v>
      </c>
      <c r="K53" s="7">
        <f>IFERROR(C53/C55,)</f>
        <v>0</v>
      </c>
      <c r="L53" s="7">
        <f t="shared" ref="L53" si="40">IFERROR(D53/D55,)</f>
        <v>0.85670731707317072</v>
      </c>
      <c r="M53" s="7">
        <f t="shared" ref="M53" si="41">IFERROR(E53/E55,)</f>
        <v>0</v>
      </c>
      <c r="N53" s="7">
        <f t="shared" ref="N53" si="42">IFERROR(F53/F55,)</f>
        <v>0.8492753623188406</v>
      </c>
      <c r="O53" s="7">
        <f t="shared" ref="O53" si="43">IFERROR(G53/G55,)</f>
        <v>0</v>
      </c>
      <c r="P53" s="7">
        <f t="shared" ref="P53" si="44">IFERROR(H53/H55,)</f>
        <v>0.97727272727272729</v>
      </c>
      <c r="Q53" s="7">
        <f t="shared" ref="Q53" si="45">IFERROR(I53/I55,)</f>
        <v>0</v>
      </c>
      <c r="R53" s="7">
        <f t="shared" ref="R53" si="46">IFERROR(J53/J55,)</f>
        <v>0.86166365280289325</v>
      </c>
      <c r="T53" s="5" t="s">
        <v>129</v>
      </c>
      <c r="U53" s="11">
        <f t="shared" si="36"/>
        <v>0</v>
      </c>
      <c r="V53" s="11">
        <f t="shared" si="37"/>
        <v>0.97727272727272729</v>
      </c>
      <c r="W53" s="11">
        <f t="shared" si="38"/>
        <v>0</v>
      </c>
      <c r="X53" s="11">
        <f t="shared" si="39"/>
        <v>0.8492753623188406</v>
      </c>
      <c r="Y53" s="3" t="s">
        <v>127</v>
      </c>
    </row>
    <row r="54" spans="2:25" x14ac:dyDescent="0.25">
      <c r="B54" s="5" t="s">
        <v>61</v>
      </c>
      <c r="C54" s="6" t="s">
        <v>26</v>
      </c>
      <c r="D54" s="6" t="s">
        <v>26</v>
      </c>
      <c r="E54" s="6" t="s">
        <v>26</v>
      </c>
      <c r="F54" s="6" t="s">
        <v>26</v>
      </c>
      <c r="G54" s="6" t="s">
        <v>26</v>
      </c>
      <c r="H54" s="6" t="s">
        <v>26</v>
      </c>
      <c r="I54" s="6" t="s">
        <v>26</v>
      </c>
      <c r="J54" s="6" t="s">
        <v>26</v>
      </c>
      <c r="K54" s="6"/>
      <c r="L54" s="6"/>
      <c r="M54" s="6"/>
      <c r="N54" s="6"/>
      <c r="O54" s="6"/>
      <c r="P54" s="6"/>
      <c r="Q54" s="6"/>
      <c r="R54" s="6"/>
    </row>
    <row r="55" spans="2:25" x14ac:dyDescent="0.25">
      <c r="B55" s="5" t="s">
        <v>62</v>
      </c>
      <c r="C55" s="6"/>
      <c r="D55" s="6">
        <v>164</v>
      </c>
      <c r="E55" s="6"/>
      <c r="F55" s="6">
        <v>345</v>
      </c>
      <c r="G55" s="6"/>
      <c r="H55" s="6">
        <v>44</v>
      </c>
      <c r="I55" s="6"/>
      <c r="J55" s="6">
        <v>553</v>
      </c>
      <c r="K55" s="8">
        <f t="shared" si="28"/>
        <v>0</v>
      </c>
      <c r="L55" s="8">
        <f t="shared" si="29"/>
        <v>2.2777777777777777</v>
      </c>
      <c r="M55" s="8">
        <f t="shared" si="30"/>
        <v>0</v>
      </c>
      <c r="N55" s="8">
        <f t="shared" si="31"/>
        <v>2.6538461538461537</v>
      </c>
      <c r="O55" s="8">
        <f t="shared" si="32"/>
        <v>0</v>
      </c>
      <c r="P55" s="8">
        <f t="shared" si="33"/>
        <v>1.76</v>
      </c>
      <c r="Q55" s="8">
        <f t="shared" si="34"/>
        <v>0</v>
      </c>
      <c r="R55" s="8">
        <f t="shared" si="35"/>
        <v>2.4361233480176212</v>
      </c>
      <c r="T55" s="1" t="s">
        <v>126</v>
      </c>
      <c r="U55" s="2"/>
      <c r="V55" s="2"/>
      <c r="W55" s="2"/>
      <c r="X55" s="2"/>
    </row>
    <row r="56" spans="2:25" x14ac:dyDescent="0.25">
      <c r="B56" s="5" t="s">
        <v>63</v>
      </c>
      <c r="C56" s="6"/>
      <c r="D56" s="6">
        <v>17330.2</v>
      </c>
      <c r="E56" s="6"/>
      <c r="F56" s="6">
        <v>26220.2</v>
      </c>
      <c r="G56" s="6"/>
      <c r="H56" s="6">
        <v>3170.2</v>
      </c>
      <c r="I56" s="6"/>
      <c r="J56" s="6">
        <v>46720.6</v>
      </c>
      <c r="K56" s="13">
        <f>IFERROR(C56/C58,)</f>
        <v>0</v>
      </c>
      <c r="L56" s="13">
        <f t="shared" ref="L56:R56" si="47">IFERROR(D56/D58,)</f>
        <v>156.12792792792794</v>
      </c>
      <c r="M56" s="13">
        <f t="shared" si="47"/>
        <v>0</v>
      </c>
      <c r="N56" s="13">
        <f t="shared" si="47"/>
        <v>117.05446428571429</v>
      </c>
      <c r="O56" s="13">
        <f t="shared" si="47"/>
        <v>0</v>
      </c>
      <c r="P56" s="13">
        <f t="shared" si="47"/>
        <v>117.4148148148148</v>
      </c>
      <c r="Q56" s="13">
        <f t="shared" si="47"/>
        <v>0</v>
      </c>
      <c r="R56" s="13">
        <f t="shared" si="47"/>
        <v>129.06243093922652</v>
      </c>
      <c r="T56" s="5" t="s">
        <v>132</v>
      </c>
      <c r="U56" s="14">
        <f t="shared" ref="U56" si="48">O56</f>
        <v>0</v>
      </c>
      <c r="V56" s="14">
        <f t="shared" ref="V56" si="49">P56</f>
        <v>117.4148148148148</v>
      </c>
      <c r="W56" s="14">
        <f t="shared" ref="W56" si="50">M56</f>
        <v>0</v>
      </c>
      <c r="X56" s="14">
        <f t="shared" ref="X56" si="51">N56</f>
        <v>117.05446428571429</v>
      </c>
    </row>
    <row r="57" spans="2:25" x14ac:dyDescent="0.25">
      <c r="B57" s="5" t="s">
        <v>64</v>
      </c>
      <c r="C57" s="6"/>
      <c r="D57" s="6">
        <v>53</v>
      </c>
      <c r="E57" s="6"/>
      <c r="F57" s="6">
        <v>121</v>
      </c>
      <c r="G57" s="6"/>
      <c r="H57" s="6">
        <v>17</v>
      </c>
      <c r="I57" s="6"/>
      <c r="J57" s="6">
        <v>191</v>
      </c>
      <c r="K57" s="13"/>
      <c r="L57" s="13"/>
      <c r="M57" s="13"/>
      <c r="N57" s="13"/>
      <c r="O57" s="13"/>
      <c r="P57" s="13"/>
      <c r="Q57" s="13"/>
      <c r="R57" s="13"/>
      <c r="U57" s="2"/>
      <c r="V57" s="2"/>
      <c r="W57" s="2"/>
      <c r="X57" s="2"/>
    </row>
    <row r="58" spans="2:25" x14ac:dyDescent="0.25">
      <c r="B58" s="5" t="s">
        <v>65</v>
      </c>
      <c r="C58" s="6"/>
      <c r="D58" s="6">
        <v>111</v>
      </c>
      <c r="E58" s="6"/>
      <c r="F58" s="6">
        <v>224</v>
      </c>
      <c r="G58" s="6"/>
      <c r="H58" s="6">
        <v>27</v>
      </c>
      <c r="I58" s="6"/>
      <c r="J58" s="6">
        <v>362</v>
      </c>
      <c r="K58" s="13"/>
      <c r="L58" s="13"/>
      <c r="M58" s="13"/>
      <c r="N58" s="13"/>
      <c r="O58" s="13"/>
      <c r="P58" s="13"/>
      <c r="Q58" s="13"/>
      <c r="R58" s="13"/>
      <c r="U58" s="2"/>
      <c r="V58" s="2"/>
      <c r="W58" s="2"/>
      <c r="X58" s="2"/>
    </row>
    <row r="59" spans="2:25" x14ac:dyDescent="0.25">
      <c r="B59" s="5" t="s">
        <v>66</v>
      </c>
      <c r="C59" s="6"/>
      <c r="D59" s="6">
        <v>1607.9</v>
      </c>
      <c r="E59" s="6"/>
      <c r="F59" s="6">
        <v>3734.9</v>
      </c>
      <c r="G59" s="6"/>
      <c r="H59" s="6">
        <v>594.45000000000005</v>
      </c>
      <c r="I59" s="6"/>
      <c r="J59" s="6">
        <v>5937.25</v>
      </c>
      <c r="K59" s="13">
        <f>IFERROR(C59/C61,)</f>
        <v>0</v>
      </c>
      <c r="L59" s="13">
        <f t="shared" ref="L59" si="52">IFERROR(D59/D61,)</f>
        <v>25.123437500000001</v>
      </c>
      <c r="M59" s="13">
        <f t="shared" ref="M59" si="53">IFERROR(E59/E61,)</f>
        <v>0</v>
      </c>
      <c r="N59" s="13">
        <f t="shared" ref="N59" si="54">IFERROR(F59/F61,)</f>
        <v>25.235810810810811</v>
      </c>
      <c r="O59" s="13">
        <f t="shared" ref="O59" si="55">IFERROR(G59/G61,)</f>
        <v>0</v>
      </c>
      <c r="P59" s="13">
        <f t="shared" ref="P59" si="56">IFERROR(H59/H61,)</f>
        <v>27.020454545454548</v>
      </c>
      <c r="Q59" s="13">
        <f t="shared" ref="Q59" si="57">IFERROR(I59/I61,)</f>
        <v>0</v>
      </c>
      <c r="R59" s="13">
        <f t="shared" ref="R59" si="58">IFERROR(J59/J61,)</f>
        <v>25.372863247863247</v>
      </c>
      <c r="T59" s="5" t="s">
        <v>133</v>
      </c>
      <c r="U59" s="14">
        <f t="shared" ref="U59" si="59">O59</f>
        <v>0</v>
      </c>
      <c r="V59" s="14">
        <f t="shared" ref="V59" si="60">P59</f>
        <v>27.020454545454548</v>
      </c>
      <c r="W59" s="14">
        <f t="shared" ref="W59" si="61">M59</f>
        <v>0</v>
      </c>
      <c r="X59" s="14">
        <f t="shared" ref="X59" si="62">N59</f>
        <v>25.235810810810811</v>
      </c>
    </row>
    <row r="60" spans="2:25" x14ac:dyDescent="0.25">
      <c r="B60" s="5" t="s">
        <v>67</v>
      </c>
      <c r="C60" s="6"/>
      <c r="D60" s="6">
        <v>100</v>
      </c>
      <c r="E60" s="6"/>
      <c r="F60" s="6">
        <v>197</v>
      </c>
      <c r="G60" s="6"/>
      <c r="H60" s="6">
        <v>22</v>
      </c>
      <c r="I60" s="6"/>
      <c r="J60" s="6">
        <v>319</v>
      </c>
      <c r="K60" s="13"/>
      <c r="L60" s="13"/>
      <c r="M60" s="13"/>
      <c r="N60" s="13"/>
      <c r="O60" s="13"/>
      <c r="P60" s="13"/>
      <c r="Q60" s="13"/>
      <c r="R60" s="13"/>
      <c r="U60" s="2"/>
      <c r="V60" s="2"/>
      <c r="W60" s="2"/>
      <c r="X60" s="2"/>
    </row>
    <row r="61" spans="2:25" x14ac:dyDescent="0.25">
      <c r="B61" s="5" t="s">
        <v>68</v>
      </c>
      <c r="C61" s="6"/>
      <c r="D61" s="6">
        <v>64</v>
      </c>
      <c r="E61" s="6"/>
      <c r="F61" s="6">
        <v>148</v>
      </c>
      <c r="G61" s="6"/>
      <c r="H61" s="6">
        <v>22</v>
      </c>
      <c r="I61" s="6"/>
      <c r="J61" s="6">
        <v>234</v>
      </c>
      <c r="K61" s="13"/>
      <c r="L61" s="13"/>
      <c r="M61" s="13"/>
      <c r="N61" s="13"/>
      <c r="O61" s="13"/>
      <c r="P61" s="13"/>
      <c r="Q61" s="13"/>
      <c r="R61" s="13"/>
      <c r="U61" s="2"/>
      <c r="V61" s="2"/>
      <c r="W61" s="2"/>
      <c r="X61" s="2"/>
    </row>
    <row r="62" spans="2:25" x14ac:dyDescent="0.25">
      <c r="B62" s="5" t="s">
        <v>69</v>
      </c>
      <c r="C62" s="6"/>
      <c r="D62" s="6">
        <v>694</v>
      </c>
      <c r="E62" s="6"/>
      <c r="F62" s="6">
        <v>1761.5</v>
      </c>
      <c r="G62" s="6"/>
      <c r="H62" s="6">
        <v>410</v>
      </c>
      <c r="I62" s="6"/>
      <c r="J62" s="6">
        <v>2865.5</v>
      </c>
      <c r="K62" s="13">
        <f>IFERROR(C62/C64,)</f>
        <v>0</v>
      </c>
      <c r="L62" s="13">
        <f t="shared" ref="L62" si="63">IFERROR(D62/D64,)</f>
        <v>4.3647798742138368</v>
      </c>
      <c r="M62" s="13">
        <f t="shared" ref="M62" si="64">IFERROR(E62/E64,)</f>
        <v>0</v>
      </c>
      <c r="N62" s="13">
        <f t="shared" ref="N62" si="65">IFERROR(F62/F64,)</f>
        <v>5.1656891495601176</v>
      </c>
      <c r="O62" s="13">
        <f t="shared" ref="O62" si="66">IFERROR(G62/G64,)</f>
        <v>0</v>
      </c>
      <c r="P62" s="13">
        <f t="shared" ref="P62" si="67">IFERROR(H62/H64,)</f>
        <v>9.3181818181818183</v>
      </c>
      <c r="Q62" s="13">
        <f t="shared" ref="Q62" si="68">IFERROR(I62/I64,)</f>
        <v>0</v>
      </c>
      <c r="R62" s="13">
        <f t="shared" ref="R62" si="69">IFERROR(J62/J64,)</f>
        <v>5.2674632352941178</v>
      </c>
      <c r="T62" s="5" t="s">
        <v>134</v>
      </c>
      <c r="U62" s="14">
        <f t="shared" ref="U62" si="70">O62</f>
        <v>0</v>
      </c>
      <c r="V62" s="14">
        <f t="shared" ref="V62" si="71">P62</f>
        <v>9.3181818181818183</v>
      </c>
      <c r="W62" s="14">
        <f t="shared" ref="W62" si="72">M62</f>
        <v>0</v>
      </c>
      <c r="X62" s="14">
        <f t="shared" ref="X62" si="73">N62</f>
        <v>5.1656891495601176</v>
      </c>
    </row>
    <row r="63" spans="2:25" x14ac:dyDescent="0.25">
      <c r="B63" s="5" t="s">
        <v>70</v>
      </c>
      <c r="C63" s="6"/>
      <c r="D63" s="6">
        <v>5</v>
      </c>
      <c r="E63" s="6"/>
      <c r="F63" s="6">
        <v>4</v>
      </c>
      <c r="G63" s="6"/>
      <c r="H63" s="6">
        <v>0</v>
      </c>
      <c r="I63" s="6"/>
      <c r="J63" s="6">
        <v>9</v>
      </c>
      <c r="K63" s="13"/>
      <c r="L63" s="13"/>
      <c r="M63" s="13"/>
      <c r="N63" s="13"/>
      <c r="O63" s="13"/>
      <c r="P63" s="13"/>
      <c r="Q63" s="13"/>
      <c r="R63" s="13"/>
      <c r="U63" s="2"/>
      <c r="V63" s="2"/>
      <c r="W63" s="2"/>
      <c r="X63" s="2"/>
    </row>
    <row r="64" spans="2:25" x14ac:dyDescent="0.25">
      <c r="B64" s="5" t="s">
        <v>71</v>
      </c>
      <c r="C64" s="6"/>
      <c r="D64" s="6">
        <v>159</v>
      </c>
      <c r="E64" s="6"/>
      <c r="F64" s="6">
        <v>341</v>
      </c>
      <c r="G64" s="6"/>
      <c r="H64" s="6">
        <v>44</v>
      </c>
      <c r="I64" s="6"/>
      <c r="J64" s="6">
        <v>544</v>
      </c>
      <c r="K64" s="13"/>
      <c r="L64" s="13"/>
      <c r="M64" s="13"/>
      <c r="N64" s="13"/>
      <c r="O64" s="13"/>
      <c r="P64" s="13"/>
      <c r="Q64" s="13"/>
      <c r="R64" s="13"/>
      <c r="U64" s="2"/>
      <c r="V64" s="2"/>
      <c r="W64" s="2"/>
      <c r="X64" s="2"/>
    </row>
    <row r="65" spans="2:26" x14ac:dyDescent="0.25">
      <c r="B65" s="5" t="s">
        <v>72</v>
      </c>
      <c r="C65" s="6" t="s">
        <v>26</v>
      </c>
      <c r="D65" s="6" t="s">
        <v>26</v>
      </c>
      <c r="E65" s="6" t="s">
        <v>26</v>
      </c>
      <c r="F65" s="6" t="s">
        <v>26</v>
      </c>
      <c r="G65" s="6" t="s">
        <v>26</v>
      </c>
      <c r="H65" s="6" t="s">
        <v>26</v>
      </c>
      <c r="I65" s="6" t="s">
        <v>26</v>
      </c>
      <c r="J65" s="6" t="s">
        <v>26</v>
      </c>
      <c r="K65" s="13">
        <f>IFERROR(C65/C67,)</f>
        <v>0</v>
      </c>
      <c r="L65" s="13">
        <f t="shared" ref="L65" si="74">IFERROR(D65/D67,)</f>
        <v>0</v>
      </c>
      <c r="M65" s="13">
        <f t="shared" ref="M65" si="75">IFERROR(E65/E67,)</f>
        <v>0</v>
      </c>
      <c r="N65" s="13">
        <f t="shared" ref="N65" si="76">IFERROR(F65/F67,)</f>
        <v>0</v>
      </c>
      <c r="O65" s="13">
        <f t="shared" ref="O65" si="77">IFERROR(G65/G67,)</f>
        <v>0</v>
      </c>
      <c r="P65" s="13">
        <f t="shared" ref="P65" si="78">IFERROR(H65/H67,)</f>
        <v>0</v>
      </c>
      <c r="Q65" s="13">
        <f t="shared" ref="Q65" si="79">IFERROR(I65/I67,)</f>
        <v>0</v>
      </c>
      <c r="R65" s="13">
        <f t="shared" ref="R65" si="80">IFERROR(J65/J67,)</f>
        <v>0</v>
      </c>
      <c r="T65" s="5" t="s">
        <v>135</v>
      </c>
      <c r="U65" s="14">
        <f t="shared" ref="U65" si="81">O65</f>
        <v>0</v>
      </c>
      <c r="V65" s="14">
        <f t="shared" ref="V65" si="82">P65</f>
        <v>0</v>
      </c>
      <c r="W65" s="14">
        <f t="shared" ref="W65" si="83">M65</f>
        <v>0</v>
      </c>
      <c r="X65" s="14">
        <f t="shared" ref="X65" si="84">N65</f>
        <v>0</v>
      </c>
      <c r="Y65" s="4"/>
      <c r="Z65" s="4"/>
    </row>
    <row r="66" spans="2:26" x14ac:dyDescent="0.25">
      <c r="B66" s="5" t="s">
        <v>73</v>
      </c>
      <c r="C66" s="6"/>
      <c r="D66" s="6">
        <v>164</v>
      </c>
      <c r="E66" s="6"/>
      <c r="F66" s="6">
        <v>345</v>
      </c>
      <c r="G66" s="6"/>
      <c r="H66" s="6">
        <v>44</v>
      </c>
      <c r="I66" s="6"/>
      <c r="J66" s="6">
        <v>553</v>
      </c>
      <c r="K66" s="13"/>
      <c r="L66" s="13"/>
      <c r="M66" s="13"/>
      <c r="N66" s="13"/>
      <c r="O66" s="13"/>
      <c r="P66" s="13"/>
      <c r="Q66" s="13"/>
      <c r="R66" s="13"/>
      <c r="U66" s="2"/>
      <c r="V66" s="2"/>
      <c r="W66" s="2"/>
      <c r="X66" s="2"/>
      <c r="Y66" s="4"/>
      <c r="Z66" s="4"/>
    </row>
    <row r="67" spans="2:26" x14ac:dyDescent="0.25">
      <c r="B67" s="5" t="s">
        <v>74</v>
      </c>
      <c r="C67" s="6" t="s">
        <v>26</v>
      </c>
      <c r="D67" s="6" t="s">
        <v>26</v>
      </c>
      <c r="E67" s="6" t="s">
        <v>26</v>
      </c>
      <c r="F67" s="6" t="s">
        <v>26</v>
      </c>
      <c r="G67" s="6" t="s">
        <v>26</v>
      </c>
      <c r="H67" s="6" t="s">
        <v>26</v>
      </c>
      <c r="I67" s="6" t="s">
        <v>26</v>
      </c>
      <c r="J67" s="6" t="s">
        <v>26</v>
      </c>
      <c r="K67" s="13"/>
      <c r="L67" s="13"/>
      <c r="M67" s="13"/>
      <c r="N67" s="13"/>
      <c r="O67" s="13"/>
      <c r="P67" s="13"/>
      <c r="Q67" s="13"/>
      <c r="R67" s="13"/>
      <c r="U67" s="2"/>
      <c r="V67" s="2"/>
      <c r="W67" s="2"/>
      <c r="X67" s="2"/>
      <c r="Y67" s="4"/>
      <c r="Z67" s="4"/>
    </row>
    <row r="68" spans="2:26" x14ac:dyDescent="0.25">
      <c r="B68" s="5" t="s">
        <v>75</v>
      </c>
      <c r="C68" s="6" t="s">
        <v>26</v>
      </c>
      <c r="D68" s="6" t="s">
        <v>26</v>
      </c>
      <c r="E68" s="6" t="s">
        <v>26</v>
      </c>
      <c r="F68" s="6" t="s">
        <v>26</v>
      </c>
      <c r="G68" s="6" t="s">
        <v>26</v>
      </c>
      <c r="H68" s="6" t="s">
        <v>26</v>
      </c>
      <c r="I68" s="6" t="s">
        <v>26</v>
      </c>
      <c r="J68" s="6" t="s">
        <v>26</v>
      </c>
      <c r="K68" s="13">
        <f>IFERROR(C68/C70,)</f>
        <v>0</v>
      </c>
      <c r="L68" s="13">
        <f t="shared" ref="L68" si="85">IFERROR(D68/D70,)</f>
        <v>0</v>
      </c>
      <c r="M68" s="13">
        <f t="shared" ref="M68" si="86">IFERROR(E68/E70,)</f>
        <v>0</v>
      </c>
      <c r="N68" s="13">
        <f t="shared" ref="N68" si="87">IFERROR(F68/F70,)</f>
        <v>0</v>
      </c>
      <c r="O68" s="13">
        <f t="shared" ref="O68" si="88">IFERROR(G68/G70,)</f>
        <v>0</v>
      </c>
      <c r="P68" s="13">
        <f t="shared" ref="P68" si="89">IFERROR(H68/H70,)</f>
        <v>0</v>
      </c>
      <c r="Q68" s="13">
        <f t="shared" ref="Q68" si="90">IFERROR(I68/I70,)</f>
        <v>0</v>
      </c>
      <c r="R68" s="13">
        <f t="shared" ref="R68" si="91">IFERROR(J68/J70,)</f>
        <v>0</v>
      </c>
      <c r="T68" s="5" t="s">
        <v>136</v>
      </c>
      <c r="U68" s="14">
        <f t="shared" ref="U68" si="92">O68</f>
        <v>0</v>
      </c>
      <c r="V68" s="14">
        <f t="shared" ref="V68" si="93">P68</f>
        <v>0</v>
      </c>
      <c r="W68" s="14">
        <f t="shared" ref="W68" si="94">M68</f>
        <v>0</v>
      </c>
      <c r="X68" s="14">
        <f t="shared" ref="X68" si="95">N68</f>
        <v>0</v>
      </c>
      <c r="Y68" s="4"/>
      <c r="Z68" s="4"/>
    </row>
    <row r="69" spans="2:26" x14ac:dyDescent="0.25">
      <c r="B69" s="5" t="s">
        <v>76</v>
      </c>
      <c r="C69" s="6"/>
      <c r="D69" s="6">
        <v>164</v>
      </c>
      <c r="E69" s="6"/>
      <c r="F69" s="6">
        <v>345</v>
      </c>
      <c r="G69" s="6"/>
      <c r="H69" s="6">
        <v>44</v>
      </c>
      <c r="I69" s="6"/>
      <c r="J69" s="6">
        <v>553</v>
      </c>
      <c r="K69" s="13"/>
      <c r="L69" s="13"/>
      <c r="M69" s="13"/>
      <c r="N69" s="13"/>
      <c r="O69" s="13"/>
      <c r="P69" s="13"/>
      <c r="Q69" s="13"/>
      <c r="R69" s="13"/>
      <c r="U69" s="2"/>
      <c r="V69" s="2"/>
      <c r="W69" s="2"/>
      <c r="X69" s="2"/>
      <c r="Y69" s="4"/>
      <c r="Z69" s="4"/>
    </row>
    <row r="70" spans="2:26" x14ac:dyDescent="0.25">
      <c r="B70" s="5" t="s">
        <v>77</v>
      </c>
      <c r="C70" s="6" t="s">
        <v>26</v>
      </c>
      <c r="D70" s="6" t="s">
        <v>26</v>
      </c>
      <c r="E70" s="6" t="s">
        <v>26</v>
      </c>
      <c r="F70" s="6" t="s">
        <v>26</v>
      </c>
      <c r="G70" s="6" t="s">
        <v>26</v>
      </c>
      <c r="H70" s="6" t="s">
        <v>26</v>
      </c>
      <c r="I70" s="6" t="s">
        <v>26</v>
      </c>
      <c r="J70" s="6" t="s">
        <v>26</v>
      </c>
      <c r="K70" s="13"/>
      <c r="L70" s="13"/>
      <c r="M70" s="13"/>
      <c r="N70" s="13"/>
      <c r="O70" s="13"/>
      <c r="P70" s="13"/>
      <c r="Q70" s="13"/>
      <c r="R70" s="13"/>
      <c r="U70" s="2"/>
      <c r="V70" s="2"/>
      <c r="W70" s="2"/>
      <c r="X70" s="2"/>
      <c r="Y70" s="4"/>
      <c r="Z70" s="4"/>
    </row>
    <row r="71" spans="2:26" x14ac:dyDescent="0.25">
      <c r="B71" s="5" t="s">
        <v>78</v>
      </c>
      <c r="C71" s="6" t="s">
        <v>26</v>
      </c>
      <c r="D71" s="6" t="s">
        <v>26</v>
      </c>
      <c r="E71" s="6" t="s">
        <v>26</v>
      </c>
      <c r="F71" s="6" t="s">
        <v>26</v>
      </c>
      <c r="G71" s="6" t="s">
        <v>26</v>
      </c>
      <c r="H71" s="6" t="s">
        <v>26</v>
      </c>
      <c r="I71" s="6" t="s">
        <v>26</v>
      </c>
      <c r="J71" s="6" t="s">
        <v>26</v>
      </c>
      <c r="K71" s="13">
        <f>IFERROR(C71/C73,)</f>
        <v>0</v>
      </c>
      <c r="L71" s="13">
        <f t="shared" ref="L71" si="96">IFERROR(D71/D73,)</f>
        <v>0</v>
      </c>
      <c r="M71" s="13">
        <f t="shared" ref="M71" si="97">IFERROR(E71/E73,)</f>
        <v>0</v>
      </c>
      <c r="N71" s="13">
        <f t="shared" ref="N71" si="98">IFERROR(F71/F73,)</f>
        <v>0</v>
      </c>
      <c r="O71" s="13">
        <f t="shared" ref="O71" si="99">IFERROR(G71/G73,)</f>
        <v>0</v>
      </c>
      <c r="P71" s="13">
        <f t="shared" ref="P71" si="100">IFERROR(H71/H73,)</f>
        <v>0</v>
      </c>
      <c r="Q71" s="13">
        <f t="shared" ref="Q71" si="101">IFERROR(I71/I73,)</f>
        <v>0</v>
      </c>
      <c r="R71" s="13">
        <f t="shared" ref="R71" si="102">IFERROR(J71/J73,)</f>
        <v>0</v>
      </c>
      <c r="T71" s="5" t="s">
        <v>137</v>
      </c>
      <c r="U71" s="14">
        <f t="shared" ref="U71" si="103">O71</f>
        <v>0</v>
      </c>
      <c r="V71" s="14">
        <f t="shared" ref="V71" si="104">P71</f>
        <v>0</v>
      </c>
      <c r="W71" s="14">
        <f t="shared" ref="W71" si="105">M71</f>
        <v>0</v>
      </c>
      <c r="X71" s="14">
        <f t="shared" ref="X71" si="106">N71</f>
        <v>0</v>
      </c>
      <c r="Y71" s="4"/>
      <c r="Z71" s="4"/>
    </row>
    <row r="72" spans="2:26" x14ac:dyDescent="0.25">
      <c r="B72" s="5" t="s">
        <v>79</v>
      </c>
      <c r="C72" s="6"/>
      <c r="D72" s="6">
        <v>164</v>
      </c>
      <c r="E72" s="6"/>
      <c r="F72" s="6">
        <v>345</v>
      </c>
      <c r="G72" s="6"/>
      <c r="H72" s="6">
        <v>44</v>
      </c>
      <c r="I72" s="6"/>
      <c r="J72" s="6">
        <v>553</v>
      </c>
      <c r="K72" s="13"/>
      <c r="L72" s="13"/>
      <c r="M72" s="13"/>
      <c r="N72" s="13"/>
      <c r="O72" s="13"/>
      <c r="P72" s="13"/>
      <c r="Q72" s="13"/>
      <c r="R72" s="13"/>
      <c r="U72" s="2"/>
      <c r="V72" s="2"/>
      <c r="W72" s="2"/>
      <c r="X72" s="2"/>
      <c r="Y72" s="4"/>
      <c r="Z72" s="4"/>
    </row>
    <row r="73" spans="2:26" x14ac:dyDescent="0.25">
      <c r="B73" s="5" t="s">
        <v>80</v>
      </c>
      <c r="C73" s="6" t="s">
        <v>26</v>
      </c>
      <c r="D73" s="6" t="s">
        <v>26</v>
      </c>
      <c r="E73" s="6" t="s">
        <v>26</v>
      </c>
      <c r="F73" s="6" t="s">
        <v>26</v>
      </c>
      <c r="G73" s="6" t="s">
        <v>26</v>
      </c>
      <c r="H73" s="6" t="s">
        <v>26</v>
      </c>
      <c r="I73" s="6" t="s">
        <v>26</v>
      </c>
      <c r="J73" s="6" t="s">
        <v>26</v>
      </c>
      <c r="K73" s="13"/>
      <c r="L73" s="13"/>
      <c r="M73" s="13"/>
      <c r="N73" s="13"/>
      <c r="O73" s="13"/>
      <c r="P73" s="13"/>
      <c r="Q73" s="13"/>
      <c r="R73" s="13"/>
      <c r="U73" s="2"/>
      <c r="V73" s="2"/>
      <c r="W73" s="2"/>
      <c r="X73" s="2"/>
      <c r="Y73" s="4"/>
      <c r="Z73" s="4"/>
    </row>
    <row r="74" spans="2:26" x14ac:dyDescent="0.25">
      <c r="B74" s="5" t="s">
        <v>81</v>
      </c>
      <c r="C74" s="6" t="s">
        <v>26</v>
      </c>
      <c r="D74" s="6" t="s">
        <v>26</v>
      </c>
      <c r="E74" s="6" t="s">
        <v>26</v>
      </c>
      <c r="F74" s="6" t="s">
        <v>26</v>
      </c>
      <c r="G74" s="6" t="s">
        <v>26</v>
      </c>
      <c r="H74" s="6" t="s">
        <v>26</v>
      </c>
      <c r="I74" s="6" t="s">
        <v>26</v>
      </c>
      <c r="J74" s="6" t="s">
        <v>26</v>
      </c>
      <c r="K74" s="13">
        <f>IFERROR(C74/C76,)</f>
        <v>0</v>
      </c>
      <c r="L74" s="13">
        <f t="shared" ref="L74" si="107">IFERROR(D74/D76,)</f>
        <v>0</v>
      </c>
      <c r="M74" s="13">
        <f t="shared" ref="M74" si="108">IFERROR(E74/E76,)</f>
        <v>0</v>
      </c>
      <c r="N74" s="13">
        <f t="shared" ref="N74" si="109">IFERROR(F74/F76,)</f>
        <v>0</v>
      </c>
      <c r="O74" s="13">
        <f t="shared" ref="O74" si="110">IFERROR(G74/G76,)</f>
        <v>0</v>
      </c>
      <c r="P74" s="13">
        <f t="shared" ref="P74" si="111">IFERROR(H74/H76,)</f>
        <v>0</v>
      </c>
      <c r="Q74" s="13">
        <f t="shared" ref="Q74" si="112">IFERROR(I74/I76,)</f>
        <v>0</v>
      </c>
      <c r="R74" s="13">
        <f t="shared" ref="R74" si="113">IFERROR(J74/J76,)</f>
        <v>0</v>
      </c>
      <c r="T74" s="5" t="s">
        <v>138</v>
      </c>
      <c r="U74" s="14">
        <f t="shared" ref="U74" si="114">O74</f>
        <v>0</v>
      </c>
      <c r="V74" s="14">
        <f t="shared" ref="V74" si="115">P74</f>
        <v>0</v>
      </c>
      <c r="W74" s="14">
        <f t="shared" ref="W74" si="116">M74</f>
        <v>0</v>
      </c>
      <c r="X74" s="14">
        <f t="shared" ref="X74" si="117">N74</f>
        <v>0</v>
      </c>
      <c r="Y74" s="4"/>
      <c r="Z74" s="4"/>
    </row>
    <row r="75" spans="2:26" x14ac:dyDescent="0.25">
      <c r="B75" s="5" t="s">
        <v>82</v>
      </c>
      <c r="C75" s="6"/>
      <c r="D75" s="6">
        <v>164</v>
      </c>
      <c r="E75" s="6"/>
      <c r="F75" s="6">
        <v>345</v>
      </c>
      <c r="G75" s="6"/>
      <c r="H75" s="6">
        <v>44</v>
      </c>
      <c r="I75" s="6"/>
      <c r="J75" s="6">
        <v>553</v>
      </c>
      <c r="K75" s="13"/>
      <c r="L75" s="13"/>
      <c r="M75" s="13"/>
      <c r="N75" s="13"/>
      <c r="O75" s="13"/>
      <c r="P75" s="13"/>
      <c r="Q75" s="13"/>
      <c r="R75" s="13"/>
      <c r="U75" s="2"/>
      <c r="V75" s="2"/>
      <c r="W75" s="2"/>
      <c r="X75" s="2"/>
      <c r="Y75" s="4"/>
      <c r="Z75" s="4"/>
    </row>
    <row r="76" spans="2:26" x14ac:dyDescent="0.25">
      <c r="B76" s="5" t="s">
        <v>83</v>
      </c>
      <c r="C76" s="6" t="s">
        <v>26</v>
      </c>
      <c r="D76" s="6" t="s">
        <v>26</v>
      </c>
      <c r="E76" s="6" t="s">
        <v>26</v>
      </c>
      <c r="F76" s="6" t="s">
        <v>26</v>
      </c>
      <c r="G76" s="6" t="s">
        <v>26</v>
      </c>
      <c r="H76" s="6" t="s">
        <v>26</v>
      </c>
      <c r="I76" s="6" t="s">
        <v>26</v>
      </c>
      <c r="J76" s="6" t="s">
        <v>26</v>
      </c>
      <c r="K76" s="13"/>
      <c r="L76" s="13"/>
      <c r="M76" s="13"/>
      <c r="N76" s="13"/>
      <c r="O76" s="13"/>
      <c r="P76" s="13"/>
      <c r="Q76" s="13"/>
      <c r="R76" s="13"/>
      <c r="U76" s="2"/>
      <c r="V76" s="2"/>
      <c r="W76" s="2"/>
      <c r="X76" s="2"/>
    </row>
    <row r="77" spans="2:26" x14ac:dyDescent="0.25">
      <c r="B77" s="5" t="s">
        <v>84</v>
      </c>
      <c r="C77" s="6"/>
      <c r="D77" s="6">
        <v>2303</v>
      </c>
      <c r="E77" s="6"/>
      <c r="F77" s="6">
        <v>8579.4</v>
      </c>
      <c r="G77" s="6"/>
      <c r="H77" s="6">
        <v>230</v>
      </c>
      <c r="I77" s="6"/>
      <c r="J77" s="6">
        <v>11112.4</v>
      </c>
      <c r="K77" s="13">
        <f>IFERROR(C77/C79,)</f>
        <v>0</v>
      </c>
      <c r="L77" s="13">
        <f t="shared" ref="L77" si="118">IFERROR(D77/D79,)</f>
        <v>21.128440366972477</v>
      </c>
      <c r="M77" s="13">
        <f t="shared" ref="M77" si="119">IFERROR(E77/E79,)</f>
        <v>0</v>
      </c>
      <c r="N77" s="13">
        <f t="shared" ref="N77" si="120">IFERROR(F77/F79,)</f>
        <v>37.464628820960698</v>
      </c>
      <c r="O77" s="13">
        <f t="shared" ref="O77" si="121">IFERROR(G77/G79,)</f>
        <v>0</v>
      </c>
      <c r="P77" s="13">
        <f t="shared" ref="P77" si="122">IFERROR(H77/H79,)</f>
        <v>5.6097560975609753</v>
      </c>
      <c r="Q77" s="13">
        <f t="shared" ref="Q77" si="123">IFERROR(I77/I79,)</f>
        <v>0</v>
      </c>
      <c r="R77" s="13">
        <f t="shared" ref="R77" si="124">IFERROR(J77/J79,)</f>
        <v>29.320316622691291</v>
      </c>
      <c r="T77" s="5" t="s">
        <v>139</v>
      </c>
      <c r="U77" s="14">
        <f t="shared" ref="U77" si="125">O77</f>
        <v>0</v>
      </c>
      <c r="V77" s="14">
        <f t="shared" ref="V77" si="126">P77</f>
        <v>5.6097560975609753</v>
      </c>
      <c r="W77" s="14">
        <f t="shared" ref="W77" si="127">M77</f>
        <v>0</v>
      </c>
      <c r="X77" s="14">
        <f t="shared" ref="X77" si="128">N77</f>
        <v>37.464628820960698</v>
      </c>
    </row>
    <row r="78" spans="2:26" x14ac:dyDescent="0.25">
      <c r="B78" s="5" t="s">
        <v>85</v>
      </c>
      <c r="C78" s="6"/>
      <c r="D78" s="6">
        <v>55</v>
      </c>
      <c r="E78" s="6"/>
      <c r="F78" s="6">
        <v>116</v>
      </c>
      <c r="G78" s="6"/>
      <c r="H78" s="6">
        <v>3</v>
      </c>
      <c r="I78" s="6"/>
      <c r="J78" s="6">
        <v>174</v>
      </c>
      <c r="K78" s="13"/>
      <c r="L78" s="13"/>
      <c r="M78" s="13"/>
      <c r="N78" s="13"/>
      <c r="O78" s="13"/>
      <c r="P78" s="13"/>
      <c r="Q78" s="13"/>
      <c r="R78" s="13"/>
      <c r="U78" s="2"/>
      <c r="V78" s="2"/>
      <c r="W78" s="2"/>
      <c r="X78" s="2"/>
    </row>
    <row r="79" spans="2:26" x14ac:dyDescent="0.25">
      <c r="B79" s="5" t="s">
        <v>86</v>
      </c>
      <c r="C79" s="6"/>
      <c r="D79" s="6">
        <v>109</v>
      </c>
      <c r="E79" s="6"/>
      <c r="F79" s="6">
        <v>229</v>
      </c>
      <c r="G79" s="6"/>
      <c r="H79" s="6">
        <v>41</v>
      </c>
      <c r="I79" s="6"/>
      <c r="J79" s="6">
        <v>379</v>
      </c>
      <c r="K79" s="13"/>
      <c r="L79" s="13"/>
      <c r="M79" s="13"/>
      <c r="N79" s="13"/>
      <c r="O79" s="13"/>
      <c r="P79" s="13"/>
      <c r="Q79" s="13"/>
      <c r="R79" s="13"/>
      <c r="U79" s="2"/>
      <c r="V79" s="2"/>
      <c r="W79" s="2"/>
      <c r="X79" s="2"/>
    </row>
    <row r="80" spans="2:26" x14ac:dyDescent="0.25">
      <c r="B80" s="5" t="s">
        <v>87</v>
      </c>
      <c r="C80" s="6"/>
      <c r="D80" s="6">
        <v>2803</v>
      </c>
      <c r="E80" s="6"/>
      <c r="F80" s="6">
        <v>6596.5</v>
      </c>
      <c r="G80" s="6"/>
      <c r="H80" s="6">
        <v>119</v>
      </c>
      <c r="I80" s="6"/>
      <c r="J80" s="6">
        <v>9518.5</v>
      </c>
      <c r="K80" s="13">
        <f>IFERROR(C80/C82,)</f>
        <v>0</v>
      </c>
      <c r="L80" s="13">
        <f t="shared" ref="L80" si="129">IFERROR(D80/D82,)</f>
        <v>53.903846153846153</v>
      </c>
      <c r="M80" s="13">
        <f t="shared" ref="M80" si="130">IFERROR(E80/E82,)</f>
        <v>0</v>
      </c>
      <c r="N80" s="13">
        <f t="shared" ref="N80" si="131">IFERROR(F80/F82,)</f>
        <v>56.866379310344826</v>
      </c>
      <c r="O80" s="13">
        <f t="shared" ref="O80" si="132">IFERROR(G80/G82,)</f>
        <v>0</v>
      </c>
      <c r="P80" s="13">
        <f t="shared" ref="P80" si="133">IFERROR(H80/H82,)</f>
        <v>39.666666666666664</v>
      </c>
      <c r="Q80" s="13">
        <f t="shared" ref="Q80" si="134">IFERROR(I80/I82,)</f>
        <v>0</v>
      </c>
      <c r="R80" s="13">
        <f t="shared" ref="R80" si="135">IFERROR(J80/J82,)</f>
        <v>55.663742690058477</v>
      </c>
      <c r="T80" s="5" t="s">
        <v>140</v>
      </c>
      <c r="U80" s="14">
        <f t="shared" ref="U80" si="136">O80</f>
        <v>0</v>
      </c>
      <c r="V80" s="14">
        <f t="shared" ref="V80" si="137">P80</f>
        <v>39.666666666666664</v>
      </c>
      <c r="W80" s="14">
        <f t="shared" ref="W80" si="138">M80</f>
        <v>0</v>
      </c>
      <c r="X80" s="14">
        <f t="shared" ref="X80" si="139">N80</f>
        <v>56.866379310344826</v>
      </c>
    </row>
    <row r="81" spans="2:25" x14ac:dyDescent="0.25">
      <c r="B81" s="5" t="s">
        <v>88</v>
      </c>
      <c r="C81" s="6"/>
      <c r="D81" s="6">
        <v>112</v>
      </c>
      <c r="E81" s="6"/>
      <c r="F81" s="6">
        <v>229</v>
      </c>
      <c r="G81" s="6"/>
      <c r="H81" s="6">
        <v>41</v>
      </c>
      <c r="I81" s="6"/>
      <c r="J81" s="6">
        <v>382</v>
      </c>
      <c r="K81" s="13"/>
      <c r="L81" s="13"/>
      <c r="M81" s="13"/>
      <c r="N81" s="13"/>
      <c r="O81" s="13"/>
      <c r="P81" s="13"/>
      <c r="Q81" s="13"/>
      <c r="R81" s="13"/>
      <c r="U81" s="2"/>
      <c r="V81" s="2"/>
      <c r="W81" s="2"/>
      <c r="X81" s="2"/>
    </row>
    <row r="82" spans="2:25" x14ac:dyDescent="0.25">
      <c r="B82" s="5" t="s">
        <v>89</v>
      </c>
      <c r="C82" s="6"/>
      <c r="D82" s="6">
        <v>52</v>
      </c>
      <c r="E82" s="6"/>
      <c r="F82" s="6">
        <v>116</v>
      </c>
      <c r="G82" s="6"/>
      <c r="H82" s="6">
        <v>3</v>
      </c>
      <c r="I82" s="6"/>
      <c r="J82" s="6">
        <v>171</v>
      </c>
      <c r="K82" s="13"/>
      <c r="L82" s="13"/>
      <c r="M82" s="13"/>
      <c r="N82" s="13"/>
      <c r="O82" s="13"/>
      <c r="P82" s="13"/>
      <c r="Q82" s="13"/>
      <c r="R82" s="13"/>
      <c r="U82" s="2"/>
      <c r="V82" s="2"/>
      <c r="W82" s="2"/>
      <c r="X82" s="2"/>
    </row>
    <row r="83" spans="2:25" x14ac:dyDescent="0.25">
      <c r="B83" s="5" t="s">
        <v>90</v>
      </c>
      <c r="C83" s="6"/>
      <c r="D83" s="6">
        <v>42</v>
      </c>
      <c r="E83" s="6"/>
      <c r="F83" s="6">
        <v>72</v>
      </c>
      <c r="G83" s="6"/>
      <c r="H83" s="6">
        <v>18</v>
      </c>
      <c r="I83" s="6"/>
      <c r="J83" s="6">
        <v>132</v>
      </c>
      <c r="K83" s="6"/>
      <c r="L83" s="8">
        <f t="shared" si="29"/>
        <v>0.58333333333333337</v>
      </c>
      <c r="M83" s="6"/>
      <c r="N83" s="8">
        <f t="shared" si="31"/>
        <v>0.55384615384615388</v>
      </c>
      <c r="O83" s="6"/>
      <c r="P83" s="8">
        <f t="shared" si="33"/>
        <v>0.72</v>
      </c>
      <c r="Q83" s="6"/>
      <c r="R83" s="8">
        <f t="shared" si="35"/>
        <v>0.58149779735682816</v>
      </c>
      <c r="T83" s="5" t="s">
        <v>121</v>
      </c>
      <c r="V83" s="11">
        <f t="shared" ref="V83:V85" si="140">P83</f>
        <v>0.72</v>
      </c>
      <c r="X83" s="11">
        <f t="shared" ref="X83:X85" si="141">N83</f>
        <v>0.55384615384615388</v>
      </c>
      <c r="Y83" s="3" t="s">
        <v>125</v>
      </c>
    </row>
    <row r="84" spans="2:25" x14ac:dyDescent="0.25">
      <c r="B84" s="5" t="s">
        <v>91</v>
      </c>
      <c r="C84" s="6"/>
      <c r="D84" s="6">
        <v>16</v>
      </c>
      <c r="E84" s="6"/>
      <c r="F84" s="6">
        <v>24</v>
      </c>
      <c r="G84" s="6"/>
      <c r="H84" s="6">
        <v>0</v>
      </c>
      <c r="I84" s="6"/>
      <c r="J84" s="6">
        <v>40</v>
      </c>
      <c r="K84" s="6"/>
      <c r="L84" s="8">
        <f t="shared" si="29"/>
        <v>0.22222222222222221</v>
      </c>
      <c r="M84" s="6"/>
      <c r="N84" s="8">
        <f t="shared" si="31"/>
        <v>0.18461538461538463</v>
      </c>
      <c r="O84" s="6"/>
      <c r="P84" s="8">
        <f t="shared" si="33"/>
        <v>0</v>
      </c>
      <c r="Q84" s="6"/>
      <c r="R84" s="8">
        <f t="shared" si="35"/>
        <v>0.1762114537444934</v>
      </c>
      <c r="T84" s="5" t="s">
        <v>122</v>
      </c>
      <c r="V84" s="11">
        <f t="shared" si="140"/>
        <v>0</v>
      </c>
      <c r="X84" s="11">
        <f t="shared" si="141"/>
        <v>0.18461538461538463</v>
      </c>
    </row>
    <row r="85" spans="2:25" x14ac:dyDescent="0.25">
      <c r="B85" s="5" t="s">
        <v>92</v>
      </c>
      <c r="C85" s="6"/>
      <c r="D85" s="6">
        <v>4</v>
      </c>
      <c r="E85" s="6"/>
      <c r="F85" s="6">
        <v>18</v>
      </c>
      <c r="G85" s="6"/>
      <c r="H85" s="6">
        <v>5</v>
      </c>
      <c r="I85" s="6"/>
      <c r="J85" s="6">
        <v>27</v>
      </c>
      <c r="K85" s="6"/>
      <c r="L85" s="8">
        <f t="shared" si="29"/>
        <v>5.5555555555555552E-2</v>
      </c>
      <c r="M85" s="6"/>
      <c r="N85" s="8">
        <f t="shared" si="31"/>
        <v>0.13846153846153847</v>
      </c>
      <c r="O85" s="6"/>
      <c r="P85" s="8">
        <f t="shared" si="33"/>
        <v>0.2</v>
      </c>
      <c r="Q85" s="6"/>
      <c r="R85" s="8">
        <f t="shared" si="35"/>
        <v>0.11894273127753303</v>
      </c>
      <c r="T85" s="5" t="s">
        <v>123</v>
      </c>
      <c r="V85" s="11">
        <f t="shared" si="140"/>
        <v>0.2</v>
      </c>
      <c r="X85" s="11">
        <f t="shared" si="141"/>
        <v>0.13846153846153847</v>
      </c>
    </row>
    <row r="86" spans="2:25" x14ac:dyDescent="0.25">
      <c r="B86" s="5" t="s">
        <v>93</v>
      </c>
      <c r="C86" s="6"/>
      <c r="D86" s="6">
        <v>3</v>
      </c>
      <c r="E86" s="6"/>
      <c r="F86" s="6">
        <v>13</v>
      </c>
      <c r="G86" s="6"/>
      <c r="H86" s="6">
        <v>0</v>
      </c>
      <c r="I86" s="6"/>
      <c r="J86" s="6">
        <v>16</v>
      </c>
      <c r="K86" s="6"/>
      <c r="L86" s="8">
        <f t="shared" si="29"/>
        <v>4.1666666666666664E-2</v>
      </c>
      <c r="M86" s="6"/>
      <c r="N86" s="8">
        <f t="shared" si="31"/>
        <v>0.1</v>
      </c>
      <c r="O86" s="6"/>
      <c r="P86" s="8">
        <f t="shared" si="33"/>
        <v>0</v>
      </c>
      <c r="Q86" s="6"/>
      <c r="R86" s="8">
        <f t="shared" si="35"/>
        <v>7.0484581497797363E-2</v>
      </c>
      <c r="T86" s="5" t="s">
        <v>124</v>
      </c>
      <c r="V86" s="11">
        <f t="shared" ref="V86" si="142">P86</f>
        <v>0</v>
      </c>
      <c r="X86" s="11">
        <f t="shared" ref="X86" si="143">N86</f>
        <v>0.1</v>
      </c>
    </row>
  </sheetData>
  <mergeCells count="4">
    <mergeCell ref="U4:V4"/>
    <mergeCell ref="W4:X4"/>
    <mergeCell ref="T33:T44"/>
    <mergeCell ref="T45:T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5"/>
  <sheetViews>
    <sheetView tabSelected="1" zoomScale="90" zoomScaleNormal="90" workbookViewId="0"/>
  </sheetViews>
  <sheetFormatPr defaultRowHeight="15.75" x14ac:dyDescent="0.25"/>
  <cols>
    <col min="1" max="1" width="1.25" style="1" customWidth="1"/>
    <col min="2" max="2" width="26" style="1" bestFit="1" customWidth="1"/>
    <col min="3" max="3" width="6.75" style="1" bestFit="1" customWidth="1"/>
    <col min="4" max="4" width="6.5" style="1" bestFit="1" customWidth="1"/>
    <col min="5" max="5" width="6" style="1" bestFit="1" customWidth="1"/>
    <col min="6" max="6" width="7.5" style="1" bestFit="1" customWidth="1"/>
    <col min="7" max="7" width="5.875" style="1" bestFit="1" customWidth="1"/>
    <col min="8" max="8" width="6.125" style="1" bestFit="1" customWidth="1"/>
    <col min="9" max="9" width="5.875" style="1" bestFit="1" customWidth="1"/>
    <col min="10" max="10" width="6.5" style="1" bestFit="1" customWidth="1"/>
    <col min="11" max="11" width="6" style="1" bestFit="1" customWidth="1"/>
    <col min="12" max="12" width="7.5" style="1" bestFit="1" customWidth="1"/>
    <col min="13" max="13" width="1.25" style="1" customWidth="1"/>
    <col min="14" max="14" width="23" style="1" bestFit="1" customWidth="1"/>
    <col min="15" max="20" width="9" style="1"/>
    <col min="21" max="21" width="1.25" style="1" customWidth="1"/>
    <col min="22" max="22" width="20.625" style="1" bestFit="1" customWidth="1"/>
    <col min="23" max="16384" width="9" style="1"/>
  </cols>
  <sheetData>
    <row r="2" spans="2:24" x14ac:dyDescent="0.25">
      <c r="B2" s="1" t="s">
        <v>184</v>
      </c>
      <c r="E2" s="24" t="s">
        <v>101</v>
      </c>
      <c r="F2" s="24"/>
      <c r="I2" s="24" t="s">
        <v>179</v>
      </c>
      <c r="J2" s="24"/>
      <c r="K2" s="24" t="s">
        <v>180</v>
      </c>
      <c r="L2" s="24"/>
      <c r="N2" s="1" t="s">
        <v>185</v>
      </c>
    </row>
    <row r="3" spans="2:24" x14ac:dyDescent="0.25">
      <c r="B3" s="5" t="s">
        <v>143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144</v>
      </c>
      <c r="H3" s="5" t="s">
        <v>145</v>
      </c>
      <c r="I3" s="5" t="s">
        <v>5</v>
      </c>
      <c r="J3" s="5" t="s">
        <v>6</v>
      </c>
      <c r="K3" s="5" t="s">
        <v>7</v>
      </c>
      <c r="L3" s="5" t="s">
        <v>8</v>
      </c>
    </row>
    <row r="4" spans="2:24" x14ac:dyDescent="0.25">
      <c r="B4" s="5" t="s">
        <v>146</v>
      </c>
      <c r="C4" s="6">
        <v>1</v>
      </c>
      <c r="D4" s="6">
        <v>72</v>
      </c>
      <c r="E4" s="6">
        <v>130</v>
      </c>
      <c r="F4" s="6">
        <v>130</v>
      </c>
      <c r="G4" s="6">
        <v>52</v>
      </c>
      <c r="H4" s="6"/>
      <c r="I4" s="6">
        <v>25</v>
      </c>
      <c r="J4" s="6">
        <v>25</v>
      </c>
      <c r="K4" s="6">
        <v>208</v>
      </c>
      <c r="L4" s="6">
        <v>227</v>
      </c>
    </row>
    <row r="5" spans="2:24" x14ac:dyDescent="0.25">
      <c r="B5" s="5" t="s">
        <v>147</v>
      </c>
      <c r="C5" s="6">
        <v>67</v>
      </c>
      <c r="D5" s="6">
        <v>1440</v>
      </c>
      <c r="E5" s="6">
        <v>6178</v>
      </c>
      <c r="F5" s="6">
        <v>2372</v>
      </c>
      <c r="G5" s="6">
        <v>1554</v>
      </c>
      <c r="H5" s="6"/>
      <c r="I5" s="6">
        <v>856</v>
      </c>
      <c r="J5" s="6">
        <v>425</v>
      </c>
      <c r="K5" s="6">
        <v>8655</v>
      </c>
      <c r="L5" s="6">
        <v>4237</v>
      </c>
      <c r="O5" s="24" t="s">
        <v>101</v>
      </c>
      <c r="P5" s="24"/>
      <c r="Q5" s="24" t="s">
        <v>179</v>
      </c>
      <c r="R5" s="24"/>
      <c r="S5" s="24" t="s">
        <v>180</v>
      </c>
      <c r="T5" s="24"/>
    </row>
    <row r="6" spans="2:24" x14ac:dyDescent="0.25">
      <c r="B6" s="5" t="s">
        <v>148</v>
      </c>
      <c r="C6" s="6">
        <v>355</v>
      </c>
      <c r="D6" s="6">
        <v>8507</v>
      </c>
      <c r="E6" s="6">
        <v>34079</v>
      </c>
      <c r="F6" s="6">
        <v>13936</v>
      </c>
      <c r="G6" s="6">
        <v>8508</v>
      </c>
      <c r="H6" s="6"/>
      <c r="I6" s="6">
        <v>4551</v>
      </c>
      <c r="J6" s="6">
        <v>2308</v>
      </c>
      <c r="K6" s="6">
        <v>47493</v>
      </c>
      <c r="L6" s="6">
        <v>24751</v>
      </c>
      <c r="N6" s="1" t="s">
        <v>178</v>
      </c>
      <c r="O6" s="10" t="s">
        <v>3</v>
      </c>
      <c r="P6" s="10" t="s">
        <v>4</v>
      </c>
      <c r="Q6" s="10" t="s">
        <v>5</v>
      </c>
      <c r="R6" s="10" t="s">
        <v>6</v>
      </c>
      <c r="S6" s="10" t="s">
        <v>7</v>
      </c>
      <c r="T6" s="10" t="s">
        <v>8</v>
      </c>
      <c r="W6" s="12" t="s">
        <v>182</v>
      </c>
      <c r="X6" s="12" t="s">
        <v>183</v>
      </c>
    </row>
    <row r="7" spans="2:24" x14ac:dyDescent="0.25">
      <c r="B7" s="5" t="s">
        <v>149</v>
      </c>
      <c r="C7" s="23">
        <v>0</v>
      </c>
      <c r="D7" s="23">
        <v>2.9000000000000001E-2</v>
      </c>
      <c r="E7" s="23">
        <v>7.3999999999999996E-2</v>
      </c>
      <c r="F7" s="23">
        <v>1.6E-2</v>
      </c>
      <c r="G7" s="23">
        <v>0.44400000000000001</v>
      </c>
      <c r="H7" s="23"/>
      <c r="I7" s="23">
        <v>0.21199999999999999</v>
      </c>
      <c r="J7" s="23">
        <v>0.01</v>
      </c>
      <c r="K7" s="23">
        <v>0.183</v>
      </c>
      <c r="L7" s="23">
        <v>1.9E-2</v>
      </c>
      <c r="N7" s="5" t="s">
        <v>149</v>
      </c>
      <c r="O7" s="7">
        <v>6.3774684363871806E-2</v>
      </c>
      <c r="P7" s="7">
        <v>1.6020236087689713E-2</v>
      </c>
      <c r="Q7" s="7">
        <v>0.19742990654205608</v>
      </c>
      <c r="R7" s="7">
        <v>2.352941176470588E-3</v>
      </c>
      <c r="S7" s="7">
        <v>0.14523396880415945</v>
      </c>
      <c r="T7" s="7">
        <v>1.7465187632759029E-2</v>
      </c>
      <c r="V7" s="5" t="s">
        <v>149</v>
      </c>
      <c r="W7" s="7">
        <v>1.7465187632759029E-2</v>
      </c>
      <c r="X7" s="23">
        <v>1.9E-2</v>
      </c>
    </row>
    <row r="8" spans="2:24" x14ac:dyDescent="0.25">
      <c r="B8" s="5" t="s">
        <v>150</v>
      </c>
      <c r="C8" s="23">
        <v>0</v>
      </c>
      <c r="D8" s="23">
        <v>3.5999999999999997E-2</v>
      </c>
      <c r="E8" s="23">
        <v>0.108</v>
      </c>
      <c r="F8" s="23">
        <v>2.3E-2</v>
      </c>
      <c r="G8" s="23">
        <v>0.51500000000000001</v>
      </c>
      <c r="H8" s="23"/>
      <c r="I8" s="23">
        <v>0.42</v>
      </c>
      <c r="J8" s="23">
        <v>0.01</v>
      </c>
      <c r="K8" s="23">
        <v>0.246</v>
      </c>
      <c r="L8" s="23">
        <v>2.5000000000000001E-2</v>
      </c>
      <c r="N8" s="5" t="s">
        <v>150</v>
      </c>
      <c r="O8" s="7">
        <v>0.10634509550016187</v>
      </c>
      <c r="P8" s="7">
        <v>2.4030354131534568E-2</v>
      </c>
      <c r="Q8" s="7">
        <v>0.32827102803738317</v>
      </c>
      <c r="R8" s="7">
        <v>2.352941176470588E-3</v>
      </c>
      <c r="S8" s="7">
        <v>0.19607163489312537</v>
      </c>
      <c r="T8" s="7">
        <v>2.2893556761859807E-2</v>
      </c>
      <c r="V8" s="5" t="s">
        <v>150</v>
      </c>
      <c r="W8" s="7">
        <v>2.2893556761859807E-2</v>
      </c>
      <c r="X8" s="23">
        <v>2.5000000000000001E-2</v>
      </c>
    </row>
    <row r="9" spans="2:24" x14ac:dyDescent="0.25">
      <c r="B9" s="5" t="s">
        <v>151</v>
      </c>
      <c r="C9" s="23">
        <v>1</v>
      </c>
      <c r="D9" s="23">
        <v>3.9E-2</v>
      </c>
      <c r="E9" s="23">
        <v>0.54400000000000004</v>
      </c>
      <c r="F9" s="23">
        <v>1.7000000000000001E-2</v>
      </c>
      <c r="G9" s="23">
        <v>0.60299999999999998</v>
      </c>
      <c r="H9" s="23"/>
      <c r="I9" s="23">
        <v>0.48499999999999999</v>
      </c>
      <c r="J9" s="23">
        <v>3.4000000000000002E-2</v>
      </c>
      <c r="K9" s="23">
        <v>0.55400000000000005</v>
      </c>
      <c r="L9" s="23">
        <v>2.5999999999999999E-2</v>
      </c>
      <c r="N9" s="5" t="s">
        <v>151</v>
      </c>
      <c r="O9" s="7">
        <v>0.55843314988669468</v>
      </c>
      <c r="P9" s="7">
        <v>1.6020236087689713E-2</v>
      </c>
      <c r="Q9" s="7">
        <v>0.47079439252336447</v>
      </c>
      <c r="R9" s="7">
        <v>3.2941176470588238E-2</v>
      </c>
      <c r="S9" s="7">
        <v>0.56372039283651065</v>
      </c>
      <c r="T9" s="7">
        <v>2.6197781449138542E-2</v>
      </c>
      <c r="V9" s="5" t="s">
        <v>151</v>
      </c>
      <c r="W9" s="7">
        <v>2.6197781449138542E-2</v>
      </c>
      <c r="X9" s="23">
        <v>2.5999999999999999E-2</v>
      </c>
    </row>
    <row r="10" spans="2:24" x14ac:dyDescent="0.25">
      <c r="B10" s="5" t="s">
        <v>152</v>
      </c>
      <c r="C10" s="23">
        <v>0</v>
      </c>
      <c r="D10" s="23">
        <v>4.2999999999999997E-2</v>
      </c>
      <c r="E10" s="23">
        <v>1E-3</v>
      </c>
      <c r="F10" s="23">
        <v>0.04</v>
      </c>
      <c r="G10" s="23">
        <v>0.313</v>
      </c>
      <c r="H10" s="23"/>
      <c r="I10" s="23">
        <v>0.35</v>
      </c>
      <c r="J10" s="23">
        <v>1.2999999999999999E-2</v>
      </c>
      <c r="K10" s="23">
        <v>0.121</v>
      </c>
      <c r="L10" s="23">
        <v>3.7999999999999999E-2</v>
      </c>
      <c r="N10" s="5" t="s">
        <v>152</v>
      </c>
      <c r="O10" s="7">
        <v>4.8559404337973454E-4</v>
      </c>
      <c r="P10" s="7">
        <v>3.5413153456998317E-2</v>
      </c>
      <c r="Q10" s="7">
        <v>0.26985981308411217</v>
      </c>
      <c r="R10" s="7">
        <v>2.1176470588235293E-2</v>
      </c>
      <c r="S10" s="7">
        <v>8.2495667244367424E-2</v>
      </c>
      <c r="T10" s="7">
        <v>3.3986311069152703E-2</v>
      </c>
      <c r="V10" s="5" t="s">
        <v>152</v>
      </c>
      <c r="W10" s="7">
        <v>3.3986311069152703E-2</v>
      </c>
      <c r="X10" s="23">
        <v>3.7999999999999999E-2</v>
      </c>
    </row>
    <row r="11" spans="2:24" x14ac:dyDescent="0.25">
      <c r="B11" s="5" t="s">
        <v>153</v>
      </c>
      <c r="C11" s="23">
        <v>0.35799999999999998</v>
      </c>
      <c r="D11" s="23">
        <v>5.7000000000000002E-2</v>
      </c>
      <c r="E11" s="23">
        <v>0.26800000000000002</v>
      </c>
      <c r="F11" s="23">
        <v>5.5E-2</v>
      </c>
      <c r="G11" s="23">
        <v>0.38300000000000001</v>
      </c>
      <c r="H11" s="23"/>
      <c r="I11" s="23">
        <v>0.26100000000000001</v>
      </c>
      <c r="J11" s="23">
        <v>9.0999999999999998E-2</v>
      </c>
      <c r="K11" s="23">
        <v>0.29599999999999999</v>
      </c>
      <c r="L11" s="23">
        <v>0.06</v>
      </c>
      <c r="N11" s="5" t="s">
        <v>153</v>
      </c>
      <c r="O11" s="7">
        <v>0.27241825833603106</v>
      </c>
      <c r="P11" s="7">
        <v>5.438448566610455E-2</v>
      </c>
      <c r="Q11" s="7">
        <v>0.28971962616822428</v>
      </c>
      <c r="R11" s="7">
        <v>8.7058823529411758E-2</v>
      </c>
      <c r="S11" s="7">
        <v>0.29196995956094746</v>
      </c>
      <c r="T11" s="7">
        <v>5.569978758555582E-2</v>
      </c>
      <c r="V11" s="5" t="s">
        <v>153</v>
      </c>
      <c r="W11" s="7">
        <v>5.569978758555582E-2</v>
      </c>
      <c r="X11" s="23">
        <v>0.06</v>
      </c>
    </row>
    <row r="12" spans="2:24" x14ac:dyDescent="0.25">
      <c r="B12" s="5" t="s">
        <v>154</v>
      </c>
      <c r="C12" s="23">
        <v>0</v>
      </c>
      <c r="D12" s="23">
        <v>8.5000000000000006E-2</v>
      </c>
      <c r="E12" s="23">
        <v>1E-3</v>
      </c>
      <c r="F12" s="23">
        <v>0.109</v>
      </c>
      <c r="G12" s="23">
        <v>0.19600000000000001</v>
      </c>
      <c r="H12" s="23"/>
      <c r="I12" s="23">
        <v>0.13200000000000001</v>
      </c>
      <c r="J12" s="23">
        <v>0.112</v>
      </c>
      <c r="K12" s="23">
        <v>6.5000000000000002E-2</v>
      </c>
      <c r="L12" s="23">
        <v>0.10199999999999999</v>
      </c>
      <c r="N12" s="5" t="s">
        <v>154</v>
      </c>
      <c r="O12" s="7">
        <v>3.2372936225315638E-4</v>
      </c>
      <c r="P12" s="7">
        <v>8.5160202360876902E-2</v>
      </c>
      <c r="Q12" s="7">
        <v>0.11448598130841121</v>
      </c>
      <c r="R12" s="7">
        <v>6.1176470588235297E-2</v>
      </c>
      <c r="S12" s="7">
        <v>4.4829578278451764E-2</v>
      </c>
      <c r="T12" s="7">
        <v>7.7177248052867589E-2</v>
      </c>
      <c r="V12" s="5" t="s">
        <v>154</v>
      </c>
      <c r="W12" s="7">
        <v>7.7177248052867589E-2</v>
      </c>
      <c r="X12" s="23">
        <v>0.10199999999999999</v>
      </c>
    </row>
    <row r="13" spans="2:24" x14ac:dyDescent="0.25">
      <c r="B13" s="5" t="s">
        <v>155</v>
      </c>
      <c r="C13" s="23">
        <v>0</v>
      </c>
      <c r="D13" s="23">
        <v>0.629</v>
      </c>
      <c r="E13" s="23">
        <v>9.9000000000000005E-2</v>
      </c>
      <c r="F13" s="23">
        <v>0.61</v>
      </c>
      <c r="G13" s="23">
        <v>0.81899999999999995</v>
      </c>
      <c r="H13" s="23"/>
      <c r="I13" s="23">
        <v>0.66100000000000003</v>
      </c>
      <c r="J13" s="23">
        <v>0.64700000000000002</v>
      </c>
      <c r="K13" s="23">
        <v>0.34599999999999997</v>
      </c>
      <c r="L13" s="23">
        <v>0.621</v>
      </c>
      <c r="N13" s="5" t="s">
        <v>155</v>
      </c>
      <c r="O13" s="7">
        <v>9.5014567821301396E-2</v>
      </c>
      <c r="P13" s="7">
        <v>0.65472175379426645</v>
      </c>
      <c r="Q13" s="7">
        <v>0.61448598130841126</v>
      </c>
      <c r="R13" s="7">
        <v>0.67529411764705882</v>
      </c>
      <c r="S13" s="7">
        <v>0.27290583477758523</v>
      </c>
      <c r="T13" s="7">
        <v>0.64526787821571863</v>
      </c>
      <c r="V13" s="5" t="s">
        <v>155</v>
      </c>
      <c r="W13" s="7">
        <v>0.64526787821571863</v>
      </c>
      <c r="X13" s="23">
        <v>0.621</v>
      </c>
    </row>
    <row r="14" spans="2:24" x14ac:dyDescent="0.25">
      <c r="B14" s="5" t="s">
        <v>156</v>
      </c>
      <c r="C14" s="23">
        <v>0</v>
      </c>
      <c r="D14" s="23">
        <v>1.38E-2</v>
      </c>
      <c r="E14" s="23">
        <v>4.0000000000000002E-4</v>
      </c>
      <c r="F14" s="23">
        <v>2.5000000000000001E-3</v>
      </c>
      <c r="G14" s="23">
        <v>5.0099999999999999E-2</v>
      </c>
      <c r="H14" s="23"/>
      <c r="I14" s="23">
        <v>1.6799999999999999E-2</v>
      </c>
      <c r="J14" s="23">
        <v>1.5E-3</v>
      </c>
      <c r="K14" s="23">
        <v>1.4800000000000001E-2</v>
      </c>
      <c r="L14" s="23">
        <v>5.8999999999999999E-3</v>
      </c>
      <c r="N14" s="5" t="s">
        <v>156</v>
      </c>
      <c r="O14" s="7">
        <v>1.6186468112657819E-4</v>
      </c>
      <c r="P14" s="7">
        <v>1.6863406408094434E-3</v>
      </c>
      <c r="Q14" s="7">
        <v>1.1682242990654205E-2</v>
      </c>
      <c r="R14" s="7">
        <v>2.352941176470588E-3</v>
      </c>
      <c r="S14" s="7">
        <v>9.3587521663778157E-3</v>
      </c>
      <c r="T14" s="7">
        <v>4.4843049327354259E-3</v>
      </c>
      <c r="V14" s="5" t="s">
        <v>156</v>
      </c>
      <c r="W14" s="7">
        <v>4.4843049327354259E-3</v>
      </c>
      <c r="X14" s="23">
        <v>5.8999999999999999E-3</v>
      </c>
    </row>
    <row r="15" spans="2:24" x14ac:dyDescent="0.25">
      <c r="B15" s="5" t="s">
        <v>157</v>
      </c>
      <c r="C15" s="23">
        <v>0</v>
      </c>
      <c r="D15" s="23">
        <v>0.30499999999999999</v>
      </c>
      <c r="E15" s="23">
        <v>0.1</v>
      </c>
      <c r="F15" s="23">
        <v>0.26900000000000002</v>
      </c>
      <c r="G15" s="23">
        <v>0.17199999999999999</v>
      </c>
      <c r="H15" s="23"/>
      <c r="I15" s="23">
        <v>0.32500000000000001</v>
      </c>
      <c r="J15" s="23">
        <v>0.22</v>
      </c>
      <c r="K15" s="23">
        <v>0.14499999999999999</v>
      </c>
      <c r="L15" s="23">
        <v>0.27500000000000002</v>
      </c>
      <c r="N15" s="5" t="s">
        <v>157</v>
      </c>
      <c r="O15" s="7">
        <v>0.10925865976044027</v>
      </c>
      <c r="P15" s="7">
        <v>0.26770657672849918</v>
      </c>
      <c r="Q15" s="7">
        <v>0.2780373831775701</v>
      </c>
      <c r="R15" s="7">
        <v>0.19294117647058823</v>
      </c>
      <c r="S15" s="7">
        <v>0.14003466204506065</v>
      </c>
      <c r="T15" s="7">
        <v>0.27189048855322162</v>
      </c>
      <c r="V15" s="5" t="s">
        <v>157</v>
      </c>
      <c r="W15" s="7">
        <v>0.27189048855322162</v>
      </c>
      <c r="X15" s="23">
        <v>0.27500000000000002</v>
      </c>
    </row>
    <row r="16" spans="2:24" x14ac:dyDescent="0.25">
      <c r="B16" s="5" t="s">
        <v>158</v>
      </c>
      <c r="C16" s="23">
        <v>0.1045</v>
      </c>
      <c r="D16" s="23">
        <v>0.125</v>
      </c>
      <c r="E16" s="23">
        <v>0.1037</v>
      </c>
      <c r="F16" s="23">
        <v>0.14280000000000001</v>
      </c>
      <c r="G16" s="23">
        <v>8.4400000000000003E-2</v>
      </c>
      <c r="H16" s="23"/>
      <c r="I16" s="23">
        <v>5.1799999999999999E-2</v>
      </c>
      <c r="J16" s="23">
        <v>0.1409</v>
      </c>
      <c r="K16" s="23">
        <v>9.2700000000000005E-2</v>
      </c>
      <c r="L16" s="23">
        <v>0.13689999999999999</v>
      </c>
      <c r="N16" s="5" t="s">
        <v>158</v>
      </c>
      <c r="O16" s="7">
        <v>9.6309485270314021E-2</v>
      </c>
      <c r="P16" s="7">
        <v>0.12352445193929174</v>
      </c>
      <c r="Q16" s="7">
        <v>6.3084112149532703E-2</v>
      </c>
      <c r="R16" s="7">
        <v>0.13411764705882354</v>
      </c>
      <c r="S16" s="7">
        <v>9.150779896013865E-2</v>
      </c>
      <c r="T16" s="7">
        <v>0.11588388010384706</v>
      </c>
      <c r="V16" s="5" t="s">
        <v>158</v>
      </c>
      <c r="W16" s="7">
        <v>0.11588388010384706</v>
      </c>
      <c r="X16" s="23">
        <v>0.13689999999999999</v>
      </c>
    </row>
    <row r="17" spans="2:24" x14ac:dyDescent="0.25">
      <c r="B17" s="5" t="s">
        <v>159</v>
      </c>
      <c r="C17" s="23">
        <v>0</v>
      </c>
      <c r="D17" s="23">
        <v>7.4300000000000005E-2</v>
      </c>
      <c r="E17" s="23">
        <v>1.5E-3</v>
      </c>
      <c r="F17" s="23">
        <v>8.2299999999999998E-2</v>
      </c>
      <c r="G17" s="23">
        <v>2.9000000000000001E-2</v>
      </c>
      <c r="H17" s="23"/>
      <c r="I17" s="23">
        <v>2.7300000000000001E-2</v>
      </c>
      <c r="J17" s="23">
        <v>5.2200000000000003E-2</v>
      </c>
      <c r="K17" s="23">
        <v>1.15E-2</v>
      </c>
      <c r="L17" s="23">
        <v>7.6399999999999996E-2</v>
      </c>
      <c r="N17" s="5" t="s">
        <v>159</v>
      </c>
      <c r="O17" s="7">
        <v>1.6186468112657818E-3</v>
      </c>
      <c r="P17" s="7">
        <v>7.0826306913996634E-2</v>
      </c>
      <c r="Q17" s="7">
        <v>1.9859813084112148E-2</v>
      </c>
      <c r="R17" s="7">
        <v>5.647058823529412E-2</v>
      </c>
      <c r="S17" s="7">
        <v>8.0878105141536684E-3</v>
      </c>
      <c r="T17" s="7">
        <v>6.584847769648336E-2</v>
      </c>
      <c r="V17" s="5" t="s">
        <v>159</v>
      </c>
      <c r="W17" s="7">
        <v>6.584847769648336E-2</v>
      </c>
      <c r="X17" s="23">
        <v>7.6399999999999996E-2</v>
      </c>
    </row>
    <row r="18" spans="2:24" x14ac:dyDescent="0.25">
      <c r="B18" s="5" t="s">
        <v>160</v>
      </c>
      <c r="C18" s="23">
        <v>0</v>
      </c>
      <c r="D18" s="23">
        <v>0.124</v>
      </c>
      <c r="E18" s="23">
        <v>0.1</v>
      </c>
      <c r="F18" s="23">
        <v>0.13</v>
      </c>
      <c r="G18" s="23">
        <v>0.25800000000000001</v>
      </c>
      <c r="H18" s="23"/>
      <c r="I18" s="23">
        <v>0.26600000000000001</v>
      </c>
      <c r="J18" s="23">
        <v>0.126</v>
      </c>
      <c r="K18" s="23">
        <v>0.159</v>
      </c>
      <c r="L18" s="23">
        <v>0.128</v>
      </c>
      <c r="N18" s="5" t="s">
        <v>160</v>
      </c>
      <c r="O18" s="7">
        <v>0.10925865976044027</v>
      </c>
      <c r="P18" s="7">
        <v>0.11551433389544688</v>
      </c>
      <c r="Q18" s="7">
        <v>0.23481308411214954</v>
      </c>
      <c r="R18" s="7">
        <v>0.12235294117647059</v>
      </c>
      <c r="S18" s="7">
        <v>0.14500288850375506</v>
      </c>
      <c r="T18" s="7">
        <v>0.11564786405475572</v>
      </c>
      <c r="V18" s="5" t="s">
        <v>160</v>
      </c>
      <c r="W18" s="7">
        <v>0.11564786405475572</v>
      </c>
      <c r="X18" s="23">
        <v>0.128</v>
      </c>
    </row>
    <row r="19" spans="2:24" x14ac:dyDescent="0.25">
      <c r="B19" s="5" t="s">
        <v>161</v>
      </c>
      <c r="C19" s="23">
        <v>0</v>
      </c>
      <c r="D19" s="23">
        <v>0.498</v>
      </c>
      <c r="E19" s="23">
        <v>0.153</v>
      </c>
      <c r="F19" s="23">
        <v>0.52100000000000002</v>
      </c>
      <c r="G19" s="23">
        <v>0.435</v>
      </c>
      <c r="H19" s="23"/>
      <c r="I19" s="23">
        <v>0.39</v>
      </c>
      <c r="J19" s="23">
        <v>0.70299999999999996</v>
      </c>
      <c r="K19" s="23">
        <v>0.251</v>
      </c>
      <c r="L19" s="23">
        <v>0.53400000000000003</v>
      </c>
    </row>
    <row r="20" spans="2:24" x14ac:dyDescent="0.25">
      <c r="B20" s="5" t="s">
        <v>162</v>
      </c>
      <c r="C20" s="23">
        <v>0.80600000000000005</v>
      </c>
      <c r="D20" s="23">
        <v>0.48</v>
      </c>
      <c r="E20" s="23">
        <v>0.441</v>
      </c>
      <c r="F20" s="23">
        <v>0.46200000000000002</v>
      </c>
      <c r="G20" s="23">
        <v>0.502</v>
      </c>
      <c r="H20" s="23"/>
      <c r="I20" s="23">
        <v>0.47399999999999998</v>
      </c>
      <c r="J20" s="23">
        <v>0.29199999999999998</v>
      </c>
      <c r="K20" s="23">
        <v>0.46200000000000002</v>
      </c>
      <c r="L20" s="23">
        <v>0.44900000000000001</v>
      </c>
      <c r="O20" s="24" t="s">
        <v>101</v>
      </c>
      <c r="P20" s="24"/>
      <c r="Q20" s="24" t="s">
        <v>179</v>
      </c>
      <c r="R20" s="24"/>
      <c r="S20" s="24" t="s">
        <v>180</v>
      </c>
      <c r="T20" s="24"/>
    </row>
    <row r="21" spans="2:24" x14ac:dyDescent="0.25">
      <c r="B21" s="5" t="s">
        <v>163</v>
      </c>
      <c r="C21" s="23">
        <v>0.19400000000000001</v>
      </c>
      <c r="D21" s="23">
        <v>1.9E-2</v>
      </c>
      <c r="E21" s="23">
        <v>0.34399999999999997</v>
      </c>
      <c r="F21" s="23">
        <v>1.4999999999999999E-2</v>
      </c>
      <c r="G21" s="23">
        <v>4.8000000000000001E-2</v>
      </c>
      <c r="H21" s="23"/>
      <c r="I21" s="23">
        <v>0.13400000000000001</v>
      </c>
      <c r="J21" s="23">
        <v>0</v>
      </c>
      <c r="K21" s="23">
        <v>0.24399999999999999</v>
      </c>
      <c r="L21" s="23">
        <v>1.4E-2</v>
      </c>
      <c r="N21" s="1" t="s">
        <v>181</v>
      </c>
      <c r="O21" s="12" t="s">
        <v>3</v>
      </c>
      <c r="P21" s="12" t="s">
        <v>4</v>
      </c>
      <c r="Q21" s="12" t="s">
        <v>5</v>
      </c>
      <c r="R21" s="12" t="s">
        <v>6</v>
      </c>
      <c r="S21" s="12" t="s">
        <v>7</v>
      </c>
      <c r="T21" s="12" t="s">
        <v>8</v>
      </c>
    </row>
    <row r="22" spans="2:24" x14ac:dyDescent="0.25">
      <c r="B22" s="5" t="s">
        <v>164</v>
      </c>
      <c r="C22" s="23">
        <v>0</v>
      </c>
      <c r="D22" s="23">
        <v>3.3999999999999998E-3</v>
      </c>
      <c r="E22" s="23">
        <v>4.7699999999999999E-2</v>
      </c>
      <c r="F22" s="23">
        <v>1.4E-3</v>
      </c>
      <c r="G22" s="23">
        <v>1.24E-2</v>
      </c>
      <c r="H22" s="23"/>
      <c r="I22" s="23">
        <v>1.1999999999999999E-3</v>
      </c>
      <c r="J22" s="23">
        <v>0</v>
      </c>
      <c r="K22" s="23">
        <v>3.3000000000000002E-2</v>
      </c>
      <c r="L22" s="23">
        <v>1.9E-3</v>
      </c>
      <c r="N22" s="5" t="s">
        <v>149</v>
      </c>
      <c r="O22" s="23">
        <v>7.3999999999999996E-2</v>
      </c>
      <c r="P22" s="23">
        <v>1.6E-2</v>
      </c>
      <c r="Q22" s="23">
        <v>0.21199999999999999</v>
      </c>
      <c r="R22" s="23">
        <v>0.01</v>
      </c>
      <c r="S22" s="23">
        <v>0.183</v>
      </c>
      <c r="T22" s="23">
        <v>1.9E-2</v>
      </c>
    </row>
    <row r="23" spans="2:24" x14ac:dyDescent="0.25">
      <c r="B23" s="5" t="s">
        <v>165</v>
      </c>
      <c r="C23" s="23">
        <v>0</v>
      </c>
      <c r="D23" s="23">
        <v>4.0000000000000002E-4</v>
      </c>
      <c r="E23" s="23">
        <v>1.4200000000000001E-2</v>
      </c>
      <c r="F23" s="23">
        <v>0</v>
      </c>
      <c r="G23" s="23">
        <v>2.3999999999999998E-3</v>
      </c>
      <c r="H23" s="23"/>
      <c r="I23" s="23">
        <v>1.1999999999999999E-3</v>
      </c>
      <c r="J23" s="23">
        <v>5.7000000000000002E-3</v>
      </c>
      <c r="K23" s="23">
        <v>9.5999999999999992E-3</v>
      </c>
      <c r="L23" s="23">
        <v>8.0000000000000004E-4</v>
      </c>
      <c r="N23" s="5" t="s">
        <v>150</v>
      </c>
      <c r="O23" s="23">
        <v>0.108</v>
      </c>
      <c r="P23" s="23">
        <v>2.3E-2</v>
      </c>
      <c r="Q23" s="23">
        <v>0.42</v>
      </c>
      <c r="R23" s="23">
        <v>0.01</v>
      </c>
      <c r="S23" s="23">
        <v>0.246</v>
      </c>
      <c r="T23" s="23">
        <v>2.5000000000000001E-2</v>
      </c>
    </row>
    <row r="24" spans="2:24" x14ac:dyDescent="0.25">
      <c r="B24" s="5" t="s">
        <v>166</v>
      </c>
      <c r="C24" s="23">
        <v>0.47799999999999998</v>
      </c>
      <c r="D24" s="23">
        <v>8.9999999999999993E-3</v>
      </c>
      <c r="E24" s="23">
        <v>0.27400000000000002</v>
      </c>
      <c r="F24" s="23">
        <v>6.0000000000000001E-3</v>
      </c>
      <c r="G24" s="23">
        <v>0.107</v>
      </c>
      <c r="H24" s="23"/>
      <c r="I24" s="23">
        <v>0.16300000000000001</v>
      </c>
      <c r="J24" s="23">
        <v>1.2E-2</v>
      </c>
      <c r="K24" s="23">
        <v>0.22</v>
      </c>
      <c r="L24" s="23">
        <v>7.0000000000000001E-3</v>
      </c>
      <c r="N24" s="5" t="s">
        <v>151</v>
      </c>
      <c r="O24" s="23">
        <v>0.54400000000000004</v>
      </c>
      <c r="P24" s="23">
        <v>1.7000000000000001E-2</v>
      </c>
      <c r="Q24" s="23">
        <v>0.48499999999999999</v>
      </c>
      <c r="R24" s="23">
        <v>3.4000000000000002E-2</v>
      </c>
      <c r="S24" s="23">
        <v>0.55400000000000005</v>
      </c>
      <c r="T24" s="23">
        <v>2.5999999999999999E-2</v>
      </c>
    </row>
    <row r="25" spans="2:24" x14ac:dyDescent="0.25">
      <c r="B25" s="5" t="s">
        <v>167</v>
      </c>
      <c r="C25" s="23">
        <v>1.4999999999999999E-2</v>
      </c>
      <c r="D25" s="23">
        <v>3.9E-2</v>
      </c>
      <c r="E25" s="23">
        <v>0.17599999999999999</v>
      </c>
      <c r="F25" s="23">
        <v>5.1999999999999998E-2</v>
      </c>
      <c r="G25" s="23">
        <v>0.05</v>
      </c>
      <c r="H25" s="23"/>
      <c r="I25" s="23">
        <v>8.2000000000000003E-2</v>
      </c>
      <c r="J25" s="23">
        <v>6.3E-2</v>
      </c>
      <c r="K25" s="23">
        <v>0.13200000000000001</v>
      </c>
      <c r="L25" s="23">
        <v>4.9000000000000002E-2</v>
      </c>
      <c r="N25" s="5" t="s">
        <v>152</v>
      </c>
      <c r="O25" s="23">
        <v>1E-3</v>
      </c>
      <c r="P25" s="23">
        <v>0.04</v>
      </c>
      <c r="Q25" s="23">
        <v>0.35</v>
      </c>
      <c r="R25" s="23">
        <v>1.2999999999999999E-2</v>
      </c>
      <c r="S25" s="23">
        <v>0.121</v>
      </c>
      <c r="T25" s="23">
        <v>3.7999999999999999E-2</v>
      </c>
    </row>
    <row r="26" spans="2:24" x14ac:dyDescent="0.25">
      <c r="B26" s="5" t="s">
        <v>168</v>
      </c>
      <c r="C26" s="23">
        <v>0.50700000000000001</v>
      </c>
      <c r="D26" s="23">
        <v>0.13400000000000001</v>
      </c>
      <c r="E26" s="23">
        <v>0.53800000000000003</v>
      </c>
      <c r="F26" s="23">
        <v>0.155</v>
      </c>
      <c r="G26" s="23">
        <v>0.17399999999999999</v>
      </c>
      <c r="H26" s="23"/>
      <c r="I26" s="23">
        <v>0.26500000000000001</v>
      </c>
      <c r="J26" s="23">
        <v>0.06</v>
      </c>
      <c r="K26" s="23">
        <v>0.41399999999999998</v>
      </c>
      <c r="L26" s="23">
        <v>0.13800000000000001</v>
      </c>
      <c r="N26" s="5" t="s">
        <v>153</v>
      </c>
      <c r="O26" s="23">
        <v>0.26800000000000002</v>
      </c>
      <c r="P26" s="23">
        <v>5.5E-2</v>
      </c>
      <c r="Q26" s="23">
        <v>0.26100000000000001</v>
      </c>
      <c r="R26" s="23">
        <v>9.0999999999999998E-2</v>
      </c>
      <c r="S26" s="23">
        <v>0.29599999999999999</v>
      </c>
      <c r="T26" s="23">
        <v>0.06</v>
      </c>
    </row>
    <row r="27" spans="2:24" x14ac:dyDescent="0.25">
      <c r="B27" s="5" t="s">
        <v>169</v>
      </c>
      <c r="C27" s="23">
        <v>0</v>
      </c>
      <c r="D27" s="23">
        <v>0.753</v>
      </c>
      <c r="E27" s="23">
        <v>1.2E-2</v>
      </c>
      <c r="F27" s="23">
        <v>0.69899999999999995</v>
      </c>
      <c r="G27" s="23">
        <v>0.48599999999999999</v>
      </c>
      <c r="H27" s="23"/>
      <c r="I27" s="23">
        <v>0.35699999999999998</v>
      </c>
      <c r="J27" s="23">
        <v>0.78500000000000003</v>
      </c>
      <c r="K27" s="23">
        <v>0.17199999999999999</v>
      </c>
      <c r="L27" s="23">
        <v>0.72499999999999998</v>
      </c>
      <c r="N27" s="5" t="s">
        <v>154</v>
      </c>
      <c r="O27" s="23">
        <v>1E-3</v>
      </c>
      <c r="P27" s="23">
        <v>0.109</v>
      </c>
      <c r="Q27" s="23">
        <v>0.13200000000000001</v>
      </c>
      <c r="R27" s="23">
        <v>0.112</v>
      </c>
      <c r="S27" s="23">
        <v>6.5000000000000002E-2</v>
      </c>
      <c r="T27" s="23">
        <v>0.10199999999999999</v>
      </c>
    </row>
    <row r="28" spans="2:24" x14ac:dyDescent="0.25">
      <c r="B28" s="5" t="s">
        <v>170</v>
      </c>
      <c r="C28" s="23">
        <v>0</v>
      </c>
      <c r="D28" s="23">
        <v>6.6000000000000003E-2</v>
      </c>
      <c r="E28" s="23">
        <v>0</v>
      </c>
      <c r="F28" s="23">
        <v>8.8999999999999996E-2</v>
      </c>
      <c r="G28" s="23">
        <v>0.17</v>
      </c>
      <c r="H28" s="23"/>
      <c r="I28" s="23">
        <v>0.127</v>
      </c>
      <c r="J28" s="23">
        <v>8.1000000000000003E-2</v>
      </c>
      <c r="K28" s="23">
        <v>5.8000000000000003E-2</v>
      </c>
      <c r="L28" s="23">
        <v>8.1000000000000003E-2</v>
      </c>
      <c r="N28" s="5" t="s">
        <v>155</v>
      </c>
      <c r="O28" s="23">
        <v>9.9000000000000005E-2</v>
      </c>
      <c r="P28" s="23">
        <v>0.61</v>
      </c>
      <c r="Q28" s="23">
        <v>0.66100000000000003</v>
      </c>
      <c r="R28" s="23">
        <v>0.64700000000000002</v>
      </c>
      <c r="S28" s="23">
        <v>0.34599999999999997</v>
      </c>
      <c r="T28" s="23">
        <v>0.621</v>
      </c>
    </row>
    <row r="29" spans="2:24" x14ac:dyDescent="0.25">
      <c r="B29" s="5" t="s">
        <v>171</v>
      </c>
      <c r="C29" s="23">
        <v>0</v>
      </c>
      <c r="D29" s="23">
        <v>0.78900000000000003</v>
      </c>
      <c r="E29" s="23">
        <v>0</v>
      </c>
      <c r="F29" s="23">
        <v>0.86</v>
      </c>
      <c r="G29" s="23">
        <v>0</v>
      </c>
      <c r="H29" s="23"/>
      <c r="I29" s="23">
        <v>0</v>
      </c>
      <c r="J29" s="23">
        <v>0.81</v>
      </c>
      <c r="K29" s="23">
        <v>0</v>
      </c>
      <c r="L29" s="23">
        <v>0.83199999999999996</v>
      </c>
      <c r="N29" s="5" t="s">
        <v>156</v>
      </c>
      <c r="O29" s="23">
        <v>4.0000000000000002E-4</v>
      </c>
      <c r="P29" s="23">
        <v>2.5000000000000001E-3</v>
      </c>
      <c r="Q29" s="23">
        <v>1.6799999999999999E-2</v>
      </c>
      <c r="R29" s="23">
        <v>1.5E-3</v>
      </c>
      <c r="S29" s="23">
        <v>1.4800000000000001E-2</v>
      </c>
      <c r="T29" s="23">
        <v>5.8999999999999999E-3</v>
      </c>
    </row>
    <row r="30" spans="2:24" x14ac:dyDescent="0.25">
      <c r="B30" s="5" t="s">
        <v>172</v>
      </c>
      <c r="C30" s="23">
        <v>0</v>
      </c>
      <c r="D30" s="23">
        <v>0.83299999999999996</v>
      </c>
      <c r="E30" s="23">
        <v>0</v>
      </c>
      <c r="F30" s="23">
        <v>0.85699999999999998</v>
      </c>
      <c r="G30" s="23">
        <v>0</v>
      </c>
      <c r="H30" s="23"/>
      <c r="I30" s="23">
        <v>0</v>
      </c>
      <c r="J30" s="23">
        <v>0.91</v>
      </c>
      <c r="K30" s="23">
        <v>0</v>
      </c>
      <c r="L30" s="23">
        <v>0.85499999999999998</v>
      </c>
      <c r="N30" s="5" t="s">
        <v>157</v>
      </c>
      <c r="O30" s="23">
        <v>0.1</v>
      </c>
      <c r="P30" s="23">
        <v>0.26900000000000002</v>
      </c>
      <c r="Q30" s="23">
        <v>0.32500000000000001</v>
      </c>
      <c r="R30" s="23">
        <v>0.22</v>
      </c>
      <c r="S30" s="23">
        <v>0.14499999999999999</v>
      </c>
      <c r="T30" s="23">
        <v>0.27500000000000002</v>
      </c>
    </row>
    <row r="31" spans="2:24" x14ac:dyDescent="0.25">
      <c r="B31" s="5" t="s">
        <v>173</v>
      </c>
      <c r="C31" s="22">
        <v>0</v>
      </c>
      <c r="D31" s="22">
        <v>84519</v>
      </c>
      <c r="E31" s="22">
        <v>0</v>
      </c>
      <c r="F31" s="22">
        <v>133946</v>
      </c>
      <c r="G31" s="22">
        <v>0</v>
      </c>
      <c r="H31" s="22"/>
      <c r="I31" s="22">
        <v>0</v>
      </c>
      <c r="J31" s="22">
        <v>48880</v>
      </c>
      <c r="K31" s="22">
        <v>0</v>
      </c>
      <c r="L31" s="22">
        <v>108900</v>
      </c>
      <c r="N31" s="5" t="s">
        <v>158</v>
      </c>
      <c r="O31" s="23">
        <v>0.1037</v>
      </c>
      <c r="P31" s="23">
        <v>0.14280000000000001</v>
      </c>
      <c r="Q31" s="23">
        <v>5.1799999999999999E-2</v>
      </c>
      <c r="R31" s="23">
        <v>0.1409</v>
      </c>
      <c r="S31" s="23">
        <v>9.2700000000000005E-2</v>
      </c>
      <c r="T31" s="23">
        <v>0.13689999999999999</v>
      </c>
    </row>
    <row r="32" spans="2:24" x14ac:dyDescent="0.25">
      <c r="B32" s="5" t="s">
        <v>174</v>
      </c>
      <c r="C32" s="23">
        <v>0</v>
      </c>
      <c r="D32" s="23">
        <v>0.58299999999999996</v>
      </c>
      <c r="E32" s="23">
        <v>0</v>
      </c>
      <c r="F32" s="23">
        <v>0.55400000000000005</v>
      </c>
      <c r="G32" s="23">
        <v>0</v>
      </c>
      <c r="H32" s="23"/>
      <c r="I32" s="23">
        <v>0</v>
      </c>
      <c r="J32" s="23">
        <v>0.72</v>
      </c>
      <c r="K32" s="23">
        <v>0</v>
      </c>
      <c r="L32" s="23">
        <v>0.58099999999999996</v>
      </c>
      <c r="N32" s="5" t="s">
        <v>159</v>
      </c>
      <c r="O32" s="23">
        <v>1.5E-3</v>
      </c>
      <c r="P32" s="23">
        <v>8.2299999999999998E-2</v>
      </c>
      <c r="Q32" s="23">
        <v>2.7300000000000001E-2</v>
      </c>
      <c r="R32" s="23">
        <v>5.2200000000000003E-2</v>
      </c>
      <c r="S32" s="23">
        <v>1.15E-2</v>
      </c>
      <c r="T32" s="23">
        <v>7.6399999999999996E-2</v>
      </c>
    </row>
    <row r="33" spans="2:20" x14ac:dyDescent="0.25">
      <c r="B33" s="5" t="s">
        <v>175</v>
      </c>
      <c r="C33" s="23">
        <v>0</v>
      </c>
      <c r="D33" s="23">
        <v>0.222</v>
      </c>
      <c r="E33" s="23">
        <v>0</v>
      </c>
      <c r="F33" s="23">
        <v>0.185</v>
      </c>
      <c r="G33" s="23">
        <v>0</v>
      </c>
      <c r="H33" s="23"/>
      <c r="I33" s="23">
        <v>0</v>
      </c>
      <c r="J33" s="23">
        <v>0</v>
      </c>
      <c r="K33" s="23">
        <v>0</v>
      </c>
      <c r="L33" s="23">
        <v>0.17599999999999999</v>
      </c>
      <c r="N33" s="5" t="s">
        <v>160</v>
      </c>
      <c r="O33" s="23">
        <v>0.1</v>
      </c>
      <c r="P33" s="23">
        <v>0.13</v>
      </c>
      <c r="Q33" s="23">
        <v>0.26600000000000001</v>
      </c>
      <c r="R33" s="23">
        <v>0.126</v>
      </c>
      <c r="S33" s="23">
        <v>0.159</v>
      </c>
      <c r="T33" s="23">
        <v>0.128</v>
      </c>
    </row>
    <row r="34" spans="2:20" x14ac:dyDescent="0.25">
      <c r="B34" s="5" t="s">
        <v>176</v>
      </c>
      <c r="C34" s="23">
        <v>0</v>
      </c>
      <c r="D34" s="23">
        <v>5.6000000000000001E-2</v>
      </c>
      <c r="E34" s="23">
        <v>0</v>
      </c>
      <c r="F34" s="23">
        <v>0.13800000000000001</v>
      </c>
      <c r="G34" s="23">
        <v>0</v>
      </c>
      <c r="H34" s="23"/>
      <c r="I34" s="23">
        <v>0</v>
      </c>
      <c r="J34" s="23">
        <v>0.2</v>
      </c>
      <c r="K34" s="23">
        <v>0</v>
      </c>
      <c r="L34" s="23">
        <v>0.11899999999999999</v>
      </c>
    </row>
    <row r="35" spans="2:20" x14ac:dyDescent="0.25">
      <c r="B35" s="5" t="s">
        <v>177</v>
      </c>
      <c r="C35" s="23">
        <v>0</v>
      </c>
      <c r="D35" s="23">
        <v>4.2000000000000003E-2</v>
      </c>
      <c r="E35" s="23">
        <v>0</v>
      </c>
      <c r="F35" s="23">
        <v>0.1</v>
      </c>
      <c r="G35" s="23">
        <v>0</v>
      </c>
      <c r="H35" s="23"/>
      <c r="I35" s="23">
        <v>0</v>
      </c>
      <c r="J35" s="23">
        <v>0</v>
      </c>
      <c r="K35" s="23">
        <v>0</v>
      </c>
      <c r="L35" s="23">
        <v>7.0000000000000007E-2</v>
      </c>
    </row>
  </sheetData>
  <mergeCells count="9">
    <mergeCell ref="O20:P20"/>
    <mergeCell ref="Q20:R20"/>
    <mergeCell ref="S20:T20"/>
    <mergeCell ref="O5:P5"/>
    <mergeCell ref="Q5:R5"/>
    <mergeCell ref="S5:T5"/>
    <mergeCell ref="E2:F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Short_Summary_2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Cheesman, Andrew [GCB-CARDS NE]</cp:lastModifiedBy>
  <dcterms:created xsi:type="dcterms:W3CDTF">2017-01-02T01:02:37Z</dcterms:created>
  <dcterms:modified xsi:type="dcterms:W3CDTF">2017-01-03T17:01:10Z</dcterms:modified>
</cp:coreProperties>
</file>